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315" yWindow="15" windowWidth="20145" windowHeight="3495"/>
  </bookViews>
  <sheets>
    <sheet name="Menu" sheetId="1" r:id="rId1"/>
    <sheet name="Activity Definitions" sheetId="2" r:id="rId2"/>
    <sheet name="Activity Classification" sheetId="3" r:id="rId3"/>
    <sheet name="Service providers" sheetId="6" r:id="rId4"/>
    <sheet name="Indirect vs Direct" sheetId="4" r:id="rId5"/>
    <sheet name="Central expenditures-NSP" sheetId="5" r:id="rId6"/>
    <sheet name="Central expenditures-OST" sheetId="7" r:id="rId7"/>
    <sheet name="Site staff-NSP" sheetId="8" r:id="rId8"/>
    <sheet name="Site staff-OST" sheetId="9" r:id="rId9"/>
    <sheet name="Commodities-NSP" sheetId="11" r:id="rId10"/>
    <sheet name="Commodities-OST" sheetId="27" r:id="rId11"/>
    <sheet name="Other direct-NSP&amp;OST" sheetId="28" r:id="rId12"/>
    <sheet name="Medical equipment-NSP" sheetId="17" r:id="rId13"/>
    <sheet name="Medical equipment-OST" sheetId="18" r:id="rId14"/>
    <sheet name="Med equip-NSP-HIDE" sheetId="29" state="hidden" r:id="rId15"/>
    <sheet name="Med equip-OST-HIDE" sheetId="30" state="hidden" r:id="rId16"/>
    <sheet name="Non-medical equipment-NSP" sheetId="19" r:id="rId17"/>
    <sheet name="Non-medical equipment-OST" sheetId="20" r:id="rId18"/>
    <sheet name="Site overhead- NSP &amp; OST" sheetId="22" r:id="rId19"/>
    <sheet name="TOTAL EXPENDITURE" sheetId="23" r:id="rId20"/>
    <sheet name="Central + Staff calc- HIDE" sheetId="24" state="hidden" r:id="rId21"/>
    <sheet name="NM equip and OH calc-HIDE" sheetId="25" state="hidden" r:id="rId22"/>
    <sheet name="Dropdown sheet-HIDE" sheetId="10" state="hidden" r:id="rId23"/>
    <sheet name="Dropdown 2-HIDE" sheetId="26" state="hidden" r:id="rId24"/>
    <sheet name="Funding source calc-HIDE" sheetId="33" state="hidden" r:id="rId25"/>
  </sheets>
  <definedNames>
    <definedName name="Funding_source">'Dropdown 2-HIDE'!$L$2:$L$4</definedName>
    <definedName name="fundsource">'Dropdown 2-HIDE'!$L$2:$L$4</definedName>
    <definedName name="NSP_High_Priority">'Dropdown 2-HIDE'!$A$2:$A$22</definedName>
    <definedName name="NSP_Low_Priority">'Dropdown 2-HIDE'!$C$2:$C$22</definedName>
    <definedName name="NSP_Medium_Priority">'Dropdown 2-HIDE'!$B$2:$B$22</definedName>
    <definedName name="NSPcomm">'Dropdown sheet-HIDE'!$A$2:$A$42</definedName>
    <definedName name="NSPfull">'Activity Definitions'!$A$6:$A$31</definedName>
    <definedName name="NSPlist">'Dropdown 2-HIDE'!$A$1:$C$1</definedName>
    <definedName name="NSPmedequip">'Dropdown sheet-HIDE'!$C$2:$C$42</definedName>
    <definedName name="NSPnonmedequip">'Dropdown sheet-HIDE'!$D$2:$D$42</definedName>
    <definedName name="NSPonly">'Dropdown 2-HIDE'!$N$2:$N$3</definedName>
    <definedName name="NSPotherdirect">'Dropdown sheet-HIDE'!$B$2:$B$42</definedName>
    <definedName name="NSPshort">'Activity Definitions'!$A$8:$A$31</definedName>
    <definedName name="NSPsitelist">'Service providers'!$A$13:$A$159</definedName>
    <definedName name="OST_High_Priority">'Dropdown 2-HIDE'!$D$2:$D$22</definedName>
    <definedName name="OST_Low_Priority">'Dropdown 2-HIDE'!$F$2:$G$23</definedName>
    <definedName name="OST_Medium_Priority">'Dropdown 2-HIDE'!$E$2:$E$22</definedName>
    <definedName name="OSTcomm">'Dropdown sheet-HIDE'!$E$2:$E$42</definedName>
    <definedName name="OSTfull">'Activity Definitions'!$C$6:$C$31</definedName>
    <definedName name="OSTlist">'Dropdown 2-HIDE'!$D$1:$F$1</definedName>
    <definedName name="OSTmedequip">'Dropdown sheet-HIDE'!$G$2:$G$42</definedName>
    <definedName name="OSTnonmedequip">'Dropdown sheet-HIDE'!$H$2:$H$42</definedName>
    <definedName name="OSTonly">'Dropdown 2-HIDE'!$O$2:$O$3</definedName>
    <definedName name="OSTotherdirect">'Dropdown sheet-HIDE'!$F$2:$F$41</definedName>
    <definedName name="OSTshort">'Activity Definitions'!$C$8:$C$31</definedName>
    <definedName name="OSTsitelist">'Service providers'!$I$13:$I$159</definedName>
    <definedName name="YearOne">Menu!$E$7</definedName>
    <definedName name="YearTwo">Menu!$E$8</definedName>
    <definedName name="Yes">'Dropdown 2-HIDE'!$J$2:$J$3</definedName>
  </definedNames>
  <calcPr calcId="145621"/>
  <extLst>
    <ext xmlns:mx="http://schemas.microsoft.com/office/mac/excel/2008/main" uri="http://schemas.microsoft.com/office/mac/excel/2008/main">
      <mx:ArchID Flags="2"/>
    </ext>
  </extLst>
</workbook>
</file>

<file path=xl/calcChain.xml><?xml version="1.0" encoding="utf-8"?>
<calcChain xmlns="http://schemas.openxmlformats.org/spreadsheetml/2006/main">
  <c r="B5" i="23" l="1"/>
  <c r="B21" i="23"/>
  <c r="B6" i="23"/>
  <c r="B7" i="23"/>
  <c r="B4" i="23"/>
  <c r="B25" i="23"/>
  <c r="C5" i="23"/>
  <c r="C21" i="23"/>
  <c r="C6" i="23"/>
  <c r="C7" i="23"/>
  <c r="C4" i="23"/>
  <c r="C25" i="23"/>
  <c r="D5" i="23"/>
  <c r="D21" i="23"/>
  <c r="D6" i="23"/>
  <c r="D7" i="23"/>
  <c r="D4" i="23"/>
  <c r="D25" i="23"/>
  <c r="E5" i="23"/>
  <c r="E21" i="23"/>
  <c r="E6" i="23"/>
  <c r="E7" i="23"/>
  <c r="E4" i="23"/>
  <c r="E25" i="23"/>
  <c r="T43" i="24"/>
  <c r="U43" i="24"/>
  <c r="S43" i="24"/>
  <c r="C68" i="23"/>
  <c r="C67" i="23"/>
  <c r="C66" i="23"/>
  <c r="B68" i="23"/>
  <c r="B67" i="23"/>
  <c r="B66" i="23"/>
  <c r="C64" i="23"/>
  <c r="C63" i="23"/>
  <c r="C62" i="23"/>
  <c r="B64" i="23"/>
  <c r="B63" i="23"/>
  <c r="B62" i="23"/>
  <c r="S149" i="25"/>
  <c r="T149" i="25"/>
  <c r="S4" i="25"/>
  <c r="T4" i="25"/>
  <c r="S5" i="25"/>
  <c r="U5" i="25" s="1"/>
  <c r="T5" i="25"/>
  <c r="S6" i="25"/>
  <c r="T6" i="25"/>
  <c r="S7" i="25"/>
  <c r="T7" i="25"/>
  <c r="S8" i="25"/>
  <c r="T8" i="25"/>
  <c r="V8" i="25" s="1"/>
  <c r="S9" i="25"/>
  <c r="U9" i="25" s="1"/>
  <c r="T9" i="25"/>
  <c r="S10" i="25"/>
  <c r="T10" i="25"/>
  <c r="V10" i="25" s="1"/>
  <c r="S11" i="25"/>
  <c r="U11" i="25" s="1"/>
  <c r="T11" i="25"/>
  <c r="S12" i="25"/>
  <c r="T12" i="25"/>
  <c r="V12" i="25" s="1"/>
  <c r="S13" i="25"/>
  <c r="U13" i="25" s="1"/>
  <c r="T13" i="25"/>
  <c r="S14" i="25"/>
  <c r="T14" i="25"/>
  <c r="S15" i="25"/>
  <c r="U15" i="25" s="1"/>
  <c r="T15" i="25"/>
  <c r="S16" i="25"/>
  <c r="T16" i="25"/>
  <c r="S17" i="25"/>
  <c r="U17" i="25" s="1"/>
  <c r="T17" i="25"/>
  <c r="S18" i="25"/>
  <c r="T18" i="25"/>
  <c r="V18" i="25" s="1"/>
  <c r="S19" i="25"/>
  <c r="U19" i="25" s="1"/>
  <c r="T19" i="25"/>
  <c r="S20" i="25"/>
  <c r="T20" i="25"/>
  <c r="V20" i="25" s="1"/>
  <c r="S21" i="25"/>
  <c r="U21" i="25" s="1"/>
  <c r="T21" i="25"/>
  <c r="S22" i="25"/>
  <c r="T22" i="25"/>
  <c r="S23" i="25"/>
  <c r="T23" i="25"/>
  <c r="S24" i="25"/>
  <c r="T24" i="25"/>
  <c r="S25" i="25"/>
  <c r="U25" i="25" s="1"/>
  <c r="T25" i="25"/>
  <c r="S26" i="25"/>
  <c r="T26" i="25"/>
  <c r="S27" i="25"/>
  <c r="U27" i="25" s="1"/>
  <c r="T27" i="25"/>
  <c r="S28" i="25"/>
  <c r="T28" i="25"/>
  <c r="S29" i="25"/>
  <c r="T29" i="25"/>
  <c r="S30" i="25"/>
  <c r="T30" i="25"/>
  <c r="V30" i="25" s="1"/>
  <c r="S31" i="25"/>
  <c r="U31" i="25" s="1"/>
  <c r="T31" i="25"/>
  <c r="S32" i="25"/>
  <c r="T32" i="25"/>
  <c r="V32" i="25" s="1"/>
  <c r="S33" i="25"/>
  <c r="U33" i="25" s="1"/>
  <c r="T33" i="25"/>
  <c r="S34" i="25"/>
  <c r="T34" i="25"/>
  <c r="S35" i="25"/>
  <c r="U35" i="25" s="1"/>
  <c r="T35" i="25"/>
  <c r="S36" i="25"/>
  <c r="T36" i="25"/>
  <c r="S37" i="25"/>
  <c r="U37" i="25" s="1"/>
  <c r="T37" i="25"/>
  <c r="S38" i="25"/>
  <c r="T38" i="25"/>
  <c r="S39" i="25"/>
  <c r="U39" i="25" s="1"/>
  <c r="T39" i="25"/>
  <c r="S40" i="25"/>
  <c r="T40" i="25"/>
  <c r="V40" i="25" s="1"/>
  <c r="S41" i="25"/>
  <c r="T41" i="25"/>
  <c r="S42" i="25"/>
  <c r="T42" i="25"/>
  <c r="V42" i="25" s="1"/>
  <c r="S43" i="25"/>
  <c r="U43" i="25" s="1"/>
  <c r="T43" i="25"/>
  <c r="S44" i="25"/>
  <c r="T44" i="25"/>
  <c r="S45" i="25"/>
  <c r="U45" i="25" s="1"/>
  <c r="T45" i="25"/>
  <c r="S46" i="25"/>
  <c r="T46" i="25"/>
  <c r="S47" i="25"/>
  <c r="U47" i="25" s="1"/>
  <c r="T47" i="25"/>
  <c r="S48" i="25"/>
  <c r="T48" i="25"/>
  <c r="S49" i="25"/>
  <c r="U49" i="25" s="1"/>
  <c r="T49" i="25"/>
  <c r="S50" i="25"/>
  <c r="T50" i="25"/>
  <c r="S51" i="25"/>
  <c r="U51" i="25" s="1"/>
  <c r="T51" i="25"/>
  <c r="S52" i="25"/>
  <c r="T52" i="25"/>
  <c r="S53" i="25"/>
  <c r="U53" i="25" s="1"/>
  <c r="T53" i="25"/>
  <c r="S54" i="25"/>
  <c r="T54" i="25"/>
  <c r="S55" i="25"/>
  <c r="U55" i="25" s="1"/>
  <c r="T55" i="25"/>
  <c r="S56" i="25"/>
  <c r="T56" i="25"/>
  <c r="S57" i="25"/>
  <c r="U57" i="25" s="1"/>
  <c r="T57" i="25"/>
  <c r="S58" i="25"/>
  <c r="T58" i="25"/>
  <c r="S59" i="25"/>
  <c r="U59" i="25" s="1"/>
  <c r="T59" i="25"/>
  <c r="S60" i="25"/>
  <c r="T60" i="25"/>
  <c r="S61" i="25"/>
  <c r="U61" i="25" s="1"/>
  <c r="T61" i="25"/>
  <c r="S62" i="25"/>
  <c r="T62" i="25"/>
  <c r="S63" i="25"/>
  <c r="U63" i="25" s="1"/>
  <c r="T63" i="25"/>
  <c r="S64" i="25"/>
  <c r="T64" i="25"/>
  <c r="S65" i="25"/>
  <c r="U65" i="25" s="1"/>
  <c r="T65" i="25"/>
  <c r="S66" i="25"/>
  <c r="T66" i="25"/>
  <c r="V66" i="25" s="1"/>
  <c r="S67" i="25"/>
  <c r="U67" i="25" s="1"/>
  <c r="T67" i="25"/>
  <c r="S68" i="25"/>
  <c r="T68" i="25"/>
  <c r="V68" i="25" s="1"/>
  <c r="S69" i="25"/>
  <c r="U69" i="25" s="1"/>
  <c r="T69" i="25"/>
  <c r="S70" i="25"/>
  <c r="T70" i="25"/>
  <c r="V70" i="25" s="1"/>
  <c r="S71" i="25"/>
  <c r="U71" i="25" s="1"/>
  <c r="T71" i="25"/>
  <c r="S72" i="25"/>
  <c r="T72" i="25"/>
  <c r="V72" i="25" s="1"/>
  <c r="S73" i="25"/>
  <c r="U73" i="25" s="1"/>
  <c r="T73" i="25"/>
  <c r="S74" i="25"/>
  <c r="T74" i="25"/>
  <c r="V74" i="25" s="1"/>
  <c r="S75" i="25"/>
  <c r="U75" i="25" s="1"/>
  <c r="T75" i="25"/>
  <c r="S76" i="25"/>
  <c r="T76" i="25"/>
  <c r="V76" i="25" s="1"/>
  <c r="S77" i="25"/>
  <c r="U77" i="25" s="1"/>
  <c r="T77" i="25"/>
  <c r="S78" i="25"/>
  <c r="T78" i="25"/>
  <c r="V78" i="25" s="1"/>
  <c r="S79" i="25"/>
  <c r="U79" i="25" s="1"/>
  <c r="T79" i="25"/>
  <c r="S80" i="25"/>
  <c r="T80" i="25"/>
  <c r="V80" i="25" s="1"/>
  <c r="S81" i="25"/>
  <c r="U81" i="25" s="1"/>
  <c r="T81" i="25"/>
  <c r="S82" i="25"/>
  <c r="T82" i="25"/>
  <c r="V82" i="25" s="1"/>
  <c r="S83" i="25"/>
  <c r="U83" i="25" s="1"/>
  <c r="T83" i="25"/>
  <c r="S84" i="25"/>
  <c r="T84" i="25"/>
  <c r="V84" i="25" s="1"/>
  <c r="S85" i="25"/>
  <c r="U85" i="25" s="1"/>
  <c r="T85" i="25"/>
  <c r="S86" i="25"/>
  <c r="T86" i="25"/>
  <c r="V86" i="25" s="1"/>
  <c r="S87" i="25"/>
  <c r="T87" i="25"/>
  <c r="S88" i="25"/>
  <c r="T88" i="25"/>
  <c r="S89" i="25"/>
  <c r="U89" i="25" s="1"/>
  <c r="T89" i="25"/>
  <c r="S90" i="25"/>
  <c r="T90" i="25"/>
  <c r="V90" i="25" s="1"/>
  <c r="S91" i="25"/>
  <c r="U91" i="25" s="1"/>
  <c r="T91" i="25"/>
  <c r="S92" i="25"/>
  <c r="T92" i="25"/>
  <c r="V92" i="25" s="1"/>
  <c r="S93" i="25"/>
  <c r="U93" i="25" s="1"/>
  <c r="T93" i="25"/>
  <c r="S94" i="25"/>
  <c r="T94" i="25"/>
  <c r="V94" i="25" s="1"/>
  <c r="S95" i="25"/>
  <c r="T95" i="25"/>
  <c r="S96" i="25"/>
  <c r="T96" i="25"/>
  <c r="S97" i="25"/>
  <c r="U97" i="25" s="1"/>
  <c r="T97" i="25"/>
  <c r="S98" i="25"/>
  <c r="T98" i="25"/>
  <c r="V98" i="25" s="1"/>
  <c r="S99" i="25"/>
  <c r="T99" i="25"/>
  <c r="S100" i="25"/>
  <c r="T100" i="25"/>
  <c r="V100" i="25" s="1"/>
  <c r="S101" i="25"/>
  <c r="U101" i="25" s="1"/>
  <c r="T101" i="25"/>
  <c r="S102" i="25"/>
  <c r="T102" i="25"/>
  <c r="S103" i="25"/>
  <c r="U103" i="25" s="1"/>
  <c r="T103" i="25"/>
  <c r="S104" i="25"/>
  <c r="T104" i="25"/>
  <c r="S105" i="25"/>
  <c r="U105" i="25" s="1"/>
  <c r="T105" i="25"/>
  <c r="S106" i="25"/>
  <c r="T106" i="25"/>
  <c r="V106" i="25" s="1"/>
  <c r="S107" i="25"/>
  <c r="T107" i="25"/>
  <c r="S108" i="25"/>
  <c r="T108" i="25"/>
  <c r="S109" i="25"/>
  <c r="U109" i="25" s="1"/>
  <c r="T109" i="25"/>
  <c r="S110" i="25"/>
  <c r="T110" i="25"/>
  <c r="V110" i="25" s="1"/>
  <c r="S111" i="25"/>
  <c r="U111" i="25" s="1"/>
  <c r="T111" i="25"/>
  <c r="S112" i="25"/>
  <c r="T112" i="25"/>
  <c r="V112" i="25" s="1"/>
  <c r="S113" i="25"/>
  <c r="U113" i="25" s="1"/>
  <c r="T113" i="25"/>
  <c r="S114" i="25"/>
  <c r="T114" i="25"/>
  <c r="S115" i="25"/>
  <c r="T115" i="25"/>
  <c r="S116" i="25"/>
  <c r="T116" i="25"/>
  <c r="S117" i="25"/>
  <c r="U117" i="25" s="1"/>
  <c r="T117" i="25"/>
  <c r="S118" i="25"/>
  <c r="T118" i="25"/>
  <c r="V118" i="25" s="1"/>
  <c r="S119" i="25"/>
  <c r="U119" i="25" s="1"/>
  <c r="T119" i="25"/>
  <c r="S120" i="25"/>
  <c r="T120" i="25"/>
  <c r="V120" i="25" s="1"/>
  <c r="S121" i="25"/>
  <c r="T121" i="25"/>
  <c r="S122" i="25"/>
  <c r="T122" i="25"/>
  <c r="V122" i="25" s="1"/>
  <c r="S123" i="25"/>
  <c r="U123" i="25" s="1"/>
  <c r="T123" i="25"/>
  <c r="S124" i="25"/>
  <c r="T124" i="25"/>
  <c r="S125" i="25"/>
  <c r="U125" i="25" s="1"/>
  <c r="T125" i="25"/>
  <c r="S126" i="25"/>
  <c r="T126" i="25"/>
  <c r="S127" i="25"/>
  <c r="T127" i="25"/>
  <c r="S128" i="25"/>
  <c r="T128" i="25"/>
  <c r="V128" i="25" s="1"/>
  <c r="S129" i="25"/>
  <c r="U129" i="25" s="1"/>
  <c r="T129" i="25"/>
  <c r="S130" i="25"/>
  <c r="T130" i="25"/>
  <c r="V130" i="25" s="1"/>
  <c r="S131" i="25"/>
  <c r="U131" i="25" s="1"/>
  <c r="T131" i="25"/>
  <c r="S132" i="25"/>
  <c r="T132" i="25"/>
  <c r="V132" i="25" s="1"/>
  <c r="S133" i="25"/>
  <c r="U133" i="25" s="1"/>
  <c r="T133" i="25"/>
  <c r="S134" i="25"/>
  <c r="T134" i="25"/>
  <c r="S135" i="25"/>
  <c r="T135" i="25"/>
  <c r="S136" i="25"/>
  <c r="T136" i="25"/>
  <c r="S137" i="25"/>
  <c r="U137" i="25" s="1"/>
  <c r="T137" i="25"/>
  <c r="S138" i="25"/>
  <c r="T138" i="25"/>
  <c r="S139" i="25"/>
  <c r="U139" i="25" s="1"/>
  <c r="T139" i="25"/>
  <c r="S140" i="25"/>
  <c r="T140" i="25"/>
  <c r="S141" i="25"/>
  <c r="T141" i="25"/>
  <c r="S142" i="25"/>
  <c r="T142" i="25"/>
  <c r="S143" i="25"/>
  <c r="U143" i="25" s="1"/>
  <c r="T143" i="25"/>
  <c r="S144" i="25"/>
  <c r="T144" i="25"/>
  <c r="V144" i="25" s="1"/>
  <c r="S145" i="25"/>
  <c r="U145" i="25" s="1"/>
  <c r="T145" i="25"/>
  <c r="S146" i="25"/>
  <c r="T146" i="25"/>
  <c r="V146" i="25" s="1"/>
  <c r="S147" i="25"/>
  <c r="U147" i="25" s="1"/>
  <c r="T147" i="25"/>
  <c r="S148" i="25"/>
  <c r="T148" i="25"/>
  <c r="T3" i="25"/>
  <c r="V3" i="25" s="1"/>
  <c r="V150" i="25" s="1"/>
  <c r="E33" i="23" s="1"/>
  <c r="S3" i="25"/>
  <c r="P5" i="23"/>
  <c r="O5" i="23"/>
  <c r="P3" i="25"/>
  <c r="R3" i="25" s="1"/>
  <c r="M247" i="22"/>
  <c r="L247" i="22"/>
  <c r="A247" i="22"/>
  <c r="M246" i="22"/>
  <c r="L246" i="22"/>
  <c r="A246" i="22"/>
  <c r="M245" i="22"/>
  <c r="L245" i="22"/>
  <c r="A245" i="22"/>
  <c r="M244" i="22"/>
  <c r="L244" i="22"/>
  <c r="A244" i="22"/>
  <c r="M243" i="22"/>
  <c r="L243" i="22"/>
  <c r="A243" i="22"/>
  <c r="M242" i="22"/>
  <c r="L242" i="22"/>
  <c r="A242" i="22"/>
  <c r="M241" i="22"/>
  <c r="L241" i="22"/>
  <c r="A241" i="22"/>
  <c r="M240" i="22"/>
  <c r="L240" i="22"/>
  <c r="A240" i="22"/>
  <c r="M239" i="22"/>
  <c r="L239" i="22"/>
  <c r="A239" i="22"/>
  <c r="M238" i="22"/>
  <c r="L238" i="22"/>
  <c r="A238" i="22"/>
  <c r="M237" i="22"/>
  <c r="L237" i="22"/>
  <c r="A237" i="22"/>
  <c r="M236" i="22"/>
  <c r="L236" i="22"/>
  <c r="A236" i="22"/>
  <c r="M235" i="22"/>
  <c r="L235" i="22"/>
  <c r="A235" i="22"/>
  <c r="M234" i="22"/>
  <c r="L234" i="22"/>
  <c r="A234" i="22"/>
  <c r="M233" i="22"/>
  <c r="L233" i="22"/>
  <c r="A233" i="22"/>
  <c r="M232" i="22"/>
  <c r="L232" i="22"/>
  <c r="A232" i="22"/>
  <c r="M231" i="22"/>
  <c r="L231" i="22"/>
  <c r="A231" i="22"/>
  <c r="M230" i="22"/>
  <c r="L230" i="22"/>
  <c r="A230" i="22"/>
  <c r="M229" i="22"/>
  <c r="L229" i="22"/>
  <c r="A229" i="22"/>
  <c r="M228" i="22"/>
  <c r="L228" i="22"/>
  <c r="A228" i="22"/>
  <c r="M227" i="22"/>
  <c r="L227" i="22"/>
  <c r="A227" i="22"/>
  <c r="M226" i="22"/>
  <c r="L226" i="22"/>
  <c r="A226" i="22"/>
  <c r="M225" i="22"/>
  <c r="L225" i="22"/>
  <c r="A225" i="22"/>
  <c r="M224" i="22"/>
  <c r="L224" i="22"/>
  <c r="A224" i="22"/>
  <c r="M223" i="22"/>
  <c r="L223" i="22"/>
  <c r="A223" i="22"/>
  <c r="M222" i="22"/>
  <c r="L222" i="22"/>
  <c r="A222" i="22"/>
  <c r="M221" i="22"/>
  <c r="L221" i="22"/>
  <c r="A221" i="22"/>
  <c r="M220" i="22"/>
  <c r="L220" i="22"/>
  <c r="A220" i="22"/>
  <c r="M219" i="22"/>
  <c r="L219" i="22"/>
  <c r="A219" i="22"/>
  <c r="M218" i="22"/>
  <c r="L218" i="22"/>
  <c r="A218" i="22"/>
  <c r="M217" i="22"/>
  <c r="L217" i="22"/>
  <c r="A217" i="22"/>
  <c r="M216" i="22"/>
  <c r="L216" i="22"/>
  <c r="A216" i="22"/>
  <c r="M215" i="22"/>
  <c r="L215" i="22"/>
  <c r="A215" i="22"/>
  <c r="M214" i="22"/>
  <c r="L214" i="22"/>
  <c r="A214" i="22"/>
  <c r="M213" i="22"/>
  <c r="L213" i="22"/>
  <c r="A213" i="22"/>
  <c r="M212" i="22"/>
  <c r="L212" i="22"/>
  <c r="A212" i="22"/>
  <c r="M211" i="22"/>
  <c r="L211" i="22"/>
  <c r="A211" i="22"/>
  <c r="M210" i="22"/>
  <c r="L210" i="22"/>
  <c r="A210" i="22"/>
  <c r="M209" i="22"/>
  <c r="L209" i="22"/>
  <c r="A209" i="22"/>
  <c r="M208" i="22"/>
  <c r="L208" i="22"/>
  <c r="A208" i="22"/>
  <c r="M207" i="22"/>
  <c r="L207" i="22"/>
  <c r="A207" i="22"/>
  <c r="M206" i="22"/>
  <c r="L206" i="22"/>
  <c r="A206" i="22"/>
  <c r="N139" i="6"/>
  <c r="M139" i="6"/>
  <c r="L139" i="6"/>
  <c r="K139" i="6"/>
  <c r="N118" i="6"/>
  <c r="M118" i="6"/>
  <c r="L118" i="6"/>
  <c r="K118" i="6"/>
  <c r="N97" i="6"/>
  <c r="M97" i="6"/>
  <c r="L97" i="6"/>
  <c r="K97" i="6"/>
  <c r="N76" i="6"/>
  <c r="M76" i="6"/>
  <c r="L76" i="6"/>
  <c r="K76" i="6"/>
  <c r="N55" i="6"/>
  <c r="M55" i="6"/>
  <c r="L55" i="6"/>
  <c r="K55" i="6"/>
  <c r="N34" i="6"/>
  <c r="M34" i="6"/>
  <c r="L34" i="6"/>
  <c r="K34" i="6"/>
  <c r="N13" i="6"/>
  <c r="M13" i="6"/>
  <c r="L13" i="6"/>
  <c r="K13" i="6"/>
  <c r="F139" i="6"/>
  <c r="E139" i="6"/>
  <c r="D139" i="6"/>
  <c r="C139" i="6"/>
  <c r="F118" i="6"/>
  <c r="E118" i="6"/>
  <c r="D118" i="6"/>
  <c r="C118" i="6"/>
  <c r="F97" i="6"/>
  <c r="E97" i="6"/>
  <c r="D97" i="6"/>
  <c r="C97" i="6"/>
  <c r="F76" i="6"/>
  <c r="E76" i="6"/>
  <c r="D76" i="6"/>
  <c r="C76" i="6"/>
  <c r="F55" i="6"/>
  <c r="E55" i="6"/>
  <c r="D55" i="6"/>
  <c r="C55" i="6"/>
  <c r="F34" i="6"/>
  <c r="E34" i="6"/>
  <c r="D34" i="6"/>
  <c r="C34" i="6"/>
  <c r="F13" i="6"/>
  <c r="E13" i="6"/>
  <c r="D13" i="6"/>
  <c r="C13" i="6"/>
  <c r="I12" i="9"/>
  <c r="H86" i="25"/>
  <c r="A86" i="25"/>
  <c r="H85" i="25"/>
  <c r="A85" i="25"/>
  <c r="H84" i="25"/>
  <c r="A84" i="25"/>
  <c r="H83" i="25"/>
  <c r="A83" i="25"/>
  <c r="H82" i="25"/>
  <c r="A82" i="25"/>
  <c r="H81" i="25"/>
  <c r="A81" i="25"/>
  <c r="H80" i="25"/>
  <c r="A80" i="25"/>
  <c r="H79" i="25"/>
  <c r="A79" i="25"/>
  <c r="H78" i="25"/>
  <c r="A78" i="25"/>
  <c r="H77" i="25"/>
  <c r="A77" i="25"/>
  <c r="H76" i="25"/>
  <c r="A76" i="25"/>
  <c r="H75" i="25"/>
  <c r="A75" i="25"/>
  <c r="H74" i="25"/>
  <c r="A74" i="25"/>
  <c r="H73" i="25"/>
  <c r="A73" i="25"/>
  <c r="H72" i="25"/>
  <c r="A72" i="25"/>
  <c r="H71" i="25"/>
  <c r="A71" i="25"/>
  <c r="H70" i="25"/>
  <c r="A70" i="25"/>
  <c r="H69" i="25"/>
  <c r="A69" i="25"/>
  <c r="H68" i="25"/>
  <c r="A68" i="25"/>
  <c r="H67" i="25"/>
  <c r="A67" i="25"/>
  <c r="H66" i="25"/>
  <c r="A66" i="25"/>
  <c r="H65" i="25"/>
  <c r="A65" i="25"/>
  <c r="H64" i="25"/>
  <c r="A64" i="25"/>
  <c r="H63" i="25"/>
  <c r="A63" i="25"/>
  <c r="H62" i="25"/>
  <c r="A62" i="25"/>
  <c r="H61" i="25"/>
  <c r="A61" i="25"/>
  <c r="H60" i="25"/>
  <c r="A60" i="25"/>
  <c r="H59" i="25"/>
  <c r="A59" i="25"/>
  <c r="H58" i="25"/>
  <c r="A58" i="25"/>
  <c r="H57" i="25"/>
  <c r="A57" i="25"/>
  <c r="H56" i="25"/>
  <c r="A56" i="25"/>
  <c r="H55" i="25"/>
  <c r="A55" i="25"/>
  <c r="H54" i="25"/>
  <c r="A54" i="25"/>
  <c r="H53" i="25"/>
  <c r="A53" i="25"/>
  <c r="H52" i="25"/>
  <c r="A52" i="25"/>
  <c r="H51" i="25"/>
  <c r="A51" i="25"/>
  <c r="H50" i="25"/>
  <c r="A50" i="25"/>
  <c r="H49" i="25"/>
  <c r="A49" i="25"/>
  <c r="H48" i="25"/>
  <c r="A48" i="25"/>
  <c r="H47" i="25"/>
  <c r="A47" i="25"/>
  <c r="H46" i="25"/>
  <c r="A46" i="25"/>
  <c r="H45" i="25"/>
  <c r="A45" i="25"/>
  <c r="BH9" i="29"/>
  <c r="Z5" i="29"/>
  <c r="Z6" i="29"/>
  <c r="Z7" i="29"/>
  <c r="Z8" i="29"/>
  <c r="Z9" i="29"/>
  <c r="Z10" i="29"/>
  <c r="Z11" i="29"/>
  <c r="Z12" i="29"/>
  <c r="Z13" i="29"/>
  <c r="Z14" i="29"/>
  <c r="Z15" i="29"/>
  <c r="Z16" i="29"/>
  <c r="Z17" i="29"/>
  <c r="Z18" i="29"/>
  <c r="Z19" i="29"/>
  <c r="Z20" i="29"/>
  <c r="Z21" i="29"/>
  <c r="Z22" i="29"/>
  <c r="Z23" i="29"/>
  <c r="Z24" i="29"/>
  <c r="Z25" i="29"/>
  <c r="Z26" i="29"/>
  <c r="Z27" i="29"/>
  <c r="Z28" i="29"/>
  <c r="Z29" i="29"/>
  <c r="Z30" i="29"/>
  <c r="Z31" i="29"/>
  <c r="Z32" i="29"/>
  <c r="Z33" i="29"/>
  <c r="Z34" i="29"/>
  <c r="Z35" i="29"/>
  <c r="Z36" i="29"/>
  <c r="Z37" i="29"/>
  <c r="Z38" i="29"/>
  <c r="Z39" i="29"/>
  <c r="Z40" i="29"/>
  <c r="Z41" i="29"/>
  <c r="Z42" i="29"/>
  <c r="Z43" i="29"/>
  <c r="Z44" i="29"/>
  <c r="Z45" i="29"/>
  <c r="Z46" i="29"/>
  <c r="Z47" i="29"/>
  <c r="Z48" i="29"/>
  <c r="Z49" i="29"/>
  <c r="Z50" i="29"/>
  <c r="Z51" i="29"/>
  <c r="Z52" i="29"/>
  <c r="Z53" i="29"/>
  <c r="Z54" i="29"/>
  <c r="Z55" i="29"/>
  <c r="Z56" i="29"/>
  <c r="Z57" i="29"/>
  <c r="Z58" i="29"/>
  <c r="Z59" i="29"/>
  <c r="Z60" i="29"/>
  <c r="Z61" i="29"/>
  <c r="Z62" i="29"/>
  <c r="Z63" i="29"/>
  <c r="Z64" i="29"/>
  <c r="Z65" i="29"/>
  <c r="Z66" i="29"/>
  <c r="Z67" i="29"/>
  <c r="AA67" i="29" s="1"/>
  <c r="Z68" i="29"/>
  <c r="Z69" i="29"/>
  <c r="Z70" i="29"/>
  <c r="Z71" i="29"/>
  <c r="Z72" i="29"/>
  <c r="Z73" i="29"/>
  <c r="Z74" i="29"/>
  <c r="Z75" i="29"/>
  <c r="AA75" i="29" s="1"/>
  <c r="Z76" i="29"/>
  <c r="Z77" i="29"/>
  <c r="Z78" i="29"/>
  <c r="Z79" i="29"/>
  <c r="AA79" i="29" s="1"/>
  <c r="Z80" i="29"/>
  <c r="Z81" i="29"/>
  <c r="Z82" i="29"/>
  <c r="Z83" i="29"/>
  <c r="Z84" i="29"/>
  <c r="Z85" i="29"/>
  <c r="Z86" i="29"/>
  <c r="Z87" i="29"/>
  <c r="Z88" i="29"/>
  <c r="Z89" i="29"/>
  <c r="Z90" i="29"/>
  <c r="Z91" i="29"/>
  <c r="Z92" i="29"/>
  <c r="Z93" i="29"/>
  <c r="Z94" i="29"/>
  <c r="Z95" i="29"/>
  <c r="Z96" i="29"/>
  <c r="Z97" i="29"/>
  <c r="Z98" i="29"/>
  <c r="Z99" i="29"/>
  <c r="Z100" i="29"/>
  <c r="Z101" i="29"/>
  <c r="Z102" i="29"/>
  <c r="Z103" i="29"/>
  <c r="Z104" i="29"/>
  <c r="Z105" i="29"/>
  <c r="Z106" i="29"/>
  <c r="Z107" i="29"/>
  <c r="Z108" i="29"/>
  <c r="Z109" i="29"/>
  <c r="Z110" i="29"/>
  <c r="Z111" i="29"/>
  <c r="Z112" i="29"/>
  <c r="Z113" i="29"/>
  <c r="Z114" i="29"/>
  <c r="Z115" i="29"/>
  <c r="Z116" i="29"/>
  <c r="Z117" i="29"/>
  <c r="Z118" i="29"/>
  <c r="Z119" i="29"/>
  <c r="Z120" i="29"/>
  <c r="Z121" i="29"/>
  <c r="Z122" i="29"/>
  <c r="Z123" i="29"/>
  <c r="Z124" i="29"/>
  <c r="Z125" i="29"/>
  <c r="Z126" i="29"/>
  <c r="Z127" i="29"/>
  <c r="Z128" i="29"/>
  <c r="Z129" i="29"/>
  <c r="Z130" i="29"/>
  <c r="Z131" i="29"/>
  <c r="Z132" i="29"/>
  <c r="Z133" i="29"/>
  <c r="Z134" i="29"/>
  <c r="Z135" i="29"/>
  <c r="Z136" i="29"/>
  <c r="Z137" i="29"/>
  <c r="Z138" i="29"/>
  <c r="Z139" i="29"/>
  <c r="Z140" i="29"/>
  <c r="Z141" i="29"/>
  <c r="Z142" i="29"/>
  <c r="Z143" i="29"/>
  <c r="Z144" i="29"/>
  <c r="Z145" i="29"/>
  <c r="Z146" i="29"/>
  <c r="Z147" i="29"/>
  <c r="Z148" i="29"/>
  <c r="Z149" i="29"/>
  <c r="Z4" i="29"/>
  <c r="R5" i="29"/>
  <c r="R6" i="29"/>
  <c r="R7" i="29"/>
  <c r="R8" i="29"/>
  <c r="R9" i="29"/>
  <c r="R10" i="29"/>
  <c r="R11" i="29"/>
  <c r="R12" i="29"/>
  <c r="R13" i="29"/>
  <c r="R14" i="29"/>
  <c r="R15" i="29"/>
  <c r="R16" i="29"/>
  <c r="R17" i="29"/>
  <c r="R18" i="29"/>
  <c r="R19" i="29"/>
  <c r="R20" i="29"/>
  <c r="R21" i="29"/>
  <c r="R22" i="29"/>
  <c r="R23" i="29"/>
  <c r="R24" i="29"/>
  <c r="R25" i="29"/>
  <c r="R26" i="29"/>
  <c r="R27" i="29"/>
  <c r="R28" i="29"/>
  <c r="R29" i="29"/>
  <c r="R30" i="29"/>
  <c r="R31" i="29"/>
  <c r="R32" i="29"/>
  <c r="R33" i="29"/>
  <c r="R34" i="29"/>
  <c r="R35" i="29"/>
  <c r="R36" i="29"/>
  <c r="R37" i="29"/>
  <c r="R38" i="29"/>
  <c r="R39" i="29"/>
  <c r="R40" i="29"/>
  <c r="R41" i="29"/>
  <c r="R42" i="29"/>
  <c r="R43" i="29"/>
  <c r="R44" i="29"/>
  <c r="R45" i="29"/>
  <c r="R46" i="29"/>
  <c r="R47" i="29"/>
  <c r="R48" i="29"/>
  <c r="R49" i="29"/>
  <c r="R50" i="29"/>
  <c r="R51" i="29"/>
  <c r="R52" i="29"/>
  <c r="R53" i="29"/>
  <c r="R54" i="29"/>
  <c r="R55" i="29"/>
  <c r="R56" i="29"/>
  <c r="R57" i="29"/>
  <c r="R58" i="29"/>
  <c r="R59" i="29"/>
  <c r="R60" i="29"/>
  <c r="R61" i="29"/>
  <c r="R62" i="29"/>
  <c r="R63" i="29"/>
  <c r="R64" i="29"/>
  <c r="R65" i="29"/>
  <c r="R66" i="29"/>
  <c r="R67" i="29"/>
  <c r="R68" i="29"/>
  <c r="R69" i="29"/>
  <c r="R70" i="29"/>
  <c r="R71" i="29"/>
  <c r="R72" i="29"/>
  <c r="R73" i="29"/>
  <c r="R74" i="29"/>
  <c r="R75" i="29"/>
  <c r="R76" i="29"/>
  <c r="R77" i="29"/>
  <c r="R78" i="29"/>
  <c r="R79" i="29"/>
  <c r="R80" i="29"/>
  <c r="R81" i="29"/>
  <c r="R82" i="29"/>
  <c r="R83" i="29"/>
  <c r="R84" i="29"/>
  <c r="R85" i="29"/>
  <c r="R86" i="29"/>
  <c r="R87" i="29"/>
  <c r="R88" i="29"/>
  <c r="R89" i="29"/>
  <c r="R90" i="29"/>
  <c r="R91" i="29"/>
  <c r="R92" i="29"/>
  <c r="R93" i="29"/>
  <c r="R94" i="29"/>
  <c r="R95" i="29"/>
  <c r="R96" i="29"/>
  <c r="R97" i="29"/>
  <c r="R98" i="29"/>
  <c r="R99" i="29"/>
  <c r="R100" i="29"/>
  <c r="R101" i="29"/>
  <c r="R102" i="29"/>
  <c r="R103" i="29"/>
  <c r="R104" i="29"/>
  <c r="R105" i="29"/>
  <c r="R106" i="29"/>
  <c r="R107" i="29"/>
  <c r="R108" i="29"/>
  <c r="R109" i="29"/>
  <c r="R110" i="29"/>
  <c r="R111" i="29"/>
  <c r="R112" i="29"/>
  <c r="R113" i="29"/>
  <c r="R114" i="29"/>
  <c r="R115" i="29"/>
  <c r="R116" i="29"/>
  <c r="R117" i="29"/>
  <c r="R118" i="29"/>
  <c r="R119" i="29"/>
  <c r="R120" i="29"/>
  <c r="R121" i="29"/>
  <c r="R122" i="29"/>
  <c r="R123" i="29"/>
  <c r="R124" i="29"/>
  <c r="R125" i="29"/>
  <c r="R126" i="29"/>
  <c r="R127" i="29"/>
  <c r="R128" i="29"/>
  <c r="R129" i="29"/>
  <c r="R130" i="29"/>
  <c r="R131" i="29"/>
  <c r="R132" i="29"/>
  <c r="R133" i="29"/>
  <c r="R134" i="29"/>
  <c r="R135" i="29"/>
  <c r="R136" i="29"/>
  <c r="R137" i="29"/>
  <c r="R138" i="29"/>
  <c r="R139" i="29"/>
  <c r="R140" i="29"/>
  <c r="R141" i="29"/>
  <c r="R142" i="29"/>
  <c r="R143" i="29"/>
  <c r="R144" i="29"/>
  <c r="R145" i="29"/>
  <c r="R146" i="29"/>
  <c r="R147" i="29"/>
  <c r="R148" i="29"/>
  <c r="R149" i="29"/>
  <c r="R4" i="29"/>
  <c r="D149" i="29"/>
  <c r="D148" i="29"/>
  <c r="D147" i="29"/>
  <c r="D146" i="29"/>
  <c r="D145" i="29"/>
  <c r="D144" i="29"/>
  <c r="D143" i="29"/>
  <c r="D142" i="29"/>
  <c r="D141" i="29"/>
  <c r="D140" i="29"/>
  <c r="D139" i="29"/>
  <c r="D138" i="29"/>
  <c r="D137" i="29"/>
  <c r="D136" i="29"/>
  <c r="D135" i="29"/>
  <c r="D134" i="29"/>
  <c r="D133" i="29"/>
  <c r="D132" i="29"/>
  <c r="D131" i="29"/>
  <c r="D130" i="29"/>
  <c r="D129" i="29"/>
  <c r="D128" i="29"/>
  <c r="D127" i="29"/>
  <c r="D126" i="29"/>
  <c r="D125" i="29"/>
  <c r="D124" i="29"/>
  <c r="D123" i="29"/>
  <c r="D122" i="29"/>
  <c r="D121" i="29"/>
  <c r="D120" i="29"/>
  <c r="D119" i="29"/>
  <c r="D118" i="29"/>
  <c r="D117" i="29"/>
  <c r="D116" i="29"/>
  <c r="D115" i="29"/>
  <c r="D114" i="29"/>
  <c r="D113" i="29"/>
  <c r="D112" i="29"/>
  <c r="D111" i="29"/>
  <c r="D110" i="29"/>
  <c r="D109" i="29"/>
  <c r="D108" i="29"/>
  <c r="D107" i="29"/>
  <c r="D106" i="29"/>
  <c r="D105" i="29"/>
  <c r="D104" i="29"/>
  <c r="D103" i="29"/>
  <c r="D102" i="29"/>
  <c r="D101" i="29"/>
  <c r="D100" i="29"/>
  <c r="D99" i="29"/>
  <c r="D98" i="29"/>
  <c r="D97" i="29"/>
  <c r="D96" i="29"/>
  <c r="D95" i="29"/>
  <c r="D94" i="29"/>
  <c r="D93" i="29"/>
  <c r="D92" i="29"/>
  <c r="D91" i="29"/>
  <c r="D90" i="29"/>
  <c r="D89" i="29"/>
  <c r="D88" i="29"/>
  <c r="D87" i="29"/>
  <c r="D86" i="29"/>
  <c r="D85" i="29"/>
  <c r="D84" i="29"/>
  <c r="D83" i="29"/>
  <c r="D82" i="29"/>
  <c r="D81" i="29"/>
  <c r="D80" i="29"/>
  <c r="D79" i="29"/>
  <c r="D78" i="29"/>
  <c r="D77" i="29"/>
  <c r="D76" i="29"/>
  <c r="D75" i="29"/>
  <c r="D74" i="29"/>
  <c r="D73" i="29"/>
  <c r="D72" i="29"/>
  <c r="D71" i="29"/>
  <c r="D70" i="29"/>
  <c r="D69" i="29"/>
  <c r="D68" i="29"/>
  <c r="D67" i="29"/>
  <c r="D66" i="29"/>
  <c r="D65" i="29"/>
  <c r="D64" i="29"/>
  <c r="D63" i="29"/>
  <c r="D62" i="29"/>
  <c r="D61" i="29"/>
  <c r="D60" i="29"/>
  <c r="D59" i="29"/>
  <c r="D58" i="29"/>
  <c r="D57" i="29"/>
  <c r="D56" i="29"/>
  <c r="D55" i="29"/>
  <c r="D54" i="29"/>
  <c r="D53" i="29"/>
  <c r="D52" i="29"/>
  <c r="D51" i="29"/>
  <c r="D50" i="29"/>
  <c r="D49" i="29"/>
  <c r="D48" i="29"/>
  <c r="D47" i="29"/>
  <c r="D46" i="29"/>
  <c r="D45" i="29"/>
  <c r="D44" i="29"/>
  <c r="D43" i="29"/>
  <c r="D42" i="29"/>
  <c r="D41" i="29"/>
  <c r="D40" i="29"/>
  <c r="D39" i="29"/>
  <c r="D38" i="29"/>
  <c r="D37" i="29"/>
  <c r="D36" i="29"/>
  <c r="D35" i="29"/>
  <c r="D34" i="29"/>
  <c r="D33" i="29"/>
  <c r="D32" i="29"/>
  <c r="D31" i="29"/>
  <c r="D30" i="29"/>
  <c r="D29" i="29"/>
  <c r="D28" i="29"/>
  <c r="D27" i="29"/>
  <c r="D26" i="29"/>
  <c r="D25" i="29"/>
  <c r="D24" i="29"/>
  <c r="D23" i="29"/>
  <c r="D22" i="29"/>
  <c r="D21" i="29"/>
  <c r="D20" i="29"/>
  <c r="D19" i="29"/>
  <c r="D18" i="29"/>
  <c r="D17" i="29"/>
  <c r="D16" i="29"/>
  <c r="D15" i="29"/>
  <c r="D14" i="29"/>
  <c r="D13" i="29"/>
  <c r="D12" i="29"/>
  <c r="D11" i="29"/>
  <c r="D10" i="29"/>
  <c r="D9" i="29"/>
  <c r="D8" i="29"/>
  <c r="D7" i="29"/>
  <c r="D6" i="29"/>
  <c r="D5" i="29"/>
  <c r="D4" i="29"/>
  <c r="Z5" i="30"/>
  <c r="Z6" i="30"/>
  <c r="AA6" i="30" s="1"/>
  <c r="Z7" i="30"/>
  <c r="Z8" i="30"/>
  <c r="Z9" i="30"/>
  <c r="Z10" i="30"/>
  <c r="Z11" i="30"/>
  <c r="Z12" i="30"/>
  <c r="Z13" i="30"/>
  <c r="Z14" i="30"/>
  <c r="Z15" i="30"/>
  <c r="Z16" i="30"/>
  <c r="Z17" i="30"/>
  <c r="Z18" i="30"/>
  <c r="AA18" i="30" s="1"/>
  <c r="Z19" i="30"/>
  <c r="Z20" i="30"/>
  <c r="Z21" i="30"/>
  <c r="Z22" i="30"/>
  <c r="AA22" i="30" s="1"/>
  <c r="Z23" i="30"/>
  <c r="Z24" i="30"/>
  <c r="Z25" i="30"/>
  <c r="Z26" i="30"/>
  <c r="Z27" i="30"/>
  <c r="Z28" i="30"/>
  <c r="Z29" i="30"/>
  <c r="Z30" i="30"/>
  <c r="Z31" i="30"/>
  <c r="Z32" i="30"/>
  <c r="Z33" i="30"/>
  <c r="Z34" i="30"/>
  <c r="AA34" i="30" s="1"/>
  <c r="Z35" i="30"/>
  <c r="Z36" i="30"/>
  <c r="Z37" i="30"/>
  <c r="Z38" i="30"/>
  <c r="AA38" i="30" s="1"/>
  <c r="Z39" i="30"/>
  <c r="Z40" i="30"/>
  <c r="Z41" i="30"/>
  <c r="Z42" i="30"/>
  <c r="AA42" i="30" s="1"/>
  <c r="Z43" i="30"/>
  <c r="Z44" i="30"/>
  <c r="Z45" i="30"/>
  <c r="Z46" i="30"/>
  <c r="AA46" i="30" s="1"/>
  <c r="Z47" i="30"/>
  <c r="Z48" i="30"/>
  <c r="Z49" i="30"/>
  <c r="Z50" i="30"/>
  <c r="AA50" i="30" s="1"/>
  <c r="Z51" i="30"/>
  <c r="Z52" i="30"/>
  <c r="Z53" i="30"/>
  <c r="Z54" i="30"/>
  <c r="AA54" i="30" s="1"/>
  <c r="Z55" i="30"/>
  <c r="Z56" i="30"/>
  <c r="Z57" i="30"/>
  <c r="Z58" i="30"/>
  <c r="AA58" i="30" s="1"/>
  <c r="Z59" i="30"/>
  <c r="Z60" i="30"/>
  <c r="Z61" i="30"/>
  <c r="Z62" i="30"/>
  <c r="Z63" i="30"/>
  <c r="Z64" i="30"/>
  <c r="Z65" i="30"/>
  <c r="Z66" i="30"/>
  <c r="AA66" i="30" s="1"/>
  <c r="Z67" i="30"/>
  <c r="Z68" i="30"/>
  <c r="Z69" i="30"/>
  <c r="Z70" i="30"/>
  <c r="Z71" i="30"/>
  <c r="Z72" i="30"/>
  <c r="Z73" i="30"/>
  <c r="Z74" i="30"/>
  <c r="AA74" i="30" s="1"/>
  <c r="Z75" i="30"/>
  <c r="Z76" i="30"/>
  <c r="Z77" i="30"/>
  <c r="Z78" i="30"/>
  <c r="Z79" i="30"/>
  <c r="Z80" i="30"/>
  <c r="Z81" i="30"/>
  <c r="Z82" i="30"/>
  <c r="Z83" i="30"/>
  <c r="Z84" i="30"/>
  <c r="Z85" i="30"/>
  <c r="Z86" i="30"/>
  <c r="Z87" i="30"/>
  <c r="Z88" i="30"/>
  <c r="Z89" i="30"/>
  <c r="Z90" i="30"/>
  <c r="Z91" i="30"/>
  <c r="Z92" i="30"/>
  <c r="Z93" i="30"/>
  <c r="Z94" i="30"/>
  <c r="Z95" i="30"/>
  <c r="Z96" i="30"/>
  <c r="Z97" i="30"/>
  <c r="Z98" i="30"/>
  <c r="AA98" i="30" s="1"/>
  <c r="Z99" i="30"/>
  <c r="Z100" i="30"/>
  <c r="Z101" i="30"/>
  <c r="Z102" i="30"/>
  <c r="AA102" i="30" s="1"/>
  <c r="Z103" i="30"/>
  <c r="Z104" i="30"/>
  <c r="Z105" i="30"/>
  <c r="Z106" i="30"/>
  <c r="AA106" i="30" s="1"/>
  <c r="Z107" i="30"/>
  <c r="Z108" i="30"/>
  <c r="Z109" i="30"/>
  <c r="Z110" i="30"/>
  <c r="AA110" i="30" s="1"/>
  <c r="Z111" i="30"/>
  <c r="Z112" i="30"/>
  <c r="Z113" i="30"/>
  <c r="Z114" i="30"/>
  <c r="AA114" i="30" s="1"/>
  <c r="Z115" i="30"/>
  <c r="Z116" i="30"/>
  <c r="Z117" i="30"/>
  <c r="Z118" i="30"/>
  <c r="AA118" i="30" s="1"/>
  <c r="Z119" i="30"/>
  <c r="Z120" i="30"/>
  <c r="Z121" i="30"/>
  <c r="Z122" i="30"/>
  <c r="AA122" i="30" s="1"/>
  <c r="Z123" i="30"/>
  <c r="Z124" i="30"/>
  <c r="Z125" i="30"/>
  <c r="Z126" i="30"/>
  <c r="AA126" i="30" s="1"/>
  <c r="Z127" i="30"/>
  <c r="Z128" i="30"/>
  <c r="Z129" i="30"/>
  <c r="Z130" i="30"/>
  <c r="AA130" i="30" s="1"/>
  <c r="Z131" i="30"/>
  <c r="Z132" i="30"/>
  <c r="Z133" i="30"/>
  <c r="Z134" i="30"/>
  <c r="AA134" i="30" s="1"/>
  <c r="Z135" i="30"/>
  <c r="Z136" i="30"/>
  <c r="Z137" i="30"/>
  <c r="Z138" i="30"/>
  <c r="Z139" i="30"/>
  <c r="Z140" i="30"/>
  <c r="Z141" i="30"/>
  <c r="Z142" i="30"/>
  <c r="Z143" i="30"/>
  <c r="Z144" i="30"/>
  <c r="Z145" i="30"/>
  <c r="Z146" i="30"/>
  <c r="Z147" i="30"/>
  <c r="Z148" i="30"/>
  <c r="Z149" i="30"/>
  <c r="R5" i="30"/>
  <c r="S5" i="30" s="1"/>
  <c r="R6" i="30"/>
  <c r="R7" i="30"/>
  <c r="R8" i="30"/>
  <c r="R9" i="30"/>
  <c r="R10" i="30"/>
  <c r="R11" i="30"/>
  <c r="R12" i="30"/>
  <c r="R13" i="30"/>
  <c r="R14" i="30"/>
  <c r="R15" i="30"/>
  <c r="R16" i="30"/>
  <c r="R17" i="30"/>
  <c r="R18" i="30"/>
  <c r="R19" i="30"/>
  <c r="R20" i="30"/>
  <c r="R21" i="30"/>
  <c r="S21" i="30" s="1"/>
  <c r="R22" i="30"/>
  <c r="R23" i="30"/>
  <c r="R24" i="30"/>
  <c r="R25" i="30"/>
  <c r="R26" i="30"/>
  <c r="R27" i="30"/>
  <c r="R28" i="30"/>
  <c r="R29" i="30"/>
  <c r="R30" i="30"/>
  <c r="R31" i="30"/>
  <c r="R32" i="30"/>
  <c r="R33" i="30"/>
  <c r="S33" i="30" s="1"/>
  <c r="R34" i="30"/>
  <c r="R35" i="30"/>
  <c r="R36" i="30"/>
  <c r="R37" i="30"/>
  <c r="S37" i="30" s="1"/>
  <c r="R38" i="30"/>
  <c r="R39" i="30"/>
  <c r="R40" i="30"/>
  <c r="R41" i="30"/>
  <c r="S41" i="30" s="1"/>
  <c r="R42" i="30"/>
  <c r="R43" i="30"/>
  <c r="R44" i="30"/>
  <c r="R45" i="30"/>
  <c r="S45" i="30" s="1"/>
  <c r="R46" i="30"/>
  <c r="R47" i="30"/>
  <c r="R48" i="30"/>
  <c r="R49" i="30"/>
  <c r="R50" i="30"/>
  <c r="R51" i="30"/>
  <c r="R52" i="30"/>
  <c r="R53" i="30"/>
  <c r="R54" i="30"/>
  <c r="R55" i="30"/>
  <c r="R56" i="30"/>
  <c r="R57" i="30"/>
  <c r="S57" i="30" s="1"/>
  <c r="R58" i="30"/>
  <c r="R59" i="30"/>
  <c r="R60" i="30"/>
  <c r="R61" i="30"/>
  <c r="S61" i="30" s="1"/>
  <c r="R62" i="30"/>
  <c r="R63" i="30"/>
  <c r="R64" i="30"/>
  <c r="R65" i="30"/>
  <c r="R66" i="30"/>
  <c r="R67" i="30"/>
  <c r="R68" i="30"/>
  <c r="R69" i="30"/>
  <c r="R70" i="30"/>
  <c r="R71" i="30"/>
  <c r="R72" i="30"/>
  <c r="R73" i="30"/>
  <c r="S73" i="30" s="1"/>
  <c r="R74" i="30"/>
  <c r="R75" i="30"/>
  <c r="R76" i="30"/>
  <c r="R77" i="30"/>
  <c r="R78" i="30"/>
  <c r="R79" i="30"/>
  <c r="R80" i="30"/>
  <c r="R81" i="30"/>
  <c r="R82" i="30"/>
  <c r="R83" i="30"/>
  <c r="R84" i="30"/>
  <c r="R85" i="30"/>
  <c r="S85" i="30" s="1"/>
  <c r="R86" i="30"/>
  <c r="R87" i="30"/>
  <c r="R88" i="30"/>
  <c r="R89" i="30"/>
  <c r="R90" i="30"/>
  <c r="R91" i="30"/>
  <c r="R92" i="30"/>
  <c r="R93" i="30"/>
  <c r="R94" i="30"/>
  <c r="R95" i="30"/>
  <c r="R96" i="30"/>
  <c r="R97" i="30"/>
  <c r="R98" i="30"/>
  <c r="R99" i="30"/>
  <c r="R100" i="30"/>
  <c r="R101" i="30"/>
  <c r="S101" i="30" s="1"/>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S125" i="30" s="1"/>
  <c r="R126" i="30"/>
  <c r="R127" i="30"/>
  <c r="R128" i="30"/>
  <c r="R129" i="30"/>
  <c r="S129" i="30" s="1"/>
  <c r="R130" i="30"/>
  <c r="R131" i="30"/>
  <c r="R132" i="30"/>
  <c r="R133" i="30"/>
  <c r="R134" i="30"/>
  <c r="R135" i="30"/>
  <c r="R136" i="30"/>
  <c r="R137" i="30"/>
  <c r="S137" i="30" s="1"/>
  <c r="R138" i="30"/>
  <c r="R139" i="30"/>
  <c r="R140" i="30"/>
  <c r="R141" i="30"/>
  <c r="S141" i="30" s="1"/>
  <c r="R142" i="30"/>
  <c r="R143" i="30"/>
  <c r="R144" i="30"/>
  <c r="R145" i="30"/>
  <c r="R146" i="30"/>
  <c r="R147" i="30"/>
  <c r="R148" i="30"/>
  <c r="R149" i="30"/>
  <c r="S149" i="30" s="1"/>
  <c r="R4" i="30"/>
  <c r="D149" i="30"/>
  <c r="D148" i="30"/>
  <c r="D147" i="30"/>
  <c r="E147" i="30" s="1"/>
  <c r="D146" i="30"/>
  <c r="D145" i="30"/>
  <c r="D144" i="30"/>
  <c r="D143" i="30"/>
  <c r="D142" i="30"/>
  <c r="D141" i="30"/>
  <c r="D140" i="30"/>
  <c r="D139" i="30"/>
  <c r="D138" i="30"/>
  <c r="D137" i="30"/>
  <c r="D136" i="30"/>
  <c r="D135" i="30"/>
  <c r="E135" i="30" s="1"/>
  <c r="D134" i="30"/>
  <c r="D133" i="30"/>
  <c r="D132" i="30"/>
  <c r="D131" i="30"/>
  <c r="D130" i="30"/>
  <c r="D129" i="30"/>
  <c r="D128" i="30"/>
  <c r="D127" i="30"/>
  <c r="D126" i="30"/>
  <c r="D125" i="30"/>
  <c r="D124" i="30"/>
  <c r="D123" i="30"/>
  <c r="D122" i="30"/>
  <c r="D121" i="30"/>
  <c r="D120" i="30"/>
  <c r="D119" i="30"/>
  <c r="D118" i="30"/>
  <c r="D117" i="30"/>
  <c r="D116" i="30"/>
  <c r="D115" i="30"/>
  <c r="D114" i="30"/>
  <c r="D113" i="30"/>
  <c r="D112" i="30"/>
  <c r="D111" i="30"/>
  <c r="D110" i="30"/>
  <c r="D109" i="30"/>
  <c r="D108" i="30"/>
  <c r="D107" i="30"/>
  <c r="D106" i="30"/>
  <c r="D105" i="30"/>
  <c r="D104" i="30"/>
  <c r="D103" i="30"/>
  <c r="E103" i="30" s="1"/>
  <c r="D102" i="30"/>
  <c r="D101" i="30"/>
  <c r="D100" i="30"/>
  <c r="D99" i="30"/>
  <c r="D98" i="30"/>
  <c r="D97" i="30"/>
  <c r="D96" i="30"/>
  <c r="D95" i="30"/>
  <c r="D94" i="30"/>
  <c r="D93" i="30"/>
  <c r="D92" i="30"/>
  <c r="D91" i="30"/>
  <c r="D90" i="30"/>
  <c r="D89" i="30"/>
  <c r="D88" i="30"/>
  <c r="D87" i="30"/>
  <c r="E87" i="30" s="1"/>
  <c r="D86" i="30"/>
  <c r="D85" i="30"/>
  <c r="D84" i="30"/>
  <c r="D83" i="30"/>
  <c r="D82" i="30"/>
  <c r="D81" i="30"/>
  <c r="D80" i="30"/>
  <c r="D79" i="30"/>
  <c r="E79" i="30" s="1"/>
  <c r="D78" i="30"/>
  <c r="D77" i="30"/>
  <c r="D76" i="30"/>
  <c r="D75" i="30"/>
  <c r="D74" i="30"/>
  <c r="D73" i="30"/>
  <c r="D72" i="30"/>
  <c r="D71" i="30"/>
  <c r="D70" i="30"/>
  <c r="D69" i="30"/>
  <c r="D68" i="30"/>
  <c r="D67" i="30"/>
  <c r="D66" i="30"/>
  <c r="D65" i="30"/>
  <c r="D64" i="30"/>
  <c r="D63" i="30"/>
  <c r="D62" i="30"/>
  <c r="D61" i="30"/>
  <c r="D60" i="30"/>
  <c r="D59" i="30"/>
  <c r="D58" i="30"/>
  <c r="D57" i="30"/>
  <c r="D56" i="30"/>
  <c r="D55" i="30"/>
  <c r="D54" i="30"/>
  <c r="D53" i="30"/>
  <c r="D52" i="30"/>
  <c r="D51" i="30"/>
  <c r="E51" i="30" s="1"/>
  <c r="D50" i="30"/>
  <c r="D49" i="30"/>
  <c r="D48" i="30"/>
  <c r="D47" i="30"/>
  <c r="D46" i="30"/>
  <c r="D45" i="30"/>
  <c r="D44" i="30"/>
  <c r="D43" i="30"/>
  <c r="D42" i="30"/>
  <c r="D41" i="30"/>
  <c r="D40" i="30"/>
  <c r="D39" i="30"/>
  <c r="D38" i="30"/>
  <c r="D37" i="30"/>
  <c r="D36" i="30"/>
  <c r="D35" i="30"/>
  <c r="E35" i="30" s="1"/>
  <c r="D34" i="30"/>
  <c r="D33" i="30"/>
  <c r="D32" i="30"/>
  <c r="D31" i="30"/>
  <c r="E31" i="30" s="1"/>
  <c r="D30" i="30"/>
  <c r="D29" i="30"/>
  <c r="D28" i="30"/>
  <c r="D27" i="30"/>
  <c r="E27" i="30" s="1"/>
  <c r="D26" i="30"/>
  <c r="D25" i="30"/>
  <c r="D24" i="30"/>
  <c r="D23" i="30"/>
  <c r="E23" i="30" s="1"/>
  <c r="D22" i="30"/>
  <c r="D21" i="30"/>
  <c r="D20" i="30"/>
  <c r="D19" i="30"/>
  <c r="E19" i="30" s="1"/>
  <c r="D18" i="30"/>
  <c r="D17" i="30"/>
  <c r="D16" i="30"/>
  <c r="D15" i="30"/>
  <c r="E15" i="30" s="1"/>
  <c r="D14" i="30"/>
  <c r="D13" i="30"/>
  <c r="D12" i="30"/>
  <c r="D11" i="30"/>
  <c r="D10" i="30"/>
  <c r="D9" i="30"/>
  <c r="D8" i="30"/>
  <c r="D7" i="30"/>
  <c r="E7" i="30" s="1"/>
  <c r="D6" i="30"/>
  <c r="D5" i="30"/>
  <c r="J4" i="30"/>
  <c r="L4" i="30"/>
  <c r="M4" i="30" s="1"/>
  <c r="J5" i="30"/>
  <c r="J6" i="30"/>
  <c r="J7" i="30"/>
  <c r="J8" i="30"/>
  <c r="K8" i="30" s="1"/>
  <c r="J9" i="30"/>
  <c r="J10" i="30"/>
  <c r="J11" i="30"/>
  <c r="J12" i="30"/>
  <c r="K12" i="30" s="1"/>
  <c r="J13" i="30"/>
  <c r="J14" i="30"/>
  <c r="J15" i="30"/>
  <c r="J16" i="30"/>
  <c r="J17" i="30"/>
  <c r="J18" i="30"/>
  <c r="J19" i="30"/>
  <c r="J20" i="30"/>
  <c r="K20" i="30" s="1"/>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K48" i="30" s="1"/>
  <c r="J49" i="30"/>
  <c r="J50" i="30"/>
  <c r="J51" i="30"/>
  <c r="J52" i="30"/>
  <c r="K52" i="30" s="1"/>
  <c r="J53" i="30"/>
  <c r="J54" i="30"/>
  <c r="J55" i="30"/>
  <c r="J56" i="30"/>
  <c r="J57" i="30"/>
  <c r="J58" i="30"/>
  <c r="J59" i="30"/>
  <c r="J60" i="30"/>
  <c r="K60" i="30" s="1"/>
  <c r="J61" i="30"/>
  <c r="J62" i="30"/>
  <c r="J63" i="30"/>
  <c r="J64" i="30"/>
  <c r="K64" i="30" s="1"/>
  <c r="J65" i="30"/>
  <c r="J66" i="30"/>
  <c r="J67" i="30"/>
  <c r="J68" i="30"/>
  <c r="J69" i="30"/>
  <c r="J70" i="30"/>
  <c r="J71" i="30"/>
  <c r="J72" i="30"/>
  <c r="K72" i="30" s="1"/>
  <c r="J73" i="30"/>
  <c r="J74" i="30"/>
  <c r="J75" i="30"/>
  <c r="J76" i="30"/>
  <c r="K76" i="30" s="1"/>
  <c r="J77" i="30"/>
  <c r="J78" i="30"/>
  <c r="J79" i="30"/>
  <c r="J80" i="30"/>
  <c r="K80" i="30" s="1"/>
  <c r="J81" i="30"/>
  <c r="J82" i="30"/>
  <c r="J83" i="30"/>
  <c r="J84" i="30"/>
  <c r="J85" i="30"/>
  <c r="J86" i="30"/>
  <c r="J87" i="30"/>
  <c r="J88" i="30"/>
  <c r="K88" i="30" s="1"/>
  <c r="J89" i="30"/>
  <c r="J90" i="30"/>
  <c r="J91" i="30"/>
  <c r="J92" i="30"/>
  <c r="K92" i="30" s="1"/>
  <c r="J93" i="30"/>
  <c r="J94" i="30"/>
  <c r="J95" i="30"/>
  <c r="J96" i="30"/>
  <c r="J97" i="30"/>
  <c r="J98" i="30"/>
  <c r="J99" i="30"/>
  <c r="J100" i="30"/>
  <c r="K100" i="30" s="1"/>
  <c r="J101" i="30"/>
  <c r="J102" i="30"/>
  <c r="J103" i="30"/>
  <c r="J104" i="30"/>
  <c r="J105" i="30"/>
  <c r="J106" i="30"/>
  <c r="J107" i="30"/>
  <c r="J108" i="30"/>
  <c r="K108" i="30" s="1"/>
  <c r="J109" i="30"/>
  <c r="J110" i="30"/>
  <c r="J111" i="30"/>
  <c r="J112" i="30"/>
  <c r="K112" i="30" s="1"/>
  <c r="J113" i="30"/>
  <c r="J114" i="30"/>
  <c r="J115" i="30"/>
  <c r="J116" i="30"/>
  <c r="J117" i="30"/>
  <c r="J118" i="30"/>
  <c r="J119" i="30"/>
  <c r="J120" i="30"/>
  <c r="K120" i="30" s="1"/>
  <c r="J121" i="30"/>
  <c r="J122" i="30"/>
  <c r="J123" i="30"/>
  <c r="J124" i="30"/>
  <c r="K124" i="30" s="1"/>
  <c r="J125" i="30"/>
  <c r="J126" i="30"/>
  <c r="J127" i="30"/>
  <c r="J128" i="30"/>
  <c r="J129" i="30"/>
  <c r="J130" i="30"/>
  <c r="J131" i="30"/>
  <c r="J132" i="30"/>
  <c r="J133" i="30"/>
  <c r="J134" i="30"/>
  <c r="J135" i="30"/>
  <c r="J136" i="30"/>
  <c r="K136" i="30" s="1"/>
  <c r="J137" i="30"/>
  <c r="J138" i="30"/>
  <c r="J139" i="30"/>
  <c r="J140" i="30"/>
  <c r="J141" i="30"/>
  <c r="J142" i="30"/>
  <c r="J143" i="30"/>
  <c r="J144" i="30"/>
  <c r="J145" i="30"/>
  <c r="J146" i="30"/>
  <c r="J147" i="30"/>
  <c r="J148" i="30"/>
  <c r="K148" i="30" s="1"/>
  <c r="J149" i="30"/>
  <c r="L5" i="30"/>
  <c r="L6" i="30"/>
  <c r="L7" i="30"/>
  <c r="L8" i="30"/>
  <c r="L9" i="30"/>
  <c r="L10" i="30"/>
  <c r="L11" i="30"/>
  <c r="L12" i="30"/>
  <c r="L13" i="30"/>
  <c r="L14" i="30"/>
  <c r="L15" i="30"/>
  <c r="L16" i="30"/>
  <c r="L17" i="30"/>
  <c r="L18" i="30"/>
  <c r="L19" i="30"/>
  <c r="L20" i="30"/>
  <c r="L21" i="30"/>
  <c r="L22" i="30"/>
  <c r="L23" i="30"/>
  <c r="L24" i="30"/>
  <c r="L25" i="30"/>
  <c r="L26" i="30"/>
  <c r="L27" i="30"/>
  <c r="M27" i="30" s="1"/>
  <c r="L28" i="30"/>
  <c r="L29" i="30"/>
  <c r="L30" i="30"/>
  <c r="L31" i="30"/>
  <c r="M31" i="30" s="1"/>
  <c r="L32" i="30"/>
  <c r="L33" i="30"/>
  <c r="L34" i="30"/>
  <c r="L35" i="30"/>
  <c r="L36" i="30"/>
  <c r="L37" i="30"/>
  <c r="L38" i="30"/>
  <c r="L39" i="30"/>
  <c r="M39" i="30" s="1"/>
  <c r="L40" i="30"/>
  <c r="L41" i="30"/>
  <c r="L42" i="30"/>
  <c r="L43" i="30"/>
  <c r="L44" i="30"/>
  <c r="L45" i="30"/>
  <c r="L46" i="30"/>
  <c r="L47" i="30"/>
  <c r="M47" i="30" s="1"/>
  <c r="L48" i="30"/>
  <c r="L49" i="30"/>
  <c r="L50" i="30"/>
  <c r="L51" i="30"/>
  <c r="M51" i="30" s="1"/>
  <c r="L52" i="30"/>
  <c r="L53" i="30"/>
  <c r="L54" i="30"/>
  <c r="L55" i="30"/>
  <c r="M55" i="30" s="1"/>
  <c r="L56" i="30"/>
  <c r="L57" i="30"/>
  <c r="L58" i="30"/>
  <c r="L59" i="30"/>
  <c r="M59" i="30" s="1"/>
  <c r="L60" i="30"/>
  <c r="L61" i="30"/>
  <c r="L62" i="30"/>
  <c r="L63" i="30"/>
  <c r="M63" i="30" s="1"/>
  <c r="L64" i="30"/>
  <c r="L65" i="30"/>
  <c r="L66" i="30"/>
  <c r="L67" i="30"/>
  <c r="L68" i="30"/>
  <c r="L69" i="30"/>
  <c r="L70" i="30"/>
  <c r="L71" i="30"/>
  <c r="M71" i="30" s="1"/>
  <c r="L72" i="30"/>
  <c r="L73" i="30"/>
  <c r="L74" i="30"/>
  <c r="L75" i="30"/>
  <c r="L76" i="30"/>
  <c r="L77" i="30"/>
  <c r="L78" i="30"/>
  <c r="L79" i="30"/>
  <c r="L80" i="30"/>
  <c r="L81" i="30"/>
  <c r="L82" i="30"/>
  <c r="L83" i="30"/>
  <c r="L84" i="30"/>
  <c r="L85" i="30"/>
  <c r="L86" i="30"/>
  <c r="L87" i="30"/>
  <c r="L88" i="30"/>
  <c r="L89" i="30"/>
  <c r="L90" i="30"/>
  <c r="L91" i="30"/>
  <c r="M91" i="30" s="1"/>
  <c r="L92" i="30"/>
  <c r="L93" i="30"/>
  <c r="L94" i="30"/>
  <c r="L95" i="30"/>
  <c r="M95" i="30" s="1"/>
  <c r="L96" i="30"/>
  <c r="L97" i="30"/>
  <c r="L98" i="30"/>
  <c r="L99" i="30"/>
  <c r="L100" i="30"/>
  <c r="L101" i="30"/>
  <c r="L102" i="30"/>
  <c r="L103" i="30"/>
  <c r="M103" i="30" s="1"/>
  <c r="L104" i="30"/>
  <c r="L105" i="30"/>
  <c r="L106" i="30"/>
  <c r="L107" i="30"/>
  <c r="L108" i="30"/>
  <c r="L109" i="30"/>
  <c r="L110" i="30"/>
  <c r="L111" i="30"/>
  <c r="L112" i="30"/>
  <c r="L113" i="30"/>
  <c r="L114" i="30"/>
  <c r="L115" i="30"/>
  <c r="L116" i="30"/>
  <c r="L117" i="30"/>
  <c r="L118" i="30"/>
  <c r="L119" i="30"/>
  <c r="M119" i="30" s="1"/>
  <c r="L120" i="30"/>
  <c r="L121" i="30"/>
  <c r="L122" i="30"/>
  <c r="L123" i="30"/>
  <c r="L124" i="30"/>
  <c r="L125" i="30"/>
  <c r="L126" i="30"/>
  <c r="L127" i="30"/>
  <c r="M127" i="30" s="1"/>
  <c r="L128" i="30"/>
  <c r="L129" i="30"/>
  <c r="L130" i="30"/>
  <c r="L131" i="30"/>
  <c r="L132" i="30"/>
  <c r="L133" i="30"/>
  <c r="L134" i="30"/>
  <c r="L135" i="30"/>
  <c r="M135" i="30" s="1"/>
  <c r="L136" i="30"/>
  <c r="L137" i="30"/>
  <c r="L138" i="30"/>
  <c r="L139" i="30"/>
  <c r="L140" i="30"/>
  <c r="L141" i="30"/>
  <c r="L142" i="30"/>
  <c r="L143" i="30"/>
  <c r="L144" i="30"/>
  <c r="L145" i="30"/>
  <c r="L146" i="30"/>
  <c r="L147" i="30"/>
  <c r="L148" i="30"/>
  <c r="L149" i="30"/>
  <c r="T4" i="30"/>
  <c r="BL86" i="30"/>
  <c r="BM86" i="30" s="1"/>
  <c r="BI86" i="30" s="1"/>
  <c r="BK86" i="30"/>
  <c r="BJ86" i="30"/>
  <c r="BH86" i="30"/>
  <c r="BF86" i="30"/>
  <c r="BG86" i="30" s="1"/>
  <c r="BD86" i="30"/>
  <c r="BC86" i="30"/>
  <c r="BB86" i="30"/>
  <c r="AZ86" i="30"/>
  <c r="BA86" i="30" s="1"/>
  <c r="AX86" i="30"/>
  <c r="AV86" i="30"/>
  <c r="AU86" i="30"/>
  <c r="AT86" i="30"/>
  <c r="AW86" i="30" s="1"/>
  <c r="AS86" i="30" s="1"/>
  <c r="AR86" i="30"/>
  <c r="AP86" i="30"/>
  <c r="AN86" i="30"/>
  <c r="AM86" i="30"/>
  <c r="AL86" i="30"/>
  <c r="AJ86" i="30"/>
  <c r="AK86" i="30" s="1"/>
  <c r="AH86" i="30"/>
  <c r="AF86" i="30"/>
  <c r="AE86" i="30"/>
  <c r="AD86" i="30"/>
  <c r="AG86" i="30" s="1"/>
  <c r="AC86" i="30" s="1"/>
  <c r="AB86" i="30"/>
  <c r="X86" i="30"/>
  <c r="W86" i="30"/>
  <c r="V86" i="30"/>
  <c r="Y86" i="30" s="1"/>
  <c r="S86" i="30" s="1"/>
  <c r="T86" i="30"/>
  <c r="P86" i="30"/>
  <c r="O86" i="30"/>
  <c r="N86" i="30"/>
  <c r="Q86" i="30" s="1"/>
  <c r="K86" i="30" s="1"/>
  <c r="H86" i="30"/>
  <c r="G86" i="30"/>
  <c r="F86" i="30"/>
  <c r="B86" i="30"/>
  <c r="A86" i="30"/>
  <c r="BL85" i="30"/>
  <c r="BK85" i="30"/>
  <c r="BJ85" i="30"/>
  <c r="BM85" i="30" s="1"/>
  <c r="BH85" i="30"/>
  <c r="BF85" i="30"/>
  <c r="BD85" i="30"/>
  <c r="BC85" i="30"/>
  <c r="BB85" i="30"/>
  <c r="AZ85" i="30"/>
  <c r="AX85" i="30"/>
  <c r="AV85" i="30"/>
  <c r="AU85" i="30"/>
  <c r="AT85" i="30"/>
  <c r="AW85" i="30" s="1"/>
  <c r="AQ85" i="30" s="1"/>
  <c r="AR85" i="30"/>
  <c r="AP85" i="30"/>
  <c r="AN85" i="30"/>
  <c r="AM85" i="30"/>
  <c r="AL85" i="30"/>
  <c r="AO85" i="30" s="1"/>
  <c r="AJ85" i="30"/>
  <c r="AH85" i="30"/>
  <c r="AF85" i="30"/>
  <c r="AE85" i="30"/>
  <c r="AG85" i="30" s="1"/>
  <c r="AD85" i="30"/>
  <c r="AB85" i="30"/>
  <c r="X85" i="30"/>
  <c r="W85" i="30"/>
  <c r="Y85" i="30" s="1"/>
  <c r="V85" i="30"/>
  <c r="T85" i="30"/>
  <c r="P85" i="30"/>
  <c r="O85" i="30"/>
  <c r="Q85" i="30" s="1"/>
  <c r="K85" i="30" s="1"/>
  <c r="N85" i="30"/>
  <c r="H85" i="30"/>
  <c r="G85" i="30"/>
  <c r="F85" i="30"/>
  <c r="B85" i="30"/>
  <c r="A85" i="30"/>
  <c r="BL84" i="30"/>
  <c r="BK84" i="30"/>
  <c r="BM84" i="30" s="1"/>
  <c r="BJ84" i="30"/>
  <c r="BH84" i="30"/>
  <c r="BF84" i="30"/>
  <c r="BD84" i="30"/>
  <c r="BE84" i="30" s="1"/>
  <c r="BC84" i="30"/>
  <c r="BB84" i="30"/>
  <c r="AZ84" i="30"/>
  <c r="BA84" i="30" s="1"/>
  <c r="AX84" i="30"/>
  <c r="AV84" i="30"/>
  <c r="AU84" i="30"/>
  <c r="AT84" i="30"/>
  <c r="AW84" i="30" s="1"/>
  <c r="AR84" i="30"/>
  <c r="AP84" i="30"/>
  <c r="AN84" i="30"/>
  <c r="AM84" i="30"/>
  <c r="AO84" i="30" s="1"/>
  <c r="AI84" i="30" s="1"/>
  <c r="AL84" i="30"/>
  <c r="AJ84" i="30"/>
  <c r="AH84" i="30"/>
  <c r="AF84" i="30"/>
  <c r="AG84" i="30" s="1"/>
  <c r="AA84" i="30" s="1"/>
  <c r="AE84" i="30"/>
  <c r="AD84" i="30"/>
  <c r="AB84" i="30"/>
  <c r="X84" i="30"/>
  <c r="Y84" i="30" s="1"/>
  <c r="W84" i="30"/>
  <c r="V84" i="30"/>
  <c r="T84" i="30"/>
  <c r="P84" i="30"/>
  <c r="Q84" i="30" s="1"/>
  <c r="M84" i="30" s="1"/>
  <c r="O84" i="30"/>
  <c r="N84" i="30"/>
  <c r="H84" i="30"/>
  <c r="G84" i="30"/>
  <c r="I84" i="30" s="1"/>
  <c r="C84" i="30" s="1"/>
  <c r="F84" i="30"/>
  <c r="B84" i="30"/>
  <c r="A84" i="30"/>
  <c r="BL83" i="30"/>
  <c r="BM83" i="30" s="1"/>
  <c r="BI83" i="30" s="1"/>
  <c r="BK83" i="30"/>
  <c r="BJ83" i="30"/>
  <c r="BH83" i="30"/>
  <c r="BF83" i="30"/>
  <c r="BG83" i="30" s="1"/>
  <c r="BD83" i="30"/>
  <c r="BC83" i="30"/>
  <c r="BB83" i="30"/>
  <c r="AZ83" i="30"/>
  <c r="BA83" i="30" s="1"/>
  <c r="AX83" i="30"/>
  <c r="AV83" i="30"/>
  <c r="AU83" i="30"/>
  <c r="AT83" i="30"/>
  <c r="AW83" i="30" s="1"/>
  <c r="AR83" i="30"/>
  <c r="AP83" i="30"/>
  <c r="AN83" i="30"/>
  <c r="AM83" i="30"/>
  <c r="AO83" i="30" s="1"/>
  <c r="AL83" i="30"/>
  <c r="AJ83" i="30"/>
  <c r="AH83" i="30"/>
  <c r="AF83" i="30"/>
  <c r="AG83" i="30" s="1"/>
  <c r="AE83" i="30"/>
  <c r="AD83" i="30"/>
  <c r="AB83" i="30"/>
  <c r="X83" i="30"/>
  <c r="W83" i="30"/>
  <c r="V83" i="30"/>
  <c r="T83" i="30"/>
  <c r="P83" i="30"/>
  <c r="Q83" i="30" s="1"/>
  <c r="O83" i="30"/>
  <c r="N83" i="30"/>
  <c r="H83" i="30"/>
  <c r="G83" i="30"/>
  <c r="I83" i="30" s="1"/>
  <c r="C83" i="30" s="1"/>
  <c r="F83" i="30"/>
  <c r="B83" i="30"/>
  <c r="A83" i="30"/>
  <c r="BL82" i="30"/>
  <c r="BM82" i="30" s="1"/>
  <c r="BI82" i="30" s="1"/>
  <c r="BK82" i="30"/>
  <c r="BJ82" i="30"/>
  <c r="BH82" i="30"/>
  <c r="BF82" i="30"/>
  <c r="BG82" i="30" s="1"/>
  <c r="BD82" i="30"/>
  <c r="BC82" i="30"/>
  <c r="BB82" i="30"/>
  <c r="AZ82" i="30"/>
  <c r="AX82" i="30"/>
  <c r="AV82" i="30"/>
  <c r="AU82" i="30"/>
  <c r="AT82" i="30"/>
  <c r="AW82" i="30" s="1"/>
  <c r="AR82" i="30"/>
  <c r="AP82" i="30"/>
  <c r="AN82" i="30"/>
  <c r="AM82" i="30"/>
  <c r="AO82" i="30" s="1"/>
  <c r="AL82" i="30"/>
  <c r="AJ82" i="30"/>
  <c r="AH82" i="30"/>
  <c r="AF82" i="30"/>
  <c r="AG82" i="30" s="1"/>
  <c r="AC82" i="30" s="1"/>
  <c r="AE82" i="30"/>
  <c r="AD82" i="30"/>
  <c r="AB82" i="30"/>
  <c r="X82" i="30"/>
  <c r="Y82" i="30" s="1"/>
  <c r="W82" i="30"/>
  <c r="V82" i="30"/>
  <c r="T82" i="30"/>
  <c r="P82" i="30"/>
  <c r="Q82" i="30" s="1"/>
  <c r="O82" i="30"/>
  <c r="N82" i="30"/>
  <c r="H82" i="30"/>
  <c r="G82" i="30"/>
  <c r="I82" i="30" s="1"/>
  <c r="F82" i="30"/>
  <c r="B82" i="30"/>
  <c r="A82" i="30"/>
  <c r="BL81" i="30"/>
  <c r="BM81" i="30" s="1"/>
  <c r="BI81" i="30" s="1"/>
  <c r="BK81" i="30"/>
  <c r="BJ81" i="30"/>
  <c r="BH81" i="30"/>
  <c r="BF81" i="30"/>
  <c r="BG81" i="30" s="1"/>
  <c r="BD81" i="30"/>
  <c r="BC81" i="30"/>
  <c r="BB81" i="30"/>
  <c r="AZ81" i="30"/>
  <c r="BA81" i="30" s="1"/>
  <c r="AX81" i="30"/>
  <c r="AV81" i="30"/>
  <c r="AU81" i="30"/>
  <c r="AT81" i="30"/>
  <c r="AW81" i="30" s="1"/>
  <c r="AQ81" i="30" s="1"/>
  <c r="AR81" i="30"/>
  <c r="AP81" i="30"/>
  <c r="AN81" i="30"/>
  <c r="AO81" i="30"/>
  <c r="AK81" i="30" s="1"/>
  <c r="AM81" i="30"/>
  <c r="AL81" i="30"/>
  <c r="AJ81" i="30"/>
  <c r="AH81" i="30"/>
  <c r="AF81" i="30"/>
  <c r="AE81" i="30"/>
  <c r="AD81" i="30"/>
  <c r="AG81" i="30" s="1"/>
  <c r="AB81" i="30"/>
  <c r="AC81" i="30" s="1"/>
  <c r="X81" i="30"/>
  <c r="W81" i="30"/>
  <c r="V81" i="30"/>
  <c r="T81" i="30"/>
  <c r="U81" i="30" s="1"/>
  <c r="P81" i="30"/>
  <c r="O81" i="30"/>
  <c r="N81" i="30"/>
  <c r="Q81" i="30" s="1"/>
  <c r="H81" i="30"/>
  <c r="I81" i="30" s="1"/>
  <c r="E81" i="30" s="1"/>
  <c r="G81" i="30"/>
  <c r="F81" i="30"/>
  <c r="B81" i="30"/>
  <c r="A81" i="30"/>
  <c r="BL80" i="30"/>
  <c r="BK80" i="30"/>
  <c r="BJ80" i="30"/>
  <c r="BH80" i="30"/>
  <c r="BI80" i="30" s="1"/>
  <c r="BF80" i="30"/>
  <c r="BD80" i="30"/>
  <c r="BC80" i="30"/>
  <c r="BB80" i="30"/>
  <c r="BE80" i="30" s="1"/>
  <c r="BA80" i="30" s="1"/>
  <c r="AZ80" i="30"/>
  <c r="AX80" i="30"/>
  <c r="AV80" i="30"/>
  <c r="AU80" i="30"/>
  <c r="AT80" i="30"/>
  <c r="AR80" i="30"/>
  <c r="AS80" i="30" s="1"/>
  <c r="AP80" i="30"/>
  <c r="AN80" i="30"/>
  <c r="AM80" i="30"/>
  <c r="AL80" i="30"/>
  <c r="AO80" i="30" s="1"/>
  <c r="AJ80" i="30"/>
  <c r="AH80" i="30"/>
  <c r="AF80" i="30"/>
  <c r="AE80" i="30"/>
  <c r="AG80" i="30" s="1"/>
  <c r="AC80" i="30" s="1"/>
  <c r="AD80" i="30"/>
  <c r="AB80" i="30"/>
  <c r="X80" i="30"/>
  <c r="W80" i="30"/>
  <c r="V80" i="30"/>
  <c r="T80" i="30"/>
  <c r="P80" i="30"/>
  <c r="O80" i="30"/>
  <c r="Q80" i="30" s="1"/>
  <c r="M80" i="30" s="1"/>
  <c r="N80" i="30"/>
  <c r="H80" i="30"/>
  <c r="G80" i="30"/>
  <c r="F80" i="30"/>
  <c r="I80" i="30" s="1"/>
  <c r="E80" i="30" s="1"/>
  <c r="B80" i="30"/>
  <c r="A80" i="30"/>
  <c r="BL79" i="30"/>
  <c r="BK79" i="30"/>
  <c r="BM79" i="30" s="1"/>
  <c r="BI79" i="30" s="1"/>
  <c r="BJ79" i="30"/>
  <c r="BH79" i="30"/>
  <c r="BF79" i="30"/>
  <c r="BD79" i="30"/>
  <c r="BC79" i="30"/>
  <c r="BB79" i="30"/>
  <c r="AZ79" i="30"/>
  <c r="AX79" i="30"/>
  <c r="AV79" i="30"/>
  <c r="AU79" i="30"/>
  <c r="AT79" i="30"/>
  <c r="AR79" i="30"/>
  <c r="AS79" i="30" s="1"/>
  <c r="AP79" i="30"/>
  <c r="AN79" i="30"/>
  <c r="AM79" i="30"/>
  <c r="AL79" i="30"/>
  <c r="AO79" i="30" s="1"/>
  <c r="AK79" i="30" s="1"/>
  <c r="AJ79" i="30"/>
  <c r="AH79" i="30"/>
  <c r="AF79" i="30"/>
  <c r="AE79" i="30"/>
  <c r="AG79" i="30" s="1"/>
  <c r="AD79" i="30"/>
  <c r="AB79" i="30"/>
  <c r="X79" i="30"/>
  <c r="W79" i="30"/>
  <c r="Y79" i="30" s="1"/>
  <c r="S79" i="30" s="1"/>
  <c r="V79" i="30"/>
  <c r="T79" i="30"/>
  <c r="P79" i="30"/>
  <c r="O79" i="30"/>
  <c r="Q79" i="30" s="1"/>
  <c r="K79" i="30" s="1"/>
  <c r="N79" i="30"/>
  <c r="H79" i="30"/>
  <c r="G79" i="30"/>
  <c r="F79" i="30"/>
  <c r="I79" i="30" s="1"/>
  <c r="C79" i="30" s="1"/>
  <c r="B79" i="30"/>
  <c r="A79" i="30"/>
  <c r="BL78" i="30"/>
  <c r="BK78" i="30"/>
  <c r="BM78" i="30" s="1"/>
  <c r="BG78" i="30" s="1"/>
  <c r="BJ78" i="30"/>
  <c r="BH78" i="30"/>
  <c r="BF78" i="30"/>
  <c r="BD78" i="30"/>
  <c r="BE78" i="30" s="1"/>
  <c r="BA78" i="30" s="1"/>
  <c r="BC78" i="30"/>
  <c r="BB78" i="30"/>
  <c r="AZ78" i="30"/>
  <c r="AX78" i="30"/>
  <c r="AY78" i="30" s="1"/>
  <c r="AV78" i="30"/>
  <c r="AU78" i="30"/>
  <c r="AT78" i="30"/>
  <c r="AR78" i="30"/>
  <c r="AP78" i="30"/>
  <c r="AN78" i="30"/>
  <c r="AM78" i="30"/>
  <c r="AL78" i="30"/>
  <c r="AJ78" i="30"/>
  <c r="AH78" i="30"/>
  <c r="AF78" i="30"/>
  <c r="AE78" i="30"/>
  <c r="AD78" i="30"/>
  <c r="AB78" i="30"/>
  <c r="X78" i="30"/>
  <c r="W78" i="30"/>
  <c r="Y78" i="30" s="1"/>
  <c r="V78" i="30"/>
  <c r="T78" i="30"/>
  <c r="P78" i="30"/>
  <c r="O78" i="30"/>
  <c r="Q78" i="30" s="1"/>
  <c r="N78" i="30"/>
  <c r="H78" i="30"/>
  <c r="G78" i="30"/>
  <c r="F78" i="30"/>
  <c r="I78" i="30" s="1"/>
  <c r="C78" i="30" s="1"/>
  <c r="B78" i="30"/>
  <c r="A78" i="30"/>
  <c r="BL77" i="30"/>
  <c r="BK77" i="30"/>
  <c r="BJ77" i="30"/>
  <c r="BH77" i="30"/>
  <c r="BF77" i="30"/>
  <c r="BD77" i="30"/>
  <c r="BE77" i="30" s="1"/>
  <c r="BC77" i="30"/>
  <c r="BB77" i="30"/>
  <c r="AZ77" i="30"/>
  <c r="AX77" i="30"/>
  <c r="AY77" i="30" s="1"/>
  <c r="AV77" i="30"/>
  <c r="AW77" i="30" s="1"/>
  <c r="AU77" i="30"/>
  <c r="AT77" i="30"/>
  <c r="AR77" i="30"/>
  <c r="AS77" i="30" s="1"/>
  <c r="AP77" i="30"/>
  <c r="AN77" i="30"/>
  <c r="AM77" i="30"/>
  <c r="AL77" i="30"/>
  <c r="AO77" i="30" s="1"/>
  <c r="AJ77" i="30"/>
  <c r="AH77" i="30"/>
  <c r="AF77" i="30"/>
  <c r="AE77" i="30"/>
  <c r="AG77" i="30" s="1"/>
  <c r="AD77" i="30"/>
  <c r="AB77" i="30"/>
  <c r="X77" i="30"/>
  <c r="W77" i="30"/>
  <c r="Y77" i="30" s="1"/>
  <c r="U77" i="30" s="1"/>
  <c r="V77" i="30"/>
  <c r="T77" i="30"/>
  <c r="P77" i="30"/>
  <c r="O77" i="30"/>
  <c r="Q77" i="30" s="1"/>
  <c r="N77" i="30"/>
  <c r="H77" i="30"/>
  <c r="G77" i="30"/>
  <c r="F77" i="30"/>
  <c r="B77" i="30"/>
  <c r="A77" i="30"/>
  <c r="BL76" i="30"/>
  <c r="BK76" i="30"/>
  <c r="BJ76" i="30"/>
  <c r="BH76" i="30"/>
  <c r="BF76" i="30"/>
  <c r="BE76" i="30"/>
  <c r="AY76" i="30" s="1"/>
  <c r="BD76" i="30"/>
  <c r="BC76" i="30"/>
  <c r="BB76" i="30"/>
  <c r="BA76" i="30"/>
  <c r="AZ76" i="30"/>
  <c r="AX76" i="30"/>
  <c r="AV76" i="30"/>
  <c r="AU76" i="30"/>
  <c r="AW76" i="30" s="1"/>
  <c r="AT76" i="30"/>
  <c r="AR76" i="30"/>
  <c r="AP76" i="30"/>
  <c r="AN76" i="30"/>
  <c r="AM76" i="30"/>
  <c r="AL76" i="30"/>
  <c r="AJ76" i="30"/>
  <c r="AH76" i="30"/>
  <c r="AF76" i="30"/>
  <c r="AG76" i="30" s="1"/>
  <c r="AE76" i="30"/>
  <c r="AD76" i="30"/>
  <c r="AB76" i="30"/>
  <c r="AC76" i="30" s="1"/>
  <c r="X76" i="30"/>
  <c r="Y76" i="30" s="1"/>
  <c r="W76" i="30"/>
  <c r="V76" i="30"/>
  <c r="T76" i="30"/>
  <c r="U76" i="30" s="1"/>
  <c r="P76" i="30"/>
  <c r="Q76" i="30" s="1"/>
  <c r="O76" i="30"/>
  <c r="N76" i="30"/>
  <c r="H76" i="30"/>
  <c r="I76" i="30" s="1"/>
  <c r="G76" i="30"/>
  <c r="F76" i="30"/>
  <c r="B76" i="30"/>
  <c r="A76" i="30"/>
  <c r="BL75" i="30"/>
  <c r="BM75" i="30" s="1"/>
  <c r="BK75" i="30"/>
  <c r="BJ75" i="30"/>
  <c r="BH75" i="30"/>
  <c r="BI75" i="30" s="1"/>
  <c r="BF75" i="30"/>
  <c r="BD75" i="30"/>
  <c r="BC75" i="30"/>
  <c r="BB75" i="30"/>
  <c r="BE75" i="30" s="1"/>
  <c r="AZ75" i="30"/>
  <c r="AX75" i="30"/>
  <c r="AV75" i="30"/>
  <c r="AU75" i="30"/>
  <c r="AW75" i="30" s="1"/>
  <c r="AT75" i="30"/>
  <c r="AR75" i="30"/>
  <c r="AP75" i="30"/>
  <c r="AN75" i="30"/>
  <c r="AO75" i="30" s="1"/>
  <c r="AK75" i="30" s="1"/>
  <c r="AM75" i="30"/>
  <c r="AL75" i="30"/>
  <c r="AJ75" i="30"/>
  <c r="AH75" i="30"/>
  <c r="AI75" i="30" s="1"/>
  <c r="AF75" i="30"/>
  <c r="AE75" i="30"/>
  <c r="AD75" i="30"/>
  <c r="AB75" i="30"/>
  <c r="AC75" i="30" s="1"/>
  <c r="X75" i="30"/>
  <c r="W75" i="30"/>
  <c r="V75" i="30"/>
  <c r="T75" i="30"/>
  <c r="P75" i="30"/>
  <c r="O75" i="30"/>
  <c r="N75" i="30"/>
  <c r="H75" i="30"/>
  <c r="I75" i="30" s="1"/>
  <c r="C75" i="30" s="1"/>
  <c r="G75" i="30"/>
  <c r="F75" i="30"/>
  <c r="B75" i="30"/>
  <c r="A75" i="30"/>
  <c r="BL74" i="30"/>
  <c r="BK74" i="30"/>
  <c r="BJ74" i="30"/>
  <c r="BH74" i="30"/>
  <c r="BF74" i="30"/>
  <c r="BD74" i="30"/>
  <c r="BC74" i="30"/>
  <c r="BB74" i="30"/>
  <c r="BE74" i="30" s="1"/>
  <c r="BA74" i="30" s="1"/>
  <c r="AZ74" i="30"/>
  <c r="AX74" i="30"/>
  <c r="AV74" i="30"/>
  <c r="AU74" i="30"/>
  <c r="AW74" i="30" s="1"/>
  <c r="AS74" i="30" s="1"/>
  <c r="AT74" i="30"/>
  <c r="AR74" i="30"/>
  <c r="AP74" i="30"/>
  <c r="AN74" i="30"/>
  <c r="AO74" i="30" s="1"/>
  <c r="AK74" i="30" s="1"/>
  <c r="AM74" i="30"/>
  <c r="AL74" i="30"/>
  <c r="AJ74" i="30"/>
  <c r="AH74" i="30"/>
  <c r="AI74" i="30" s="1"/>
  <c r="AF74" i="30"/>
  <c r="AE74" i="30"/>
  <c r="AD74" i="30"/>
  <c r="AG74" i="30" s="1"/>
  <c r="AB74" i="30"/>
  <c r="AC74" i="30" s="1"/>
  <c r="X74" i="30"/>
  <c r="W74" i="30"/>
  <c r="V74" i="30"/>
  <c r="T74" i="30"/>
  <c r="P74" i="30"/>
  <c r="O74" i="30"/>
  <c r="N74" i="30"/>
  <c r="Q74" i="30" s="1"/>
  <c r="H74" i="30"/>
  <c r="I74" i="30" s="1"/>
  <c r="G74" i="30"/>
  <c r="F74" i="30"/>
  <c r="B74" i="30"/>
  <c r="A74" i="30"/>
  <c r="BL73" i="30"/>
  <c r="BK73" i="30"/>
  <c r="BJ73" i="30"/>
  <c r="BH73" i="30"/>
  <c r="BI73" i="30" s="1"/>
  <c r="BF73" i="30"/>
  <c r="BD73" i="30"/>
  <c r="BC73" i="30"/>
  <c r="BB73" i="30"/>
  <c r="BE73" i="30" s="1"/>
  <c r="AZ73" i="30"/>
  <c r="AX73" i="30"/>
  <c r="AV73" i="30"/>
  <c r="AU73" i="30"/>
  <c r="AW73" i="30" s="1"/>
  <c r="AT73" i="30"/>
  <c r="AR73" i="30"/>
  <c r="AP73" i="30"/>
  <c r="AN73" i="30"/>
  <c r="AO73" i="30" s="1"/>
  <c r="AK73" i="30" s="1"/>
  <c r="AM73" i="30"/>
  <c r="AL73" i="30"/>
  <c r="AJ73" i="30"/>
  <c r="AH73" i="30"/>
  <c r="AI73" i="30" s="1"/>
  <c r="AF73" i="30"/>
  <c r="AE73" i="30"/>
  <c r="AD73" i="30"/>
  <c r="AB73" i="30"/>
  <c r="AC73" i="30" s="1"/>
  <c r="X73" i="30"/>
  <c r="W73" i="30"/>
  <c r="V73" i="30"/>
  <c r="T73" i="30"/>
  <c r="U73" i="30" s="1"/>
  <c r="P73" i="30"/>
  <c r="O73" i="30"/>
  <c r="N73" i="30"/>
  <c r="H73" i="30"/>
  <c r="I73" i="30" s="1"/>
  <c r="G73" i="30"/>
  <c r="F73" i="30"/>
  <c r="B73" i="30"/>
  <c r="A73" i="30"/>
  <c r="BL72" i="30"/>
  <c r="BK72" i="30"/>
  <c r="BJ72" i="30"/>
  <c r="BM72" i="30" s="1"/>
  <c r="BG72" i="30" s="1"/>
  <c r="BH72" i="30"/>
  <c r="BI72" i="30" s="1"/>
  <c r="BF72" i="30"/>
  <c r="BD72" i="30"/>
  <c r="BC72" i="30"/>
  <c r="BB72" i="30"/>
  <c r="BE72" i="30" s="1"/>
  <c r="AZ72" i="30"/>
  <c r="AX72" i="30"/>
  <c r="AV72" i="30"/>
  <c r="AU72" i="30"/>
  <c r="AW72" i="30" s="1"/>
  <c r="AQ72" i="30" s="1"/>
  <c r="AT72" i="30"/>
  <c r="AR72" i="30"/>
  <c r="AP72" i="30"/>
  <c r="AN72" i="30"/>
  <c r="AO72" i="30" s="1"/>
  <c r="AM72" i="30"/>
  <c r="AL72" i="30"/>
  <c r="AJ72" i="30"/>
  <c r="AH72" i="30"/>
  <c r="AI72" i="30" s="1"/>
  <c r="AF72" i="30"/>
  <c r="AE72" i="30"/>
  <c r="AD72" i="30"/>
  <c r="AB72" i="30"/>
  <c r="X72" i="30"/>
  <c r="W72" i="30"/>
  <c r="V72" i="30"/>
  <c r="Y72" i="30" s="1"/>
  <c r="T72" i="30"/>
  <c r="U72" i="30" s="1"/>
  <c r="P72" i="30"/>
  <c r="O72" i="30"/>
  <c r="N72" i="30"/>
  <c r="Q72" i="30" s="1"/>
  <c r="H72" i="30"/>
  <c r="I72" i="30" s="1"/>
  <c r="G72" i="30"/>
  <c r="F72" i="30"/>
  <c r="B72" i="30"/>
  <c r="A72" i="30"/>
  <c r="BL71" i="30"/>
  <c r="BK71" i="30"/>
  <c r="BJ71" i="30"/>
  <c r="BM71" i="30" s="1"/>
  <c r="BH71" i="30"/>
  <c r="BI71" i="30" s="1"/>
  <c r="BF71" i="30"/>
  <c r="BD71" i="30"/>
  <c r="BC71" i="30"/>
  <c r="BB71" i="30"/>
  <c r="BE71" i="30" s="1"/>
  <c r="AZ71" i="30"/>
  <c r="AX71" i="30"/>
  <c r="AV71" i="30"/>
  <c r="AU71" i="30"/>
  <c r="AW71" i="30" s="1"/>
  <c r="AQ71" i="30" s="1"/>
  <c r="AT71" i="30"/>
  <c r="AR71" i="30"/>
  <c r="AP71" i="30"/>
  <c r="AN71" i="30"/>
  <c r="AO71" i="30" s="1"/>
  <c r="AK71" i="30" s="1"/>
  <c r="AM71" i="30"/>
  <c r="AL71" i="30"/>
  <c r="AJ71" i="30"/>
  <c r="AH71" i="30"/>
  <c r="AI71" i="30" s="1"/>
  <c r="AF71" i="30"/>
  <c r="AE71" i="30"/>
  <c r="AD71" i="30"/>
  <c r="AG71" i="30" s="1"/>
  <c r="AB71" i="30"/>
  <c r="AC71" i="30" s="1"/>
  <c r="X71" i="30"/>
  <c r="W71" i="30"/>
  <c r="V71" i="30"/>
  <c r="T71" i="30"/>
  <c r="U71" i="30" s="1"/>
  <c r="P71" i="30"/>
  <c r="O71" i="30"/>
  <c r="N71" i="30"/>
  <c r="H71" i="30"/>
  <c r="I71" i="30" s="1"/>
  <c r="C71" i="30" s="1"/>
  <c r="G71" i="30"/>
  <c r="F71" i="30"/>
  <c r="B71" i="30"/>
  <c r="A71" i="30"/>
  <c r="BL70" i="30"/>
  <c r="BK70" i="30"/>
  <c r="BJ70" i="30"/>
  <c r="BM70" i="30"/>
  <c r="BH70" i="30"/>
  <c r="BF70" i="30"/>
  <c r="BD70" i="30"/>
  <c r="BC70" i="30"/>
  <c r="BE70" i="30" s="1"/>
  <c r="BA70" i="30" s="1"/>
  <c r="BB70" i="30"/>
  <c r="AZ70" i="30"/>
  <c r="AX70" i="30"/>
  <c r="AW70" i="30"/>
  <c r="AQ70" i="30" s="1"/>
  <c r="AV70" i="30"/>
  <c r="AU70" i="30"/>
  <c r="AT70" i="30"/>
  <c r="AR70" i="30"/>
  <c r="AS70" i="30" s="1"/>
  <c r="AP70" i="30"/>
  <c r="AN70" i="30"/>
  <c r="AM70" i="30"/>
  <c r="AL70" i="30"/>
  <c r="AO70" i="30" s="1"/>
  <c r="AJ70" i="30"/>
  <c r="AH70" i="30"/>
  <c r="AF70" i="30"/>
  <c r="AE70" i="30"/>
  <c r="AG70" i="30" s="1"/>
  <c r="AC70" i="30" s="1"/>
  <c r="AD70" i="30"/>
  <c r="AB70" i="30"/>
  <c r="X70" i="30"/>
  <c r="W70" i="30"/>
  <c r="Y70" i="30" s="1"/>
  <c r="V70" i="30"/>
  <c r="T70" i="30"/>
  <c r="P70" i="30"/>
  <c r="O70" i="30"/>
  <c r="Q70" i="30" s="1"/>
  <c r="N70" i="30"/>
  <c r="H70" i="30"/>
  <c r="G70" i="30"/>
  <c r="F70" i="30"/>
  <c r="I70" i="30" s="1"/>
  <c r="B70" i="30"/>
  <c r="A70" i="30"/>
  <c r="BL69" i="30"/>
  <c r="BK69" i="30"/>
  <c r="BM69" i="30" s="1"/>
  <c r="BJ69" i="30"/>
  <c r="BH69" i="30"/>
  <c r="BF69" i="30"/>
  <c r="BD69" i="30"/>
  <c r="BE69" i="30" s="1"/>
  <c r="BA69" i="30" s="1"/>
  <c r="BC69" i="30"/>
  <c r="BB69" i="30"/>
  <c r="AZ69" i="30"/>
  <c r="AX69" i="30"/>
  <c r="AY69" i="30" s="1"/>
  <c r="AV69" i="30"/>
  <c r="AU69" i="30"/>
  <c r="AT69" i="30"/>
  <c r="AR69" i="30"/>
  <c r="AS69" i="30" s="1"/>
  <c r="AP69" i="30"/>
  <c r="AN69" i="30"/>
  <c r="AM69" i="30"/>
  <c r="AL69" i="30"/>
  <c r="AO69" i="30" s="1"/>
  <c r="AK69" i="30" s="1"/>
  <c r="AJ69" i="30"/>
  <c r="AH69" i="30"/>
  <c r="AF69" i="30"/>
  <c r="AE69" i="30"/>
  <c r="AG69" i="30" s="1"/>
  <c r="AC69" i="30" s="1"/>
  <c r="AD69" i="30"/>
  <c r="AB69" i="30"/>
  <c r="X69" i="30"/>
  <c r="W69" i="30"/>
  <c r="Y69" i="30" s="1"/>
  <c r="U69" i="30" s="1"/>
  <c r="V69" i="30"/>
  <c r="T69" i="30"/>
  <c r="P69" i="30"/>
  <c r="O69" i="30"/>
  <c r="Q69" i="30" s="1"/>
  <c r="N69" i="30"/>
  <c r="H69" i="30"/>
  <c r="G69" i="30"/>
  <c r="F69" i="30"/>
  <c r="I69" i="30" s="1"/>
  <c r="B69" i="30"/>
  <c r="A69" i="30"/>
  <c r="BL68" i="30"/>
  <c r="BK68" i="30"/>
  <c r="BM68" i="30" s="1"/>
  <c r="BI68" i="30" s="1"/>
  <c r="BJ68" i="30"/>
  <c r="BH68" i="30"/>
  <c r="BF68" i="30"/>
  <c r="BD68" i="30"/>
  <c r="BE68" i="30" s="1"/>
  <c r="BC68" i="30"/>
  <c r="BB68" i="30"/>
  <c r="AZ68" i="30"/>
  <c r="AX68" i="30"/>
  <c r="AV68" i="30"/>
  <c r="AU68" i="30"/>
  <c r="AT68" i="30"/>
  <c r="AR68" i="30"/>
  <c r="AS68" i="30" s="1"/>
  <c r="AP68" i="30"/>
  <c r="AN68" i="30"/>
  <c r="AM68" i="30"/>
  <c r="AL68" i="30"/>
  <c r="AO68" i="30" s="1"/>
  <c r="AJ68" i="30"/>
  <c r="AH68" i="30"/>
  <c r="AF68" i="30"/>
  <c r="AE68" i="30"/>
  <c r="AG68" i="30" s="1"/>
  <c r="AC68" i="30" s="1"/>
  <c r="AD68" i="30"/>
  <c r="AB68" i="30"/>
  <c r="X68" i="30"/>
  <c r="W68" i="30"/>
  <c r="Y68" i="30" s="1"/>
  <c r="V68" i="30"/>
  <c r="T68" i="30"/>
  <c r="P68" i="30"/>
  <c r="O68" i="30"/>
  <c r="Q68" i="30" s="1"/>
  <c r="M68" i="30" s="1"/>
  <c r="N68" i="30"/>
  <c r="H68" i="30"/>
  <c r="G68" i="30"/>
  <c r="F68" i="30"/>
  <c r="I68" i="30" s="1"/>
  <c r="B68" i="30"/>
  <c r="A68" i="30"/>
  <c r="BL67" i="30"/>
  <c r="BK67" i="30"/>
  <c r="BM67" i="30" s="1"/>
  <c r="BJ67" i="30"/>
  <c r="BH67" i="30"/>
  <c r="BF67" i="30"/>
  <c r="BD67" i="30"/>
  <c r="BE67" i="30" s="1"/>
  <c r="BA67" i="30" s="1"/>
  <c r="BC67" i="30"/>
  <c r="BB67" i="30"/>
  <c r="AZ67" i="30"/>
  <c r="AX67" i="30"/>
  <c r="AY67" i="30" s="1"/>
  <c r="AV67" i="30"/>
  <c r="AU67" i="30"/>
  <c r="AT67" i="30"/>
  <c r="AR67" i="30"/>
  <c r="AS67" i="30" s="1"/>
  <c r="AP67" i="30"/>
  <c r="AN67" i="30"/>
  <c r="AM67" i="30"/>
  <c r="AL67" i="30"/>
  <c r="AO67" i="30" s="1"/>
  <c r="AJ67" i="30"/>
  <c r="AH67" i="30"/>
  <c r="AF67" i="30"/>
  <c r="AE67" i="30"/>
  <c r="AG67" i="30" s="1"/>
  <c r="AD67" i="30"/>
  <c r="AB67" i="30"/>
  <c r="X67" i="30"/>
  <c r="W67" i="30"/>
  <c r="Y67" i="30" s="1"/>
  <c r="V67" i="30"/>
  <c r="T67" i="30"/>
  <c r="P67" i="30"/>
  <c r="O67" i="30"/>
  <c r="Q67" i="30" s="1"/>
  <c r="K67" i="30" s="1"/>
  <c r="N67" i="30"/>
  <c r="H67" i="30"/>
  <c r="G67" i="30"/>
  <c r="F67" i="30"/>
  <c r="I67" i="30" s="1"/>
  <c r="B67" i="30"/>
  <c r="A67" i="30"/>
  <c r="BL66" i="30"/>
  <c r="BK66" i="30"/>
  <c r="BM66" i="30" s="1"/>
  <c r="BI66" i="30" s="1"/>
  <c r="BJ66" i="30"/>
  <c r="BH66" i="30"/>
  <c r="BF66" i="30"/>
  <c r="BD66" i="30"/>
  <c r="BC66" i="30"/>
  <c r="BB66" i="30"/>
  <c r="AZ66" i="30"/>
  <c r="AX66" i="30"/>
  <c r="AV66" i="30"/>
  <c r="AU66" i="30"/>
  <c r="AW66" i="30" s="1"/>
  <c r="AT66" i="30"/>
  <c r="AR66" i="30"/>
  <c r="AP66" i="30"/>
  <c r="AN66" i="30"/>
  <c r="AO66" i="30" s="1"/>
  <c r="AM66" i="30"/>
  <c r="AL66" i="30"/>
  <c r="AJ66" i="30"/>
  <c r="AH66" i="30"/>
  <c r="AI66" i="30" s="1"/>
  <c r="AF66" i="30"/>
  <c r="AG66" i="30" s="1"/>
  <c r="AE66" i="30"/>
  <c r="AD66" i="30"/>
  <c r="AB66" i="30"/>
  <c r="AC66" i="30" s="1"/>
  <c r="X66" i="30"/>
  <c r="W66" i="30"/>
  <c r="V66" i="30"/>
  <c r="T66" i="30"/>
  <c r="U66" i="30" s="1"/>
  <c r="P66" i="30"/>
  <c r="Q66" i="30" s="1"/>
  <c r="K66" i="30" s="1"/>
  <c r="O66" i="30"/>
  <c r="N66" i="30"/>
  <c r="H66" i="30"/>
  <c r="G66" i="30"/>
  <c r="F66" i="30"/>
  <c r="B66" i="30"/>
  <c r="A66" i="30"/>
  <c r="BL65" i="30"/>
  <c r="BK65" i="30"/>
  <c r="BJ65" i="30"/>
  <c r="BH65" i="30"/>
  <c r="BI65" i="30" s="1"/>
  <c r="BF65" i="30"/>
  <c r="BD65" i="30"/>
  <c r="BC65" i="30"/>
  <c r="BB65" i="30"/>
  <c r="BE65" i="30" s="1"/>
  <c r="AZ65" i="30"/>
  <c r="AX65" i="30"/>
  <c r="AV65" i="30"/>
  <c r="AU65" i="30"/>
  <c r="AW65" i="30" s="1"/>
  <c r="AT65" i="30"/>
  <c r="AR65" i="30"/>
  <c r="AP65" i="30"/>
  <c r="AN65" i="30"/>
  <c r="AO65" i="30" s="1"/>
  <c r="AK65" i="30" s="1"/>
  <c r="AM65" i="30"/>
  <c r="AL65" i="30"/>
  <c r="AJ65" i="30"/>
  <c r="AH65" i="30"/>
  <c r="AI65" i="30" s="1"/>
  <c r="AF65" i="30"/>
  <c r="AE65" i="30"/>
  <c r="AD65" i="30"/>
  <c r="AB65" i="30"/>
  <c r="X65" i="30"/>
  <c r="W65" i="30"/>
  <c r="V65" i="30"/>
  <c r="T65" i="30"/>
  <c r="P65" i="30"/>
  <c r="O65" i="30"/>
  <c r="N65" i="30"/>
  <c r="H65" i="30"/>
  <c r="I65" i="30" s="1"/>
  <c r="G65" i="30"/>
  <c r="F65" i="30"/>
  <c r="B65" i="30"/>
  <c r="A65" i="30"/>
  <c r="BL64" i="30"/>
  <c r="BM64" i="30" s="1"/>
  <c r="BK64" i="30"/>
  <c r="BJ64" i="30"/>
  <c r="BH64" i="30"/>
  <c r="BI64" i="30" s="1"/>
  <c r="BF64" i="30"/>
  <c r="BD64" i="30"/>
  <c r="BC64" i="30"/>
  <c r="BB64" i="30"/>
  <c r="BE64" i="30" s="1"/>
  <c r="AZ64" i="30"/>
  <c r="AX64" i="30"/>
  <c r="AV64" i="30"/>
  <c r="AU64" i="30"/>
  <c r="AT64" i="30"/>
  <c r="AR64" i="30"/>
  <c r="AP64" i="30"/>
  <c r="AN64" i="30"/>
  <c r="AM64" i="30"/>
  <c r="AL64" i="30"/>
  <c r="AJ64" i="30"/>
  <c r="AH64" i="30"/>
  <c r="AF64" i="30"/>
  <c r="AE64" i="30"/>
  <c r="AD64" i="30"/>
  <c r="AB64" i="30"/>
  <c r="AC64" i="30" s="1"/>
  <c r="X64" i="30"/>
  <c r="W64" i="30"/>
  <c r="V64" i="30"/>
  <c r="T64" i="30"/>
  <c r="U64" i="30" s="1"/>
  <c r="P64" i="30"/>
  <c r="O64" i="30"/>
  <c r="N64" i="30"/>
  <c r="H64" i="30"/>
  <c r="G64" i="30"/>
  <c r="F64" i="30"/>
  <c r="B64" i="30"/>
  <c r="A64" i="30"/>
  <c r="BL63" i="30"/>
  <c r="BK63" i="30"/>
  <c r="BJ63" i="30"/>
  <c r="BH63" i="30"/>
  <c r="BI63" i="30" s="1"/>
  <c r="BF63" i="30"/>
  <c r="BD63" i="30"/>
  <c r="BC63" i="30"/>
  <c r="BB63" i="30"/>
  <c r="BE63" i="30" s="1"/>
  <c r="BA63" i="30" s="1"/>
  <c r="AZ63" i="30"/>
  <c r="AX63" i="30"/>
  <c r="AV63" i="30"/>
  <c r="AU63" i="30"/>
  <c r="AW63" i="30" s="1"/>
  <c r="AS63" i="30" s="1"/>
  <c r="AT63" i="30"/>
  <c r="AR63" i="30"/>
  <c r="AP63" i="30"/>
  <c r="AN63" i="30"/>
  <c r="AO63" i="30" s="1"/>
  <c r="AK63" i="30" s="1"/>
  <c r="AM63" i="30"/>
  <c r="AL63" i="30"/>
  <c r="AJ63" i="30"/>
  <c r="AH63" i="30"/>
  <c r="AI63" i="30" s="1"/>
  <c r="AF63" i="30"/>
  <c r="AE63" i="30"/>
  <c r="AD63" i="30"/>
  <c r="AB63" i="30"/>
  <c r="AC63" i="30" s="1"/>
  <c r="X63" i="30"/>
  <c r="Y63" i="30" s="1"/>
  <c r="W63" i="30"/>
  <c r="V63" i="30"/>
  <c r="T63" i="30"/>
  <c r="U63" i="30" s="1"/>
  <c r="P63" i="30"/>
  <c r="O63" i="30"/>
  <c r="N63" i="30"/>
  <c r="H63" i="30"/>
  <c r="I63" i="30" s="1"/>
  <c r="G63" i="30"/>
  <c r="F63" i="30"/>
  <c r="B63" i="30"/>
  <c r="A63" i="30"/>
  <c r="BL62" i="30"/>
  <c r="BK62" i="30"/>
  <c r="BJ62" i="30"/>
  <c r="BH62" i="30"/>
  <c r="BI62" i="30" s="1"/>
  <c r="BF62" i="30"/>
  <c r="BD62" i="30"/>
  <c r="BC62" i="30"/>
  <c r="BB62" i="30"/>
  <c r="BE62" i="30" s="1"/>
  <c r="AZ62" i="30"/>
  <c r="AX62" i="30"/>
  <c r="AV62" i="30"/>
  <c r="AU62" i="30"/>
  <c r="AW62" i="30" s="1"/>
  <c r="AT62" i="30"/>
  <c r="AR62" i="30"/>
  <c r="AP62" i="30"/>
  <c r="AN62" i="30"/>
  <c r="AO62" i="30" s="1"/>
  <c r="AK62" i="30" s="1"/>
  <c r="AM62" i="30"/>
  <c r="AL62" i="30"/>
  <c r="AJ62" i="30"/>
  <c r="AH62" i="30"/>
  <c r="AI62" i="30" s="1"/>
  <c r="AF62" i="30"/>
  <c r="AE62" i="30"/>
  <c r="AD62" i="30"/>
  <c r="AB62" i="30"/>
  <c r="AC62" i="30" s="1"/>
  <c r="X62" i="30"/>
  <c r="W62" i="30"/>
  <c r="V62" i="30"/>
  <c r="T62" i="30"/>
  <c r="U62" i="30" s="1"/>
  <c r="P62" i="30"/>
  <c r="O62" i="30"/>
  <c r="N62" i="30"/>
  <c r="H62" i="30"/>
  <c r="I62" i="30" s="1"/>
  <c r="G62" i="30"/>
  <c r="F62" i="30"/>
  <c r="B62" i="30"/>
  <c r="A62" i="30"/>
  <c r="BL61" i="30"/>
  <c r="BK61" i="30"/>
  <c r="BJ61" i="30"/>
  <c r="BH61" i="30"/>
  <c r="BF61" i="30"/>
  <c r="BD61" i="30"/>
  <c r="BC61" i="30"/>
  <c r="BB61" i="30"/>
  <c r="AZ61" i="30"/>
  <c r="AX61" i="30"/>
  <c r="AV61" i="30"/>
  <c r="AU61" i="30"/>
  <c r="AW61" i="30" s="1"/>
  <c r="AT61" i="30"/>
  <c r="AR61" i="30"/>
  <c r="AP61" i="30"/>
  <c r="AN61" i="30"/>
  <c r="AO61" i="30" s="1"/>
  <c r="AK61" i="30" s="1"/>
  <c r="AM61" i="30"/>
  <c r="AL61" i="30"/>
  <c r="AJ61" i="30"/>
  <c r="AH61" i="30"/>
  <c r="AI61" i="30" s="1"/>
  <c r="AF61" i="30"/>
  <c r="AE61" i="30"/>
  <c r="AD61" i="30"/>
  <c r="AB61" i="30"/>
  <c r="AC61" i="30" s="1"/>
  <c r="X61" i="30"/>
  <c r="Y61" i="30" s="1"/>
  <c r="W61" i="30"/>
  <c r="V61" i="30"/>
  <c r="T61" i="30"/>
  <c r="U61" i="30" s="1"/>
  <c r="P61" i="30"/>
  <c r="O61" i="30"/>
  <c r="N61" i="30"/>
  <c r="H61" i="30"/>
  <c r="I61" i="30" s="1"/>
  <c r="G61" i="30"/>
  <c r="F61" i="30"/>
  <c r="B61" i="30"/>
  <c r="A61" i="30"/>
  <c r="BL60" i="30"/>
  <c r="BK60" i="30"/>
  <c r="BJ60" i="30"/>
  <c r="BH60" i="30"/>
  <c r="BI60" i="30" s="1"/>
  <c r="BF60" i="30"/>
  <c r="BD60" i="30"/>
  <c r="BC60" i="30"/>
  <c r="BB60" i="30"/>
  <c r="BE60" i="30" s="1"/>
  <c r="AZ60" i="30"/>
  <c r="AX60" i="30"/>
  <c r="AV60" i="30"/>
  <c r="AU60" i="30"/>
  <c r="AW60" i="30" s="1"/>
  <c r="AQ60" i="30" s="1"/>
  <c r="AT60" i="30"/>
  <c r="AR60" i="30"/>
  <c r="AP60" i="30"/>
  <c r="AN60" i="30"/>
  <c r="AM60" i="30"/>
  <c r="AL60" i="30"/>
  <c r="AJ60" i="30"/>
  <c r="AH60" i="30"/>
  <c r="AF60" i="30"/>
  <c r="AG60" i="30" s="1"/>
  <c r="AE60" i="30"/>
  <c r="AD60" i="30"/>
  <c r="AB60" i="30"/>
  <c r="AC60" i="30" s="1"/>
  <c r="X60" i="30"/>
  <c r="W60" i="30"/>
  <c r="V60" i="30"/>
  <c r="T60" i="30"/>
  <c r="U60" i="30" s="1"/>
  <c r="P60" i="30"/>
  <c r="Q60" i="30" s="1"/>
  <c r="O60" i="30"/>
  <c r="N60" i="30"/>
  <c r="H60" i="30"/>
  <c r="I60" i="30" s="1"/>
  <c r="C60" i="30" s="1"/>
  <c r="G60" i="30"/>
  <c r="F60" i="30"/>
  <c r="B60" i="30"/>
  <c r="A60" i="30"/>
  <c r="BL59" i="30"/>
  <c r="BK59" i="30"/>
  <c r="BJ59" i="30"/>
  <c r="BH59" i="30"/>
  <c r="BF59" i="30"/>
  <c r="BD59" i="30"/>
  <c r="BC59" i="30"/>
  <c r="BB59" i="30"/>
  <c r="AZ59" i="30"/>
  <c r="AX59" i="30"/>
  <c r="AV59" i="30"/>
  <c r="AU59" i="30"/>
  <c r="AW59" i="30" s="1"/>
  <c r="AT59" i="30"/>
  <c r="AR59" i="30"/>
  <c r="AP59" i="30"/>
  <c r="AN59" i="30"/>
  <c r="AO59" i="30" s="1"/>
  <c r="AK59" i="30" s="1"/>
  <c r="AM59" i="30"/>
  <c r="AL59" i="30"/>
  <c r="AJ59" i="30"/>
  <c r="AH59" i="30"/>
  <c r="AI59" i="30" s="1"/>
  <c r="AF59" i="30"/>
  <c r="AE59" i="30"/>
  <c r="AD59" i="30"/>
  <c r="AB59" i="30"/>
  <c r="AC59" i="30" s="1"/>
  <c r="X59" i="30"/>
  <c r="W59" i="30"/>
  <c r="V59" i="30"/>
  <c r="T59" i="30"/>
  <c r="P59" i="30"/>
  <c r="O59" i="30"/>
  <c r="N59" i="30"/>
  <c r="H59" i="30"/>
  <c r="I59" i="30" s="1"/>
  <c r="C59" i="30" s="1"/>
  <c r="G59" i="30"/>
  <c r="F59" i="30"/>
  <c r="B59" i="30"/>
  <c r="A59" i="30"/>
  <c r="BL58" i="30"/>
  <c r="BK58" i="30"/>
  <c r="BJ58" i="30"/>
  <c r="BH58" i="30"/>
  <c r="BI58" i="30" s="1"/>
  <c r="BF58" i="30"/>
  <c r="BD58" i="30"/>
  <c r="BC58" i="30"/>
  <c r="BB58" i="30"/>
  <c r="AZ58" i="30"/>
  <c r="AX58" i="30"/>
  <c r="AV58" i="30"/>
  <c r="AU58" i="30"/>
  <c r="AW58" i="30" s="1"/>
  <c r="AQ58" i="30" s="1"/>
  <c r="AT58" i="30"/>
  <c r="AR58" i="30"/>
  <c r="AP58" i="30"/>
  <c r="AN58" i="30"/>
  <c r="AM58" i="30"/>
  <c r="AL58" i="30"/>
  <c r="AJ58" i="30"/>
  <c r="AH58" i="30"/>
  <c r="AF58" i="30"/>
  <c r="AE58" i="30"/>
  <c r="AD58" i="30"/>
  <c r="AB58" i="30"/>
  <c r="AC58" i="30" s="1"/>
  <c r="X58" i="30"/>
  <c r="W58" i="30"/>
  <c r="V58" i="30"/>
  <c r="T58" i="30"/>
  <c r="U58" i="30" s="1"/>
  <c r="P58" i="30"/>
  <c r="O58" i="30"/>
  <c r="N58" i="30"/>
  <c r="H58" i="30"/>
  <c r="I58" i="30" s="1"/>
  <c r="G58" i="30"/>
  <c r="F58" i="30"/>
  <c r="B58" i="30"/>
  <c r="A58" i="30"/>
  <c r="BL57" i="30"/>
  <c r="BK57" i="30"/>
  <c r="BJ57" i="30"/>
  <c r="BH57" i="30"/>
  <c r="BI57" i="30" s="1"/>
  <c r="BF57" i="30"/>
  <c r="BD57" i="30"/>
  <c r="BC57" i="30"/>
  <c r="BB57" i="30"/>
  <c r="BE57" i="30" s="1"/>
  <c r="AY57" i="30" s="1"/>
  <c r="AZ57" i="30"/>
  <c r="AX57" i="30"/>
  <c r="AV57" i="30"/>
  <c r="AU57" i="30"/>
  <c r="AW57" i="30" s="1"/>
  <c r="AS57" i="30" s="1"/>
  <c r="AT57" i="30"/>
  <c r="AR57" i="30"/>
  <c r="AP57" i="30"/>
  <c r="AN57" i="30"/>
  <c r="AO57" i="30" s="1"/>
  <c r="AK57" i="30" s="1"/>
  <c r="AM57" i="30"/>
  <c r="AL57" i="30"/>
  <c r="AJ57" i="30"/>
  <c r="AH57" i="30"/>
  <c r="AI57" i="30" s="1"/>
  <c r="AF57" i="30"/>
  <c r="AE57" i="30"/>
  <c r="AD57" i="30"/>
  <c r="AB57" i="30"/>
  <c r="AC57" i="30" s="1"/>
  <c r="X57" i="30"/>
  <c r="W57" i="30"/>
  <c r="V57" i="30"/>
  <c r="T57" i="30"/>
  <c r="P57" i="30"/>
  <c r="O57" i="30"/>
  <c r="N57" i="30"/>
  <c r="H57" i="30"/>
  <c r="G57" i="30"/>
  <c r="F57" i="30"/>
  <c r="B57" i="30"/>
  <c r="A57" i="30"/>
  <c r="BL56" i="30"/>
  <c r="BM56" i="30" s="1"/>
  <c r="BK56" i="30"/>
  <c r="BJ56" i="30"/>
  <c r="BH56" i="30"/>
  <c r="BF56" i="30"/>
  <c r="BD56" i="30"/>
  <c r="BC56" i="30"/>
  <c r="BB56" i="30"/>
  <c r="BE56" i="30" s="1"/>
  <c r="AZ56" i="30"/>
  <c r="AX56" i="30"/>
  <c r="AV56" i="30"/>
  <c r="AU56" i="30"/>
  <c r="AW56" i="30" s="1"/>
  <c r="AT56" i="30"/>
  <c r="AR56" i="30"/>
  <c r="AP56" i="30"/>
  <c r="AN56" i="30"/>
  <c r="AM56" i="30"/>
  <c r="AL56" i="30"/>
  <c r="AJ56" i="30"/>
  <c r="AH56" i="30"/>
  <c r="AF56" i="30"/>
  <c r="AE56" i="30"/>
  <c r="AD56" i="30"/>
  <c r="AB56" i="30"/>
  <c r="AC56" i="30" s="1"/>
  <c r="X56" i="30"/>
  <c r="W56" i="30"/>
  <c r="V56" i="30"/>
  <c r="T56" i="30"/>
  <c r="P56" i="30"/>
  <c r="O56" i="30"/>
  <c r="N56" i="30"/>
  <c r="H56" i="30"/>
  <c r="I56" i="30" s="1"/>
  <c r="C56" i="30" s="1"/>
  <c r="G56" i="30"/>
  <c r="F56" i="30"/>
  <c r="B56" i="30"/>
  <c r="A56" i="30"/>
  <c r="BL55" i="30"/>
  <c r="BK55" i="30"/>
  <c r="BJ55" i="30"/>
  <c r="BH55" i="30"/>
  <c r="BI55" i="30" s="1"/>
  <c r="BF55" i="30"/>
  <c r="BD55" i="30"/>
  <c r="BC55" i="30"/>
  <c r="BB55" i="30"/>
  <c r="AZ55" i="30"/>
  <c r="AX55" i="30"/>
  <c r="AV55" i="30"/>
  <c r="AU55" i="30"/>
  <c r="AW55" i="30" s="1"/>
  <c r="AT55" i="30"/>
  <c r="AR55" i="30"/>
  <c r="AP55" i="30"/>
  <c r="AN55" i="30"/>
  <c r="AO55" i="30" s="1"/>
  <c r="AM55" i="30"/>
  <c r="AL55" i="30"/>
  <c r="AJ55" i="30"/>
  <c r="AH55" i="30"/>
  <c r="AI55" i="30" s="1"/>
  <c r="AF55" i="30"/>
  <c r="AE55" i="30"/>
  <c r="AD55" i="30"/>
  <c r="AB55" i="30"/>
  <c r="AC55" i="30" s="1"/>
  <c r="X55" i="30"/>
  <c r="W55" i="30"/>
  <c r="V55" i="30"/>
  <c r="T55" i="30"/>
  <c r="U55" i="30" s="1"/>
  <c r="P55" i="30"/>
  <c r="O55" i="30"/>
  <c r="N55" i="30"/>
  <c r="H55" i="30"/>
  <c r="I55" i="30" s="1"/>
  <c r="C55" i="30" s="1"/>
  <c r="G55" i="30"/>
  <c r="F55" i="30"/>
  <c r="B55" i="30"/>
  <c r="A55" i="30"/>
  <c r="BL54" i="30"/>
  <c r="BK54" i="30"/>
  <c r="BJ54" i="30"/>
  <c r="BH54" i="30"/>
  <c r="BI54" i="30" s="1"/>
  <c r="BF54" i="30"/>
  <c r="BD54" i="30"/>
  <c r="BC54" i="30"/>
  <c r="BB54" i="30"/>
  <c r="BE54" i="30" s="1"/>
  <c r="AZ54" i="30"/>
  <c r="AX54" i="30"/>
  <c r="AV54" i="30"/>
  <c r="AU54" i="30"/>
  <c r="AW54" i="30" s="1"/>
  <c r="AT54" i="30"/>
  <c r="AR54" i="30"/>
  <c r="AP54" i="30"/>
  <c r="AN54" i="30"/>
  <c r="AO54" i="30" s="1"/>
  <c r="AK54" i="30" s="1"/>
  <c r="AM54" i="30"/>
  <c r="AL54" i="30"/>
  <c r="AJ54" i="30"/>
  <c r="AH54" i="30"/>
  <c r="AI54" i="30" s="1"/>
  <c r="AF54" i="30"/>
  <c r="AE54" i="30"/>
  <c r="AD54" i="30"/>
  <c r="AB54" i="30"/>
  <c r="AC54" i="30" s="1"/>
  <c r="X54" i="30"/>
  <c r="W54" i="30"/>
  <c r="V54" i="30"/>
  <c r="T54" i="30"/>
  <c r="U54" i="30" s="1"/>
  <c r="P54" i="30"/>
  <c r="O54" i="30"/>
  <c r="N54" i="30"/>
  <c r="H54" i="30"/>
  <c r="I54" i="30" s="1"/>
  <c r="G54" i="30"/>
  <c r="F54" i="30"/>
  <c r="B54" i="30"/>
  <c r="A54" i="30"/>
  <c r="BL53" i="30"/>
  <c r="BK53" i="30"/>
  <c r="BJ53" i="30"/>
  <c r="BH53" i="30"/>
  <c r="BI53" i="30" s="1"/>
  <c r="BF53" i="30"/>
  <c r="BD53" i="30"/>
  <c r="BC53" i="30"/>
  <c r="BB53" i="30"/>
  <c r="BE53" i="30" s="1"/>
  <c r="AZ53" i="30"/>
  <c r="AX53" i="30"/>
  <c r="AV53" i="30"/>
  <c r="AU53" i="30"/>
  <c r="AW53" i="30" s="1"/>
  <c r="AT53" i="30"/>
  <c r="AR53" i="30"/>
  <c r="AP53" i="30"/>
  <c r="AN53" i="30"/>
  <c r="AO53" i="30" s="1"/>
  <c r="AK53" i="30" s="1"/>
  <c r="AM53" i="30"/>
  <c r="AL53" i="30"/>
  <c r="AJ53" i="30"/>
  <c r="AH53" i="30"/>
  <c r="AI53" i="30" s="1"/>
  <c r="AF53" i="30"/>
  <c r="AE53" i="30"/>
  <c r="AD53" i="30"/>
  <c r="AB53" i="30"/>
  <c r="AC53" i="30" s="1"/>
  <c r="X53" i="30"/>
  <c r="W53" i="30"/>
  <c r="V53" i="30"/>
  <c r="T53" i="30"/>
  <c r="P53" i="30"/>
  <c r="O53" i="30"/>
  <c r="N53" i="30"/>
  <c r="Q53" i="30" s="1"/>
  <c r="M53" i="30" s="1"/>
  <c r="H53" i="30"/>
  <c r="I53" i="30" s="1"/>
  <c r="C53" i="30" s="1"/>
  <c r="G53" i="30"/>
  <c r="F53" i="30"/>
  <c r="B53" i="30"/>
  <c r="A53" i="30"/>
  <c r="BL52" i="30"/>
  <c r="BK52" i="30"/>
  <c r="BJ52" i="30"/>
  <c r="BH52" i="30"/>
  <c r="BI52" i="30" s="1"/>
  <c r="BF52" i="30"/>
  <c r="BD52" i="30"/>
  <c r="BC52" i="30"/>
  <c r="BB52" i="30"/>
  <c r="BE52" i="30" s="1"/>
  <c r="BA52" i="30" s="1"/>
  <c r="AZ52" i="30"/>
  <c r="AX52" i="30"/>
  <c r="AV52" i="30"/>
  <c r="AU52" i="30"/>
  <c r="AW52" i="30" s="1"/>
  <c r="AS52" i="30" s="1"/>
  <c r="AT52" i="30"/>
  <c r="AR52" i="30"/>
  <c r="AP52" i="30"/>
  <c r="AN52" i="30"/>
  <c r="AO52" i="30" s="1"/>
  <c r="AI52" i="30" s="1"/>
  <c r="AM52" i="30"/>
  <c r="AL52" i="30"/>
  <c r="AJ52" i="30"/>
  <c r="AH52" i="30"/>
  <c r="AF52" i="30"/>
  <c r="AE52" i="30"/>
  <c r="AD52" i="30"/>
  <c r="AG52" i="30" s="1"/>
  <c r="AB52" i="30"/>
  <c r="X52" i="30"/>
  <c r="W52" i="30"/>
  <c r="V52" i="30"/>
  <c r="T52" i="30"/>
  <c r="P52" i="30"/>
  <c r="O52" i="30"/>
  <c r="N52" i="30"/>
  <c r="Q52" i="30" s="1"/>
  <c r="H52" i="30"/>
  <c r="G52" i="30"/>
  <c r="F52" i="30"/>
  <c r="B52" i="30"/>
  <c r="A52" i="30"/>
  <c r="BL51" i="30"/>
  <c r="BK51" i="30"/>
  <c r="BJ51" i="30"/>
  <c r="BH51" i="30"/>
  <c r="BF51" i="30"/>
  <c r="BD51" i="30"/>
  <c r="BC51" i="30"/>
  <c r="BB51" i="30"/>
  <c r="AZ51" i="30"/>
  <c r="AX51" i="30"/>
  <c r="AV51" i="30"/>
  <c r="AW51" i="30" s="1"/>
  <c r="AU51" i="30"/>
  <c r="AT51" i="30"/>
  <c r="AR51" i="30"/>
  <c r="AP51" i="30"/>
  <c r="AN51" i="30"/>
  <c r="AM51" i="30"/>
  <c r="AL51" i="30"/>
  <c r="AJ51" i="30"/>
  <c r="AH51" i="30"/>
  <c r="AF51" i="30"/>
  <c r="AE51" i="30"/>
  <c r="AD51" i="30"/>
  <c r="AB51" i="30"/>
  <c r="X51" i="30"/>
  <c r="W51" i="30"/>
  <c r="V51" i="30"/>
  <c r="Y51" i="30" s="1"/>
  <c r="T51" i="30"/>
  <c r="P51" i="30"/>
  <c r="O51" i="30"/>
  <c r="N51" i="30"/>
  <c r="Q51" i="30" s="1"/>
  <c r="K51" i="30" s="1"/>
  <c r="H51" i="30"/>
  <c r="G51" i="30"/>
  <c r="F51" i="30"/>
  <c r="I51" i="30" s="1"/>
  <c r="B51" i="30"/>
  <c r="A51" i="30"/>
  <c r="BL50" i="30"/>
  <c r="BK50" i="30"/>
  <c r="BJ50" i="30"/>
  <c r="BM50" i="30" s="1"/>
  <c r="BI50" i="30" s="1"/>
  <c r="BH50" i="30"/>
  <c r="BF50" i="30"/>
  <c r="BD50" i="30"/>
  <c r="BC50" i="30"/>
  <c r="BE50" i="30" s="1"/>
  <c r="BA50" i="30" s="1"/>
  <c r="BB50" i="30"/>
  <c r="AZ50" i="30"/>
  <c r="AX50" i="30"/>
  <c r="AV50" i="30"/>
  <c r="AW50" i="30" s="1"/>
  <c r="AU50" i="30"/>
  <c r="AT50" i="30"/>
  <c r="AR50" i="30"/>
  <c r="AP50" i="30"/>
  <c r="AN50" i="30"/>
  <c r="AM50" i="30"/>
  <c r="AL50" i="30"/>
  <c r="AJ50" i="30"/>
  <c r="AH50" i="30"/>
  <c r="AF50" i="30"/>
  <c r="AE50" i="30"/>
  <c r="AD50" i="30"/>
  <c r="AB50" i="30"/>
  <c r="X50" i="30"/>
  <c r="W50" i="30"/>
  <c r="V50" i="30"/>
  <c r="Y50" i="30" s="1"/>
  <c r="S50" i="30" s="1"/>
  <c r="T50" i="30"/>
  <c r="P50" i="30"/>
  <c r="O50" i="30"/>
  <c r="N50" i="30"/>
  <c r="H50" i="30"/>
  <c r="G50" i="30"/>
  <c r="F50" i="30"/>
  <c r="B50" i="30"/>
  <c r="A50" i="30"/>
  <c r="BL49" i="30"/>
  <c r="BK49" i="30"/>
  <c r="BJ49" i="30"/>
  <c r="BM49" i="30" s="1"/>
  <c r="BH49" i="30"/>
  <c r="BF49" i="30"/>
  <c r="BD49" i="30"/>
  <c r="BC49" i="30"/>
  <c r="BB49" i="30"/>
  <c r="AZ49" i="30"/>
  <c r="AX49" i="30"/>
  <c r="AV49" i="30"/>
  <c r="AU49" i="30"/>
  <c r="AT49" i="30"/>
  <c r="AR49" i="30"/>
  <c r="AP49" i="30"/>
  <c r="AN49" i="30"/>
  <c r="AM49" i="30"/>
  <c r="AL49" i="30"/>
  <c r="AJ49" i="30"/>
  <c r="AH49" i="30"/>
  <c r="AF49" i="30"/>
  <c r="AE49" i="30"/>
  <c r="AD49" i="30"/>
  <c r="AG49" i="30" s="1"/>
  <c r="AC49" i="30" s="1"/>
  <c r="AB49" i="30"/>
  <c r="X49" i="30"/>
  <c r="W49" i="30"/>
  <c r="V49" i="30"/>
  <c r="T49" i="30"/>
  <c r="P49" i="30"/>
  <c r="O49" i="30"/>
  <c r="N49" i="30"/>
  <c r="H49" i="30"/>
  <c r="G49" i="30"/>
  <c r="F49" i="30"/>
  <c r="B49" i="30"/>
  <c r="A49" i="30"/>
  <c r="BL48" i="30"/>
  <c r="BK48" i="30"/>
  <c r="BJ48" i="30"/>
  <c r="BM48" i="30" s="1"/>
  <c r="BH48" i="30"/>
  <c r="BF48" i="30"/>
  <c r="BD48" i="30"/>
  <c r="BC48" i="30"/>
  <c r="BB48" i="30"/>
  <c r="AZ48" i="30"/>
  <c r="AX48" i="30"/>
  <c r="AV48" i="30"/>
  <c r="AU48" i="30"/>
  <c r="AT48" i="30"/>
  <c r="AR48" i="30"/>
  <c r="AP48" i="30"/>
  <c r="AN48" i="30"/>
  <c r="AM48" i="30"/>
  <c r="AL48" i="30"/>
  <c r="AJ48" i="30"/>
  <c r="AH48" i="30"/>
  <c r="AF48" i="30"/>
  <c r="AE48" i="30"/>
  <c r="AD48" i="30"/>
  <c r="AG48" i="30" s="1"/>
  <c r="AA48" i="30" s="1"/>
  <c r="AB48" i="30"/>
  <c r="X48" i="30"/>
  <c r="W48" i="30"/>
  <c r="V48" i="30"/>
  <c r="T48" i="30"/>
  <c r="P48" i="30"/>
  <c r="O48" i="30"/>
  <c r="N48" i="30"/>
  <c r="H48" i="30"/>
  <c r="G48" i="30"/>
  <c r="F48" i="30"/>
  <c r="B48" i="30"/>
  <c r="A48" i="30"/>
  <c r="BL47" i="30"/>
  <c r="BK47" i="30"/>
  <c r="BJ47" i="30"/>
  <c r="BM47" i="30" s="1"/>
  <c r="BH47" i="30"/>
  <c r="BF47" i="30"/>
  <c r="BD47" i="30"/>
  <c r="BC47" i="30"/>
  <c r="BE47" i="30" s="1"/>
  <c r="BB47" i="30"/>
  <c r="AZ47" i="30"/>
  <c r="AX47" i="30"/>
  <c r="AV47" i="30"/>
  <c r="AW47" i="30" s="1"/>
  <c r="AU47" i="30"/>
  <c r="AT47" i="30"/>
  <c r="AR47" i="30"/>
  <c r="AP47" i="30"/>
  <c r="AN47" i="30"/>
  <c r="AM47" i="30"/>
  <c r="AL47" i="30"/>
  <c r="AO47" i="30"/>
  <c r="AK47" i="30" s="1"/>
  <c r="AJ47" i="30"/>
  <c r="AH47" i="30"/>
  <c r="AF47" i="30"/>
  <c r="AE47" i="30"/>
  <c r="AG47" i="30" s="1"/>
  <c r="AC47" i="30" s="1"/>
  <c r="AD47" i="30"/>
  <c r="AB47" i="30"/>
  <c r="X47" i="30"/>
  <c r="W47" i="30"/>
  <c r="V47" i="30"/>
  <c r="T47" i="30"/>
  <c r="P47" i="30"/>
  <c r="O47" i="30"/>
  <c r="Q47" i="30" s="1"/>
  <c r="N47" i="30"/>
  <c r="H47" i="30"/>
  <c r="G47" i="30"/>
  <c r="F47" i="30"/>
  <c r="I47" i="30" s="1"/>
  <c r="B47" i="30"/>
  <c r="A47" i="30"/>
  <c r="BL46" i="30"/>
  <c r="BK46" i="30"/>
  <c r="BM46" i="30" s="1"/>
  <c r="BJ46" i="30"/>
  <c r="BH46" i="30"/>
  <c r="BF46" i="30"/>
  <c r="BD46" i="30"/>
  <c r="BE46" i="30" s="1"/>
  <c r="BC46" i="30"/>
  <c r="BB46" i="30"/>
  <c r="AZ46" i="30"/>
  <c r="AX46" i="30"/>
  <c r="AV46" i="30"/>
  <c r="AU46" i="30"/>
  <c r="AT46" i="30"/>
  <c r="AW46" i="30" s="1"/>
  <c r="AR46" i="30"/>
  <c r="AS46" i="30" s="1"/>
  <c r="AP46" i="30"/>
  <c r="AN46" i="30"/>
  <c r="AM46" i="30"/>
  <c r="AL46" i="30"/>
  <c r="AJ46" i="30"/>
  <c r="AH46" i="30"/>
  <c r="AF46" i="30"/>
  <c r="AE46" i="30"/>
  <c r="AG46" i="30" s="1"/>
  <c r="AC46" i="30" s="1"/>
  <c r="AD46" i="30"/>
  <c r="AB46" i="30"/>
  <c r="X46" i="30"/>
  <c r="W46" i="30"/>
  <c r="V46" i="30"/>
  <c r="T46" i="30"/>
  <c r="P46" i="30"/>
  <c r="O46" i="30"/>
  <c r="Q46" i="30" s="1"/>
  <c r="N46" i="30"/>
  <c r="H46" i="30"/>
  <c r="G46" i="30"/>
  <c r="F46" i="30"/>
  <c r="B46" i="30"/>
  <c r="A46" i="30"/>
  <c r="BL45" i="30"/>
  <c r="BK45" i="30"/>
  <c r="BM45" i="30" s="1"/>
  <c r="BJ45" i="30"/>
  <c r="BH45" i="30"/>
  <c r="BF45" i="30"/>
  <c r="BD45" i="30"/>
  <c r="BE45" i="30" s="1"/>
  <c r="BC45" i="30"/>
  <c r="BB45" i="30"/>
  <c r="AZ45" i="30"/>
  <c r="AX45" i="30"/>
  <c r="AV45" i="30"/>
  <c r="AU45" i="30"/>
  <c r="AT45" i="30"/>
  <c r="AW45" i="30" s="1"/>
  <c r="AR45" i="30"/>
  <c r="AS45" i="30" s="1"/>
  <c r="AP45" i="30"/>
  <c r="AN45" i="30"/>
  <c r="AM45" i="30"/>
  <c r="AL45" i="30"/>
  <c r="AJ45" i="30"/>
  <c r="AH45" i="30"/>
  <c r="AF45" i="30"/>
  <c r="AE45" i="30"/>
  <c r="AG45" i="30" s="1"/>
  <c r="AD45" i="30"/>
  <c r="AB45" i="30"/>
  <c r="X45" i="30"/>
  <c r="W45" i="30"/>
  <c r="Y45" i="30" s="1"/>
  <c r="V45" i="30"/>
  <c r="T45" i="30"/>
  <c r="P45" i="30"/>
  <c r="O45" i="30"/>
  <c r="Q45" i="30" s="1"/>
  <c r="M45" i="30" s="1"/>
  <c r="N45" i="30"/>
  <c r="H45" i="30"/>
  <c r="G45" i="30"/>
  <c r="F45" i="30"/>
  <c r="B45" i="30"/>
  <c r="A45" i="30"/>
  <c r="BL86" i="29"/>
  <c r="BK86" i="29"/>
  <c r="BJ86" i="29"/>
  <c r="BH86" i="29"/>
  <c r="BF86" i="29"/>
  <c r="BD86" i="29"/>
  <c r="BC86" i="29"/>
  <c r="BB86" i="29"/>
  <c r="AZ86" i="29"/>
  <c r="AX86" i="29"/>
  <c r="AV86" i="29"/>
  <c r="AU86" i="29"/>
  <c r="AT86" i="29"/>
  <c r="AR86" i="29"/>
  <c r="AP86" i="29"/>
  <c r="AN86" i="29"/>
  <c r="AM86" i="29"/>
  <c r="AL86" i="29"/>
  <c r="AJ86" i="29"/>
  <c r="AH86" i="29"/>
  <c r="AF86" i="29"/>
  <c r="AE86" i="29"/>
  <c r="AD86" i="29"/>
  <c r="AG86" i="29" s="1"/>
  <c r="AB86" i="29"/>
  <c r="X86" i="29"/>
  <c r="W86" i="29"/>
  <c r="V86" i="29"/>
  <c r="Y86" i="29" s="1"/>
  <c r="U86" i="29" s="1"/>
  <c r="T86" i="29"/>
  <c r="P86" i="29"/>
  <c r="O86" i="29"/>
  <c r="Q86" i="29"/>
  <c r="N86" i="29"/>
  <c r="L86" i="29"/>
  <c r="J86" i="29"/>
  <c r="H86" i="29"/>
  <c r="G86" i="29"/>
  <c r="F86" i="29"/>
  <c r="B86" i="29"/>
  <c r="A86" i="29"/>
  <c r="BL85" i="29"/>
  <c r="BK85" i="29"/>
  <c r="BJ85" i="29"/>
  <c r="BH85" i="29"/>
  <c r="BF85" i="29"/>
  <c r="BD85" i="29"/>
  <c r="BC85" i="29"/>
  <c r="BE85" i="29" s="1"/>
  <c r="BB85" i="29"/>
  <c r="AZ85" i="29"/>
  <c r="AX85" i="29"/>
  <c r="AV85" i="29"/>
  <c r="AU85" i="29"/>
  <c r="AT85" i="29"/>
  <c r="AR85" i="29"/>
  <c r="AP85" i="29"/>
  <c r="AN85" i="29"/>
  <c r="AM85" i="29"/>
  <c r="AL85" i="29"/>
  <c r="AO85" i="29" s="1"/>
  <c r="AJ85" i="29"/>
  <c r="AK85" i="29" s="1"/>
  <c r="AH85" i="29"/>
  <c r="AI85" i="29" s="1"/>
  <c r="AF85" i="29"/>
  <c r="AE85" i="29"/>
  <c r="AD85" i="29"/>
  <c r="AB85" i="29"/>
  <c r="AC85" i="29" s="1"/>
  <c r="X85" i="29"/>
  <c r="W85" i="29"/>
  <c r="V85" i="29"/>
  <c r="T85" i="29"/>
  <c r="P85" i="29"/>
  <c r="O85" i="29"/>
  <c r="N85" i="29"/>
  <c r="Q85" i="29" s="1"/>
  <c r="K85" i="29" s="1"/>
  <c r="L85" i="29"/>
  <c r="J85" i="29"/>
  <c r="H85" i="29"/>
  <c r="G85" i="29"/>
  <c r="I85" i="29" s="1"/>
  <c r="E85" i="29" s="1"/>
  <c r="F85" i="29"/>
  <c r="B85" i="29"/>
  <c r="A85" i="29"/>
  <c r="BL84" i="29"/>
  <c r="BK84" i="29"/>
  <c r="BJ84" i="29"/>
  <c r="BH84" i="29"/>
  <c r="BF84" i="29"/>
  <c r="BD84" i="29"/>
  <c r="BC84" i="29"/>
  <c r="BB84" i="29"/>
  <c r="BE84" i="29" s="1"/>
  <c r="AY84" i="29" s="1"/>
  <c r="AZ84" i="29"/>
  <c r="AX84" i="29"/>
  <c r="AV84" i="29"/>
  <c r="AU84" i="29"/>
  <c r="AW84" i="29" s="1"/>
  <c r="AT84" i="29"/>
  <c r="AR84" i="29"/>
  <c r="AP84" i="29"/>
  <c r="AN84" i="29"/>
  <c r="AM84" i="29"/>
  <c r="AL84" i="29"/>
  <c r="AJ84" i="29"/>
  <c r="AH84" i="29"/>
  <c r="AF84" i="29"/>
  <c r="AE84" i="29"/>
  <c r="AD84" i="29"/>
  <c r="AG84" i="29" s="1"/>
  <c r="AB84" i="29"/>
  <c r="X84" i="29"/>
  <c r="W84" i="29"/>
  <c r="V84" i="29"/>
  <c r="Y84" i="29" s="1"/>
  <c r="T84" i="29"/>
  <c r="P84" i="29"/>
  <c r="O84" i="29"/>
  <c r="N84" i="29"/>
  <c r="Q84" i="29" s="1"/>
  <c r="K84" i="29" s="1"/>
  <c r="L84" i="29"/>
  <c r="J84" i="29"/>
  <c r="H84" i="29"/>
  <c r="G84" i="29"/>
  <c r="I84" i="29" s="1"/>
  <c r="E84" i="29" s="1"/>
  <c r="F84" i="29"/>
  <c r="B84" i="29"/>
  <c r="A84" i="29"/>
  <c r="BL83" i="29"/>
  <c r="BM83" i="29" s="1"/>
  <c r="BK83" i="29"/>
  <c r="BJ83" i="29"/>
  <c r="BH83" i="29"/>
  <c r="BF83" i="29"/>
  <c r="BD83" i="29"/>
  <c r="BC83" i="29"/>
  <c r="BB83" i="29"/>
  <c r="AZ83" i="29"/>
  <c r="AX83" i="29"/>
  <c r="AV83" i="29"/>
  <c r="AU83" i="29"/>
  <c r="AT83" i="29"/>
  <c r="AR83" i="29"/>
  <c r="AP83" i="29"/>
  <c r="AN83" i="29"/>
  <c r="AM83" i="29"/>
  <c r="AL83" i="29"/>
  <c r="AJ83" i="29"/>
  <c r="AH83" i="29"/>
  <c r="AF83" i="29"/>
  <c r="AE83" i="29"/>
  <c r="AD83" i="29"/>
  <c r="AG83" i="29"/>
  <c r="AB83" i="29"/>
  <c r="X83" i="29"/>
  <c r="W83" i="29"/>
  <c r="V83" i="29"/>
  <c r="T83" i="29"/>
  <c r="P83" i="29"/>
  <c r="O83" i="29"/>
  <c r="N83" i="29"/>
  <c r="Q83" i="29" s="1"/>
  <c r="L83" i="29"/>
  <c r="J83" i="29"/>
  <c r="H83" i="29"/>
  <c r="G83" i="29"/>
  <c r="F83" i="29"/>
  <c r="B83" i="29"/>
  <c r="A83" i="29"/>
  <c r="BL82" i="29"/>
  <c r="BK82" i="29"/>
  <c r="BJ82" i="29"/>
  <c r="BH82" i="29"/>
  <c r="BF82" i="29"/>
  <c r="BD82" i="29"/>
  <c r="BC82" i="29"/>
  <c r="BB82" i="29"/>
  <c r="AZ82" i="29"/>
  <c r="AX82" i="29"/>
  <c r="AV82" i="29"/>
  <c r="AU82" i="29"/>
  <c r="AT82" i="29"/>
  <c r="AR82" i="29"/>
  <c r="AP82" i="29"/>
  <c r="AN82" i="29"/>
  <c r="AM82" i="29"/>
  <c r="AL82" i="29"/>
  <c r="AJ82" i="29"/>
  <c r="AH82" i="29"/>
  <c r="AF82" i="29"/>
  <c r="AE82" i="29"/>
  <c r="AD82" i="29"/>
  <c r="AB82" i="29"/>
  <c r="X82" i="29"/>
  <c r="W82" i="29"/>
  <c r="V82" i="29"/>
  <c r="T82" i="29"/>
  <c r="P82" i="29"/>
  <c r="O82" i="29"/>
  <c r="N82" i="29"/>
  <c r="L82" i="29"/>
  <c r="J82" i="29"/>
  <c r="H82" i="29"/>
  <c r="G82" i="29"/>
  <c r="F82" i="29"/>
  <c r="B82" i="29"/>
  <c r="A82" i="29"/>
  <c r="BL81" i="29"/>
  <c r="BK81" i="29"/>
  <c r="BJ81" i="29"/>
  <c r="BH81" i="29"/>
  <c r="BF81" i="29"/>
  <c r="BD81" i="29"/>
  <c r="BC81" i="29"/>
  <c r="BB81" i="29"/>
  <c r="AZ81" i="29"/>
  <c r="AX81" i="29"/>
  <c r="AV81" i="29"/>
  <c r="AU81" i="29"/>
  <c r="AT81" i="29"/>
  <c r="AR81" i="29"/>
  <c r="AP81" i="29"/>
  <c r="AN81" i="29"/>
  <c r="AM81" i="29"/>
  <c r="AL81" i="29"/>
  <c r="AO81" i="29"/>
  <c r="AJ81" i="29"/>
  <c r="AH81" i="29"/>
  <c r="AF81" i="29"/>
  <c r="AG81" i="29"/>
  <c r="AE81" i="29"/>
  <c r="AD81" i="29"/>
  <c r="AB81" i="29"/>
  <c r="X81" i="29"/>
  <c r="Y81" i="29" s="1"/>
  <c r="W81" i="29"/>
  <c r="V81" i="29"/>
  <c r="T81" i="29"/>
  <c r="P81" i="29"/>
  <c r="O81" i="29"/>
  <c r="N81" i="29"/>
  <c r="Q81" i="29" s="1"/>
  <c r="L81" i="29"/>
  <c r="J81" i="29"/>
  <c r="H81" i="29"/>
  <c r="G81" i="29"/>
  <c r="I81" i="29" s="1"/>
  <c r="E81" i="29" s="1"/>
  <c r="F81" i="29"/>
  <c r="B81" i="29"/>
  <c r="A81" i="29"/>
  <c r="BL80" i="29"/>
  <c r="BK80" i="29"/>
  <c r="BJ80" i="29"/>
  <c r="BM80" i="29" s="1"/>
  <c r="BI80" i="29" s="1"/>
  <c r="BH80" i="29"/>
  <c r="BF80" i="29"/>
  <c r="BE80" i="29"/>
  <c r="AY80" i="29" s="1"/>
  <c r="BD80" i="29"/>
  <c r="BC80" i="29"/>
  <c r="BB80" i="29"/>
  <c r="BA80" i="29"/>
  <c r="AZ80" i="29"/>
  <c r="AX80" i="29"/>
  <c r="AV80" i="29"/>
  <c r="AU80" i="29"/>
  <c r="AT80" i="29"/>
  <c r="AR80" i="29"/>
  <c r="AP80" i="29"/>
  <c r="AN80" i="29"/>
  <c r="AO80" i="29" s="1"/>
  <c r="AK80" i="29" s="1"/>
  <c r="AM80" i="29"/>
  <c r="AL80" i="29"/>
  <c r="AJ80" i="29"/>
  <c r="AH80" i="29"/>
  <c r="AF80" i="29"/>
  <c r="AE80" i="29"/>
  <c r="AG80" i="29" s="1"/>
  <c r="AC80" i="29" s="1"/>
  <c r="AD80" i="29"/>
  <c r="AB80" i="29"/>
  <c r="X80" i="29"/>
  <c r="W80" i="29"/>
  <c r="Y80" i="29" s="1"/>
  <c r="U80" i="29" s="1"/>
  <c r="V80" i="29"/>
  <c r="T80" i="29"/>
  <c r="P80" i="29"/>
  <c r="O80" i="29"/>
  <c r="N80" i="29"/>
  <c r="Q80" i="29" s="1"/>
  <c r="L80" i="29"/>
  <c r="J80" i="29"/>
  <c r="H80" i="29"/>
  <c r="G80" i="29"/>
  <c r="F80" i="29"/>
  <c r="I80" i="29" s="1"/>
  <c r="B80" i="29"/>
  <c r="A80" i="29"/>
  <c r="BL79" i="29"/>
  <c r="BK79" i="29"/>
  <c r="BJ79" i="29"/>
  <c r="BH79" i="29"/>
  <c r="BF79" i="29"/>
  <c r="BD79" i="29"/>
  <c r="BC79" i="29"/>
  <c r="BB79" i="29"/>
  <c r="AZ79" i="29"/>
  <c r="AX79" i="29"/>
  <c r="AV79" i="29"/>
  <c r="AU79" i="29"/>
  <c r="AT79" i="29"/>
  <c r="AR79" i="29"/>
  <c r="AP79" i="29"/>
  <c r="AN79" i="29"/>
  <c r="AM79" i="29"/>
  <c r="AL79" i="29"/>
  <c r="AJ79" i="29"/>
  <c r="AH79" i="29"/>
  <c r="AF79" i="29"/>
  <c r="AE79" i="29"/>
  <c r="AD79" i="29"/>
  <c r="AB79" i="29"/>
  <c r="X79" i="29"/>
  <c r="W79" i="29"/>
  <c r="V79" i="29"/>
  <c r="T79" i="29"/>
  <c r="P79" i="29"/>
  <c r="O79" i="29"/>
  <c r="N79" i="29"/>
  <c r="L79" i="29"/>
  <c r="J79" i="29"/>
  <c r="H79" i="29"/>
  <c r="G79" i="29"/>
  <c r="F79" i="29"/>
  <c r="B79" i="29"/>
  <c r="A79" i="29"/>
  <c r="BL78" i="29"/>
  <c r="BK78" i="29"/>
  <c r="BM78" i="29" s="1"/>
  <c r="BJ78" i="29"/>
  <c r="BH78" i="29"/>
  <c r="BF78" i="29"/>
  <c r="BG78" i="29" s="1"/>
  <c r="BD78" i="29"/>
  <c r="BC78" i="29"/>
  <c r="BB78" i="29"/>
  <c r="AZ78" i="29"/>
  <c r="AX78" i="29"/>
  <c r="AV78" i="29"/>
  <c r="AU78" i="29"/>
  <c r="AW78" i="29"/>
  <c r="AT78" i="29"/>
  <c r="AR78" i="29"/>
  <c r="AP78" i="29"/>
  <c r="AN78" i="29"/>
  <c r="AM78" i="29"/>
  <c r="AL78" i="29"/>
  <c r="AJ78" i="29"/>
  <c r="AH78" i="29"/>
  <c r="AF78" i="29"/>
  <c r="AE78" i="29"/>
  <c r="AG78" i="29"/>
  <c r="AD78" i="29"/>
  <c r="AB78" i="29"/>
  <c r="X78" i="29"/>
  <c r="W78" i="29"/>
  <c r="V78" i="29"/>
  <c r="T78" i="29"/>
  <c r="P78" i="29"/>
  <c r="O78" i="29"/>
  <c r="N78" i="29"/>
  <c r="L78" i="29"/>
  <c r="J78" i="29"/>
  <c r="H78" i="29"/>
  <c r="G78" i="29"/>
  <c r="F78" i="29"/>
  <c r="B78" i="29"/>
  <c r="A78" i="29"/>
  <c r="BL77" i="29"/>
  <c r="BK77" i="29"/>
  <c r="BJ77" i="29"/>
  <c r="BH77" i="29"/>
  <c r="BF77" i="29"/>
  <c r="BD77" i="29"/>
  <c r="BC77" i="29"/>
  <c r="BB77" i="29"/>
  <c r="BE77" i="29" s="1"/>
  <c r="AY77" i="29" s="1"/>
  <c r="AZ77" i="29"/>
  <c r="AX77" i="29"/>
  <c r="AV77" i="29"/>
  <c r="AU77" i="29"/>
  <c r="AT77" i="29"/>
  <c r="AR77" i="29"/>
  <c r="AP77" i="29"/>
  <c r="AN77" i="29"/>
  <c r="AM77" i="29"/>
  <c r="AO77" i="29"/>
  <c r="AK77" i="29"/>
  <c r="AL77" i="29"/>
  <c r="AJ77" i="29"/>
  <c r="AH77" i="29"/>
  <c r="AF77" i="29"/>
  <c r="AG77" i="29" s="1"/>
  <c r="AE77" i="29"/>
  <c r="AD77" i="29"/>
  <c r="AB77" i="29"/>
  <c r="X77" i="29"/>
  <c r="Y77" i="29" s="1"/>
  <c r="S77" i="29" s="1"/>
  <c r="W77" i="29"/>
  <c r="V77" i="29"/>
  <c r="T77" i="29"/>
  <c r="P77" i="29"/>
  <c r="O77" i="29"/>
  <c r="N77" i="29"/>
  <c r="L77" i="29"/>
  <c r="J77" i="29"/>
  <c r="H77" i="29"/>
  <c r="G77" i="29"/>
  <c r="F77" i="29"/>
  <c r="B77" i="29"/>
  <c r="C77" i="29" s="1"/>
  <c r="A77" i="29"/>
  <c r="BL76" i="29"/>
  <c r="BK76" i="29"/>
  <c r="BM76" i="29"/>
  <c r="BG76" i="29" s="1"/>
  <c r="BJ76" i="29"/>
  <c r="BH76" i="29"/>
  <c r="BF76" i="29"/>
  <c r="BD76" i="29"/>
  <c r="BC76" i="29"/>
  <c r="BB76" i="29"/>
  <c r="BE76" i="29"/>
  <c r="BA76" i="29" s="1"/>
  <c r="AZ76" i="29"/>
  <c r="AX76" i="29"/>
  <c r="AV76" i="29"/>
  <c r="AW76" i="29" s="1"/>
  <c r="AQ76" i="29" s="1"/>
  <c r="AU76" i="29"/>
  <c r="AT76" i="29"/>
  <c r="AR76" i="29"/>
  <c r="AP76" i="29"/>
  <c r="AN76" i="29"/>
  <c r="AM76" i="29"/>
  <c r="AL76" i="29"/>
  <c r="AJ76" i="29"/>
  <c r="AH76" i="29"/>
  <c r="AF76" i="29"/>
  <c r="AG76" i="29" s="1"/>
  <c r="AE76" i="29"/>
  <c r="AD76" i="29"/>
  <c r="AB76" i="29"/>
  <c r="X76" i="29"/>
  <c r="W76" i="29"/>
  <c r="Y76" i="29"/>
  <c r="U76" i="29"/>
  <c r="V76" i="29"/>
  <c r="T76" i="29"/>
  <c r="P76" i="29"/>
  <c r="Q76" i="29" s="1"/>
  <c r="K76" i="29" s="1"/>
  <c r="O76" i="29"/>
  <c r="N76" i="29"/>
  <c r="L76" i="29"/>
  <c r="J76" i="29"/>
  <c r="H76" i="29"/>
  <c r="G76" i="29"/>
  <c r="F76" i="29"/>
  <c r="B76" i="29"/>
  <c r="A76" i="29"/>
  <c r="BL75" i="29"/>
  <c r="BK75" i="29"/>
  <c r="BJ75" i="29"/>
  <c r="BH75" i="29"/>
  <c r="BF75" i="29"/>
  <c r="BD75" i="29"/>
  <c r="BC75" i="29"/>
  <c r="BB75" i="29"/>
  <c r="AZ75" i="29"/>
  <c r="AX75" i="29"/>
  <c r="AV75" i="29"/>
  <c r="AU75" i="29"/>
  <c r="AT75" i="29"/>
  <c r="AW75" i="29"/>
  <c r="AR75" i="29"/>
  <c r="AP75" i="29"/>
  <c r="AN75" i="29"/>
  <c r="AM75" i="29"/>
  <c r="AL75" i="29"/>
  <c r="AJ75" i="29"/>
  <c r="AH75" i="29"/>
  <c r="AF75" i="29"/>
  <c r="AE75" i="29"/>
  <c r="AD75" i="29"/>
  <c r="AB75" i="29"/>
  <c r="X75" i="29"/>
  <c r="W75" i="29"/>
  <c r="V75" i="29"/>
  <c r="T75" i="29"/>
  <c r="P75" i="29"/>
  <c r="O75" i="29"/>
  <c r="N75" i="29"/>
  <c r="L75" i="29"/>
  <c r="J75" i="29"/>
  <c r="H75" i="29"/>
  <c r="G75" i="29"/>
  <c r="F75" i="29"/>
  <c r="B75" i="29"/>
  <c r="A75" i="29"/>
  <c r="BL74" i="29"/>
  <c r="BK74" i="29"/>
  <c r="BJ74" i="29"/>
  <c r="BM74" i="29" s="1"/>
  <c r="BH74" i="29"/>
  <c r="BF74" i="29"/>
  <c r="BD74" i="29"/>
  <c r="BC74" i="29"/>
  <c r="BB74" i="29"/>
  <c r="AZ74" i="29"/>
  <c r="AX74" i="29"/>
  <c r="AV74" i="29"/>
  <c r="AU74" i="29"/>
  <c r="AT74" i="29"/>
  <c r="AR74" i="29"/>
  <c r="AP74" i="29"/>
  <c r="AN74" i="29"/>
  <c r="AM74" i="29"/>
  <c r="AL74" i="29"/>
  <c r="AJ74" i="29"/>
  <c r="AH74" i="29"/>
  <c r="AF74" i="29"/>
  <c r="AE74" i="29"/>
  <c r="AG74" i="29"/>
  <c r="AD74" i="29"/>
  <c r="AB74" i="29"/>
  <c r="X74" i="29"/>
  <c r="W74" i="29"/>
  <c r="V74" i="29"/>
  <c r="T74" i="29"/>
  <c r="P74" i="29"/>
  <c r="Q74" i="29" s="1"/>
  <c r="O74" i="29"/>
  <c r="N74" i="29"/>
  <c r="L74" i="29"/>
  <c r="J74" i="29"/>
  <c r="H74" i="29"/>
  <c r="C74" i="29"/>
  <c r="G74" i="29"/>
  <c r="F74" i="29"/>
  <c r="I74" i="29" s="1"/>
  <c r="B74" i="29"/>
  <c r="A74" i="29"/>
  <c r="BL73" i="29"/>
  <c r="BK73" i="29"/>
  <c r="BJ73" i="29"/>
  <c r="BH73" i="29"/>
  <c r="BF73" i="29"/>
  <c r="BD73" i="29"/>
  <c r="BC73" i="29"/>
  <c r="BE73" i="29"/>
  <c r="BB73" i="29"/>
  <c r="AZ73" i="29"/>
  <c r="AX73" i="29"/>
  <c r="AV73" i="29"/>
  <c r="AU73" i="29"/>
  <c r="AT73" i="29"/>
  <c r="AR73" i="29"/>
  <c r="AP73" i="29"/>
  <c r="AN73" i="29"/>
  <c r="AM73" i="29"/>
  <c r="AL73" i="29"/>
  <c r="AO73" i="29" s="1"/>
  <c r="AI73" i="29" s="1"/>
  <c r="AJ73" i="29"/>
  <c r="AH73" i="29"/>
  <c r="AF73" i="29"/>
  <c r="AG73" i="29" s="1"/>
  <c r="AC73" i="29" s="1"/>
  <c r="AE73" i="29"/>
  <c r="AD73" i="29"/>
  <c r="AB73" i="29"/>
  <c r="X73" i="29"/>
  <c r="Y73" i="29" s="1"/>
  <c r="U73" i="29" s="1"/>
  <c r="W73" i="29"/>
  <c r="V73" i="29"/>
  <c r="T73" i="29"/>
  <c r="P73" i="29"/>
  <c r="Q73" i="29" s="1"/>
  <c r="M73" i="29" s="1"/>
  <c r="O73" i="29"/>
  <c r="N73" i="29"/>
  <c r="L73" i="29"/>
  <c r="J73" i="29"/>
  <c r="K73" i="29" s="1"/>
  <c r="H73" i="29"/>
  <c r="G73" i="29"/>
  <c r="F73" i="29"/>
  <c r="I73" i="29"/>
  <c r="B73" i="29"/>
  <c r="A73" i="29"/>
  <c r="BL72" i="29"/>
  <c r="BK72" i="29"/>
  <c r="BJ72" i="29"/>
  <c r="BH72" i="29"/>
  <c r="BF72" i="29"/>
  <c r="BD72" i="29"/>
  <c r="BE72" i="29" s="1"/>
  <c r="BC72" i="29"/>
  <c r="BB72" i="29"/>
  <c r="AZ72" i="29"/>
  <c r="BA72" i="29" s="1"/>
  <c r="AX72" i="29"/>
  <c r="AV72" i="29"/>
  <c r="AU72" i="29"/>
  <c r="AT72" i="29"/>
  <c r="AR72" i="29"/>
  <c r="AP72" i="29"/>
  <c r="AN72" i="29"/>
  <c r="AM72" i="29"/>
  <c r="AO72" i="29" s="1"/>
  <c r="AL72" i="29"/>
  <c r="AJ72" i="29"/>
  <c r="AH72" i="29"/>
  <c r="AF72" i="29"/>
  <c r="AE72" i="29"/>
  <c r="AD72" i="29"/>
  <c r="AB72" i="29"/>
  <c r="X72" i="29"/>
  <c r="Y72" i="29" s="1"/>
  <c r="W72" i="29"/>
  <c r="V72" i="29"/>
  <c r="T72" i="29"/>
  <c r="U72" i="29" s="1"/>
  <c r="P72" i="29"/>
  <c r="O72" i="29"/>
  <c r="N72" i="29"/>
  <c r="L72" i="29"/>
  <c r="J72" i="29"/>
  <c r="H72" i="29"/>
  <c r="G72" i="29"/>
  <c r="F72" i="29"/>
  <c r="I72" i="29" s="1"/>
  <c r="B72" i="29"/>
  <c r="A72" i="29"/>
  <c r="BL71" i="29"/>
  <c r="BK71" i="29"/>
  <c r="BM71" i="29" s="1"/>
  <c r="BI71" i="29" s="1"/>
  <c r="BJ71" i="29"/>
  <c r="BH71" i="29"/>
  <c r="BF71" i="29"/>
  <c r="BD71" i="29"/>
  <c r="BC71" i="29"/>
  <c r="BB71" i="29"/>
  <c r="AZ71" i="29"/>
  <c r="AX71" i="29"/>
  <c r="AV71" i="29"/>
  <c r="AW71" i="29" s="1"/>
  <c r="AU71" i="29"/>
  <c r="AT71" i="29"/>
  <c r="AR71" i="29"/>
  <c r="AP71" i="29"/>
  <c r="AN71" i="29"/>
  <c r="AM71" i="29"/>
  <c r="AL71" i="29"/>
  <c r="AO71" i="29" s="1"/>
  <c r="AK71" i="29" s="1"/>
  <c r="AJ71" i="29"/>
  <c r="AH71" i="29"/>
  <c r="AF71" i="29"/>
  <c r="AE71" i="29"/>
  <c r="AD71" i="29"/>
  <c r="AB71" i="29"/>
  <c r="X71" i="29"/>
  <c r="Y71" i="29" s="1"/>
  <c r="S71" i="29" s="1"/>
  <c r="W71" i="29"/>
  <c r="V71" i="29"/>
  <c r="T71" i="29"/>
  <c r="P71" i="29"/>
  <c r="O71" i="29"/>
  <c r="N71" i="29"/>
  <c r="L71" i="29"/>
  <c r="J71" i="29"/>
  <c r="H71" i="29"/>
  <c r="G71" i="29"/>
  <c r="F71" i="29"/>
  <c r="I71" i="29"/>
  <c r="C71" i="29" s="1"/>
  <c r="B71" i="29"/>
  <c r="A71" i="29"/>
  <c r="BL70" i="29"/>
  <c r="BK70" i="29"/>
  <c r="BJ70" i="29"/>
  <c r="BH70" i="29"/>
  <c r="BF70" i="29"/>
  <c r="BD70" i="29"/>
  <c r="BC70" i="29"/>
  <c r="BE70" i="29"/>
  <c r="BB70" i="29"/>
  <c r="AZ70" i="29"/>
  <c r="BA70" i="29"/>
  <c r="AX70" i="29"/>
  <c r="AY70" i="29" s="1"/>
  <c r="AV70" i="29"/>
  <c r="AU70" i="29"/>
  <c r="AT70" i="29"/>
  <c r="AW70" i="29" s="1"/>
  <c r="AR70" i="29"/>
  <c r="AP70" i="29"/>
  <c r="AN70" i="29"/>
  <c r="AM70" i="29"/>
  <c r="AO70" i="29"/>
  <c r="AL70" i="29"/>
  <c r="AJ70" i="29"/>
  <c r="AH70" i="29"/>
  <c r="AF70" i="29"/>
  <c r="AE70" i="29"/>
  <c r="AD70" i="29"/>
  <c r="AG70" i="29" s="1"/>
  <c r="AB70" i="29"/>
  <c r="X70" i="29"/>
  <c r="W70" i="29"/>
  <c r="V70" i="29"/>
  <c r="Y70" i="29" s="1"/>
  <c r="S70" i="29" s="1"/>
  <c r="T70" i="29"/>
  <c r="P70" i="29"/>
  <c r="O70" i="29"/>
  <c r="N70" i="29"/>
  <c r="Q70" i="29" s="1"/>
  <c r="L70" i="29"/>
  <c r="J70" i="29"/>
  <c r="H70" i="29"/>
  <c r="G70" i="29"/>
  <c r="I70" i="29" s="1"/>
  <c r="F70" i="29"/>
  <c r="B70" i="29"/>
  <c r="A70" i="29"/>
  <c r="BL69" i="29"/>
  <c r="BK69" i="29"/>
  <c r="BI69" i="29"/>
  <c r="BJ69" i="29"/>
  <c r="BM69" i="29" s="1"/>
  <c r="BH69" i="29"/>
  <c r="BF69" i="29"/>
  <c r="BD69" i="29"/>
  <c r="BC69" i="29"/>
  <c r="BB69" i="29"/>
  <c r="AZ69" i="29"/>
  <c r="AX69" i="29"/>
  <c r="AV69" i="29"/>
  <c r="AU69" i="29"/>
  <c r="AT69" i="29"/>
  <c r="AR69" i="29"/>
  <c r="AP69" i="29"/>
  <c r="AN69" i="29"/>
  <c r="AM69" i="29"/>
  <c r="AL69" i="29"/>
  <c r="AJ69" i="29"/>
  <c r="AH69" i="29"/>
  <c r="AF69" i="29"/>
  <c r="AE69" i="29"/>
  <c r="AG69" i="29" s="1"/>
  <c r="AD69" i="29"/>
  <c r="AB69" i="29"/>
  <c r="X69" i="29"/>
  <c r="W69" i="29"/>
  <c r="V69" i="29"/>
  <c r="T69" i="29"/>
  <c r="P69" i="29"/>
  <c r="O69" i="29"/>
  <c r="N69" i="29"/>
  <c r="L69" i="29"/>
  <c r="J69" i="29"/>
  <c r="H69" i="29"/>
  <c r="G69" i="29"/>
  <c r="F69" i="29"/>
  <c r="B69" i="29"/>
  <c r="A69" i="29"/>
  <c r="BL68" i="29"/>
  <c r="BK68" i="29"/>
  <c r="BJ68" i="29"/>
  <c r="BH68" i="29"/>
  <c r="BF68" i="29"/>
  <c r="BD68" i="29"/>
  <c r="BC68" i="29"/>
  <c r="BE68" i="29" s="1"/>
  <c r="BB68" i="29"/>
  <c r="AZ68" i="29"/>
  <c r="BA68" i="29" s="1"/>
  <c r="AX68" i="29"/>
  <c r="AV68" i="29"/>
  <c r="AU68" i="29"/>
  <c r="AW68" i="29" s="1"/>
  <c r="AS68" i="29" s="1"/>
  <c r="AT68" i="29"/>
  <c r="AR68" i="29"/>
  <c r="AP68" i="29"/>
  <c r="AN68" i="29"/>
  <c r="AM68" i="29"/>
  <c r="AL68" i="29"/>
  <c r="AO68" i="29" s="1"/>
  <c r="AJ68" i="29"/>
  <c r="AH68" i="29"/>
  <c r="AF68" i="29"/>
  <c r="AE68" i="29"/>
  <c r="AD68" i="29"/>
  <c r="AB68" i="29"/>
  <c r="X68" i="29"/>
  <c r="Y68" i="29" s="1"/>
  <c r="W68" i="29"/>
  <c r="V68" i="29"/>
  <c r="T68" i="29"/>
  <c r="U68" i="29" s="1"/>
  <c r="P68" i="29"/>
  <c r="O68" i="29"/>
  <c r="N68" i="29"/>
  <c r="Q68" i="29" s="1"/>
  <c r="L68" i="29"/>
  <c r="J68" i="29"/>
  <c r="H68" i="29"/>
  <c r="G68" i="29"/>
  <c r="F68" i="29"/>
  <c r="I68" i="29" s="1"/>
  <c r="E68" i="29" s="1"/>
  <c r="B68" i="29"/>
  <c r="A68" i="29"/>
  <c r="BL67" i="29"/>
  <c r="BK67" i="29"/>
  <c r="BJ67" i="29"/>
  <c r="BH67" i="29"/>
  <c r="BF67" i="29"/>
  <c r="BD67" i="29"/>
  <c r="BC67" i="29"/>
  <c r="BE67" i="29" s="1"/>
  <c r="BB67" i="29"/>
  <c r="AZ67" i="29"/>
  <c r="AX67" i="29"/>
  <c r="AV67" i="29"/>
  <c r="AU67" i="29"/>
  <c r="AT67" i="29"/>
  <c r="AR67" i="29"/>
  <c r="AP67" i="29"/>
  <c r="AN67" i="29"/>
  <c r="AM67" i="29"/>
  <c r="AL67" i="29"/>
  <c r="AJ67" i="29"/>
  <c r="AH67" i="29"/>
  <c r="AF67" i="29"/>
  <c r="AE67" i="29"/>
  <c r="AD67" i="29"/>
  <c r="AG67" i="29" s="1"/>
  <c r="AB67" i="29"/>
  <c r="X67" i="29"/>
  <c r="W67" i="29"/>
  <c r="V67" i="29"/>
  <c r="T67" i="29"/>
  <c r="P67" i="29"/>
  <c r="O67" i="29"/>
  <c r="Q67" i="29" s="1"/>
  <c r="M67" i="29" s="1"/>
  <c r="N67" i="29"/>
  <c r="L67" i="29"/>
  <c r="J67" i="29"/>
  <c r="H67" i="29"/>
  <c r="G67" i="29"/>
  <c r="F67" i="29"/>
  <c r="B67" i="29"/>
  <c r="A67" i="29"/>
  <c r="BL66" i="29"/>
  <c r="BK66" i="29"/>
  <c r="BM66" i="29"/>
  <c r="BJ66" i="29"/>
  <c r="BH66" i="29"/>
  <c r="BF66" i="29"/>
  <c r="BD66" i="29"/>
  <c r="BC66" i="29"/>
  <c r="BB66" i="29"/>
  <c r="BE66" i="29" s="1"/>
  <c r="AY66" i="29" s="1"/>
  <c r="AZ66" i="29"/>
  <c r="AX66" i="29"/>
  <c r="AV66" i="29"/>
  <c r="AU66" i="29"/>
  <c r="AT66" i="29"/>
  <c r="AW66" i="29" s="1"/>
  <c r="AR66" i="29"/>
  <c r="AS66" i="29" s="1"/>
  <c r="AP66" i="29"/>
  <c r="AQ66" i="29" s="1"/>
  <c r="AN66" i="29"/>
  <c r="AM66" i="29"/>
  <c r="AL66" i="29"/>
  <c r="AO66" i="29" s="1"/>
  <c r="AJ66" i="29"/>
  <c r="AK66" i="29" s="1"/>
  <c r="AH66" i="29"/>
  <c r="AF66" i="29"/>
  <c r="AG66" i="29" s="1"/>
  <c r="AE66" i="29"/>
  <c r="AD66" i="29"/>
  <c r="AB66" i="29"/>
  <c r="X66" i="29"/>
  <c r="Y66" i="29" s="1"/>
  <c r="S66" i="29" s="1"/>
  <c r="W66" i="29"/>
  <c r="V66" i="29"/>
  <c r="T66" i="29"/>
  <c r="P66" i="29"/>
  <c r="O66" i="29"/>
  <c r="N66" i="29"/>
  <c r="L66" i="29"/>
  <c r="J66" i="29"/>
  <c r="H66" i="29"/>
  <c r="G66" i="29"/>
  <c r="I66" i="29"/>
  <c r="F66" i="29"/>
  <c r="B66" i="29"/>
  <c r="A66" i="29"/>
  <c r="BL65" i="29"/>
  <c r="BK65" i="29"/>
  <c r="BJ65" i="29"/>
  <c r="BH65" i="29"/>
  <c r="BF65" i="29"/>
  <c r="BD65" i="29"/>
  <c r="BC65" i="29"/>
  <c r="BB65" i="29"/>
  <c r="AZ65" i="29"/>
  <c r="AX65" i="29"/>
  <c r="AV65" i="29"/>
  <c r="AU65" i="29"/>
  <c r="AT65" i="29"/>
  <c r="AR65" i="29"/>
  <c r="AP65" i="29"/>
  <c r="AN65" i="29"/>
  <c r="AM65" i="29"/>
  <c r="AL65" i="29"/>
  <c r="AJ65" i="29"/>
  <c r="AH65" i="29"/>
  <c r="AF65" i="29"/>
  <c r="AE65" i="29"/>
  <c r="AD65" i="29"/>
  <c r="AB65" i="29"/>
  <c r="X65" i="29"/>
  <c r="W65" i="29"/>
  <c r="V65" i="29"/>
  <c r="T65" i="29"/>
  <c r="P65" i="29"/>
  <c r="O65" i="29"/>
  <c r="N65" i="29"/>
  <c r="L65" i="29"/>
  <c r="J65" i="29"/>
  <c r="H65" i="29"/>
  <c r="G65" i="29"/>
  <c r="F65" i="29"/>
  <c r="B65" i="29"/>
  <c r="A65" i="29"/>
  <c r="BL64" i="29"/>
  <c r="BK64" i="29"/>
  <c r="BJ64" i="29"/>
  <c r="BH64" i="29"/>
  <c r="BF64" i="29"/>
  <c r="BD64" i="29"/>
  <c r="BC64" i="29"/>
  <c r="BB64" i="29"/>
  <c r="AZ64" i="29"/>
  <c r="AX64" i="29"/>
  <c r="AV64" i="29"/>
  <c r="AU64" i="29"/>
  <c r="AW64" i="29" s="1"/>
  <c r="AS64" i="29" s="1"/>
  <c r="AT64" i="29"/>
  <c r="AR64" i="29"/>
  <c r="AP64" i="29"/>
  <c r="AN64" i="29"/>
  <c r="AM64" i="29"/>
  <c r="AL64" i="29"/>
  <c r="AJ64" i="29"/>
  <c r="AH64" i="29"/>
  <c r="AF64" i="29"/>
  <c r="AE64" i="29"/>
  <c r="AD64" i="29"/>
  <c r="AB64" i="29"/>
  <c r="X64" i="29"/>
  <c r="W64" i="29"/>
  <c r="V64" i="29"/>
  <c r="T64" i="29"/>
  <c r="U64" i="29" s="1"/>
  <c r="P64" i="29"/>
  <c r="O64" i="29"/>
  <c r="N64" i="29"/>
  <c r="Q64" i="29" s="1"/>
  <c r="L64" i="29"/>
  <c r="M64" i="29" s="1"/>
  <c r="J64" i="29"/>
  <c r="H64" i="29"/>
  <c r="G64" i="29"/>
  <c r="F64" i="29"/>
  <c r="I64" i="29" s="1"/>
  <c r="E64" i="29" s="1"/>
  <c r="B64" i="29"/>
  <c r="A64" i="29"/>
  <c r="BL63" i="29"/>
  <c r="BK63" i="29"/>
  <c r="BM63" i="29" s="1"/>
  <c r="BI63" i="29" s="1"/>
  <c r="BJ63" i="29"/>
  <c r="BH63" i="29"/>
  <c r="BF63" i="29"/>
  <c r="BD63" i="29"/>
  <c r="BE63" i="29" s="1"/>
  <c r="BC63" i="29"/>
  <c r="BB63" i="29"/>
  <c r="AZ63" i="29"/>
  <c r="AX63" i="29"/>
  <c r="AV63" i="29"/>
  <c r="AU63" i="29"/>
  <c r="AT63" i="29"/>
  <c r="AR63" i="29"/>
  <c r="AP63" i="29"/>
  <c r="AN63" i="29"/>
  <c r="AM63" i="29"/>
  <c r="AL63" i="29"/>
  <c r="AJ63" i="29"/>
  <c r="AH63" i="29"/>
  <c r="AF63" i="29"/>
  <c r="AE63" i="29"/>
  <c r="AD63" i="29"/>
  <c r="AB63" i="29"/>
  <c r="X63" i="29"/>
  <c r="Y63" i="29" s="1"/>
  <c r="W63" i="29"/>
  <c r="V63" i="29"/>
  <c r="T63" i="29"/>
  <c r="P63" i="29"/>
  <c r="O63" i="29"/>
  <c r="N63" i="29"/>
  <c r="L63" i="29"/>
  <c r="J63" i="29"/>
  <c r="H63" i="29"/>
  <c r="G63" i="29"/>
  <c r="F63" i="29"/>
  <c r="B63" i="29"/>
  <c r="A63" i="29"/>
  <c r="BL62" i="29"/>
  <c r="BK62" i="29"/>
  <c r="BJ62" i="29"/>
  <c r="BH62" i="29"/>
  <c r="BF62" i="29"/>
  <c r="BD62" i="29"/>
  <c r="BC62" i="29"/>
  <c r="BB62" i="29"/>
  <c r="AZ62" i="29"/>
  <c r="AX62" i="29"/>
  <c r="AV62" i="29"/>
  <c r="AU62" i="29"/>
  <c r="AT62" i="29"/>
  <c r="AR62" i="29"/>
  <c r="AP62" i="29"/>
  <c r="AN62" i="29"/>
  <c r="AM62" i="29"/>
  <c r="AL62" i="29"/>
  <c r="AJ62" i="29"/>
  <c r="AH62" i="29"/>
  <c r="AF62" i="29"/>
  <c r="AE62" i="29"/>
  <c r="AD62" i="29"/>
  <c r="AB62" i="29"/>
  <c r="X62" i="29"/>
  <c r="W62" i="29"/>
  <c r="V62" i="29"/>
  <c r="T62" i="29"/>
  <c r="P62" i="29"/>
  <c r="O62" i="29"/>
  <c r="N62" i="29"/>
  <c r="L62" i="29"/>
  <c r="J62" i="29"/>
  <c r="H62" i="29"/>
  <c r="G62" i="29"/>
  <c r="F62" i="29"/>
  <c r="B62" i="29"/>
  <c r="A62" i="29"/>
  <c r="BL61" i="29"/>
  <c r="BK61" i="29"/>
  <c r="BJ61" i="29"/>
  <c r="BH61" i="29"/>
  <c r="BF61" i="29"/>
  <c r="BD61" i="29"/>
  <c r="BC61" i="29"/>
  <c r="BB61" i="29"/>
  <c r="AZ61" i="29"/>
  <c r="AX61" i="29"/>
  <c r="AV61" i="29"/>
  <c r="AU61" i="29"/>
  <c r="AT61" i="29"/>
  <c r="AR61" i="29"/>
  <c r="AP61" i="29"/>
  <c r="AN61" i="29"/>
  <c r="AM61" i="29"/>
  <c r="AL61" i="29"/>
  <c r="AJ61" i="29"/>
  <c r="AH61" i="29"/>
  <c r="AF61" i="29"/>
  <c r="AE61" i="29"/>
  <c r="AD61" i="29"/>
  <c r="AB61" i="29"/>
  <c r="X61" i="29"/>
  <c r="W61" i="29"/>
  <c r="V61" i="29"/>
  <c r="T61" i="29"/>
  <c r="P61" i="29"/>
  <c r="O61" i="29"/>
  <c r="N61" i="29"/>
  <c r="L61" i="29"/>
  <c r="J61" i="29"/>
  <c r="H61" i="29"/>
  <c r="G61" i="29"/>
  <c r="F61" i="29"/>
  <c r="B61" i="29"/>
  <c r="A61" i="29"/>
  <c r="BL60" i="29"/>
  <c r="BK60" i="29"/>
  <c r="BJ60" i="29"/>
  <c r="BH60" i="29"/>
  <c r="BF60" i="29"/>
  <c r="AY60" i="29"/>
  <c r="BD60" i="29"/>
  <c r="BC60" i="29"/>
  <c r="BB60" i="29"/>
  <c r="BE60" i="29" s="1"/>
  <c r="BA60" i="29"/>
  <c r="AZ60" i="29"/>
  <c r="AX60" i="29"/>
  <c r="AV60" i="29"/>
  <c r="AU60" i="29"/>
  <c r="AW60" i="29" s="1"/>
  <c r="AT60" i="29"/>
  <c r="AR60" i="29"/>
  <c r="AP60" i="29"/>
  <c r="AN60" i="29"/>
  <c r="AM60" i="29"/>
  <c r="AL60" i="29"/>
  <c r="AJ60" i="29"/>
  <c r="AH60" i="29"/>
  <c r="AF60" i="29"/>
  <c r="AE60" i="29"/>
  <c r="AD60" i="29"/>
  <c r="AB60" i="29"/>
  <c r="X60" i="29"/>
  <c r="W60" i="29"/>
  <c r="V60" i="29"/>
  <c r="Y60" i="29"/>
  <c r="T60" i="29"/>
  <c r="P60" i="29"/>
  <c r="O60" i="29"/>
  <c r="N60" i="29"/>
  <c r="Q60" i="29" s="1"/>
  <c r="L60" i="29"/>
  <c r="J60" i="29"/>
  <c r="H60" i="29"/>
  <c r="G60" i="29"/>
  <c r="I60" i="29" s="1"/>
  <c r="C60" i="29" s="1"/>
  <c r="F60" i="29"/>
  <c r="B60" i="29"/>
  <c r="A60" i="29"/>
  <c r="BL59" i="29"/>
  <c r="BK59" i="29"/>
  <c r="BJ59" i="29"/>
  <c r="BH59" i="29"/>
  <c r="BF59" i="29"/>
  <c r="BD59" i="29"/>
  <c r="BC59" i="29"/>
  <c r="BB59" i="29"/>
  <c r="AZ59" i="29"/>
  <c r="AX59" i="29"/>
  <c r="AV59" i="29"/>
  <c r="AU59" i="29"/>
  <c r="AT59" i="29"/>
  <c r="AW59" i="29" s="1"/>
  <c r="AR59" i="29"/>
  <c r="AP59" i="29"/>
  <c r="AN59" i="29"/>
  <c r="AM59" i="29"/>
  <c r="AL59" i="29"/>
  <c r="AJ59" i="29"/>
  <c r="AH59" i="29"/>
  <c r="AF59" i="29"/>
  <c r="AE59" i="29"/>
  <c r="AD59" i="29"/>
  <c r="AB59" i="29"/>
  <c r="X59" i="29"/>
  <c r="W59" i="29"/>
  <c r="V59" i="29"/>
  <c r="T59" i="29"/>
  <c r="P59" i="29"/>
  <c r="O59" i="29"/>
  <c r="N59" i="29"/>
  <c r="L59" i="29"/>
  <c r="J59" i="29"/>
  <c r="H59" i="29"/>
  <c r="G59" i="29"/>
  <c r="F59" i="29"/>
  <c r="I59" i="29" s="1"/>
  <c r="B59" i="29"/>
  <c r="A59" i="29"/>
  <c r="BL58" i="29"/>
  <c r="BK58" i="29"/>
  <c r="BJ58" i="29"/>
  <c r="BH58" i="29"/>
  <c r="BF58" i="29"/>
  <c r="BD58" i="29"/>
  <c r="BC58" i="29"/>
  <c r="BB58" i="29"/>
  <c r="AZ58" i="29"/>
  <c r="AX58" i="29"/>
  <c r="AV58" i="29"/>
  <c r="AU58" i="29"/>
  <c r="AT58" i="29"/>
  <c r="AR58" i="29"/>
  <c r="AP58" i="29"/>
  <c r="AN58" i="29"/>
  <c r="AM58" i="29"/>
  <c r="AL58" i="29"/>
  <c r="AO58" i="29" s="1"/>
  <c r="AK58" i="29" s="1"/>
  <c r="AJ58" i="29"/>
  <c r="AH58" i="29"/>
  <c r="AF58" i="29"/>
  <c r="AE58" i="29"/>
  <c r="AD58" i="29"/>
  <c r="AB58" i="29"/>
  <c r="X58" i="29"/>
  <c r="W58" i="29"/>
  <c r="V58" i="29"/>
  <c r="T58" i="29"/>
  <c r="P58" i="29"/>
  <c r="O58" i="29"/>
  <c r="N58" i="29"/>
  <c r="L58" i="29"/>
  <c r="J58" i="29"/>
  <c r="H58" i="29"/>
  <c r="I58" i="29" s="1"/>
  <c r="G58" i="29"/>
  <c r="F58" i="29"/>
  <c r="B58" i="29"/>
  <c r="A58" i="29"/>
  <c r="BL57" i="29"/>
  <c r="BK57" i="29"/>
  <c r="BJ57" i="29"/>
  <c r="BH57" i="29"/>
  <c r="BF57" i="29"/>
  <c r="BD57" i="29"/>
  <c r="BC57" i="29"/>
  <c r="BB57" i="29"/>
  <c r="AZ57" i="29"/>
  <c r="AX57" i="29"/>
  <c r="AV57" i="29"/>
  <c r="AU57" i="29"/>
  <c r="AT57" i="29"/>
  <c r="AR57" i="29"/>
  <c r="AP57" i="29"/>
  <c r="AN57" i="29"/>
  <c r="AM57" i="29"/>
  <c r="AL57" i="29"/>
  <c r="AJ57" i="29"/>
  <c r="AH57" i="29"/>
  <c r="AF57" i="29"/>
  <c r="AE57" i="29"/>
  <c r="AD57" i="29"/>
  <c r="AB57" i="29"/>
  <c r="X57" i="29"/>
  <c r="W57" i="29"/>
  <c r="V57" i="29"/>
  <c r="T57" i="29"/>
  <c r="P57" i="29"/>
  <c r="O57" i="29"/>
  <c r="N57" i="29"/>
  <c r="Q57" i="29" s="1"/>
  <c r="L57" i="29"/>
  <c r="J57" i="29"/>
  <c r="H57" i="29"/>
  <c r="G57" i="29"/>
  <c r="F57" i="29"/>
  <c r="B57" i="29"/>
  <c r="A57" i="29"/>
  <c r="BL56" i="29"/>
  <c r="BK56" i="29"/>
  <c r="BJ56" i="29"/>
  <c r="BH56" i="29"/>
  <c r="BF56" i="29"/>
  <c r="BD56" i="29"/>
  <c r="BC56" i="29"/>
  <c r="BB56" i="29"/>
  <c r="AZ56" i="29"/>
  <c r="AX56" i="29"/>
  <c r="AV56" i="29"/>
  <c r="AU56" i="29"/>
  <c r="AT56" i="29"/>
  <c r="AR56" i="29"/>
  <c r="AP56" i="29"/>
  <c r="AN56" i="29"/>
  <c r="AM56" i="29"/>
  <c r="AL56" i="29"/>
  <c r="AJ56" i="29"/>
  <c r="AH56" i="29"/>
  <c r="AF56" i="29"/>
  <c r="AE56" i="29"/>
  <c r="AD56" i="29"/>
  <c r="AB56" i="29"/>
  <c r="X56" i="29"/>
  <c r="Y56" i="29" s="1"/>
  <c r="W56" i="29"/>
  <c r="V56" i="29"/>
  <c r="T56" i="29"/>
  <c r="U56" i="29" s="1"/>
  <c r="P56" i="29"/>
  <c r="O56" i="29"/>
  <c r="N56" i="29"/>
  <c r="L56" i="29"/>
  <c r="M56" i="29" s="1"/>
  <c r="J56" i="29"/>
  <c r="H56" i="29"/>
  <c r="G56" i="29"/>
  <c r="F56" i="29"/>
  <c r="I56" i="29" s="1"/>
  <c r="C56" i="29" s="1"/>
  <c r="B56" i="29"/>
  <c r="A56" i="29"/>
  <c r="BL55" i="29"/>
  <c r="BK55" i="29"/>
  <c r="BJ55" i="29"/>
  <c r="BH55" i="29"/>
  <c r="BF55" i="29"/>
  <c r="BD55" i="29"/>
  <c r="BC55" i="29"/>
  <c r="BB55" i="29"/>
  <c r="AZ55" i="29"/>
  <c r="AX55" i="29"/>
  <c r="AV55" i="29"/>
  <c r="AU55" i="29"/>
  <c r="AS55" i="29"/>
  <c r="AT55" i="29"/>
  <c r="AW55" i="29" s="1"/>
  <c r="AR55" i="29"/>
  <c r="AP55" i="29"/>
  <c r="AN55" i="29"/>
  <c r="AO55" i="29" s="1"/>
  <c r="AK55" i="29" s="1"/>
  <c r="AM55" i="29"/>
  <c r="AL55" i="29"/>
  <c r="AJ55" i="29"/>
  <c r="AH55" i="29"/>
  <c r="AF55" i="29"/>
  <c r="AG55" i="29" s="1"/>
  <c r="AE55" i="29"/>
  <c r="AD55" i="29"/>
  <c r="AB55" i="29"/>
  <c r="AC55" i="29" s="1"/>
  <c r="X55" i="29"/>
  <c r="W55" i="29"/>
  <c r="V55" i="29"/>
  <c r="Y55" i="29"/>
  <c r="T55" i="29"/>
  <c r="P55" i="29"/>
  <c r="O55" i="29"/>
  <c r="N55" i="29"/>
  <c r="Q55" i="29" s="1"/>
  <c r="L55" i="29"/>
  <c r="J55" i="29"/>
  <c r="H55" i="29"/>
  <c r="G55" i="29"/>
  <c r="F55" i="29"/>
  <c r="B55" i="29"/>
  <c r="A55" i="29"/>
  <c r="BL54" i="29"/>
  <c r="BM54" i="29" s="1"/>
  <c r="BI54" i="29" s="1"/>
  <c r="BK54" i="29"/>
  <c r="BJ54" i="29"/>
  <c r="BH54" i="29"/>
  <c r="BF54" i="29"/>
  <c r="BG54" i="29" s="1"/>
  <c r="BD54" i="29"/>
  <c r="BC54" i="29"/>
  <c r="BB54" i="29"/>
  <c r="BE54" i="29"/>
  <c r="AY54" i="29" s="1"/>
  <c r="AZ54" i="29"/>
  <c r="AX54" i="29"/>
  <c r="AV54" i="29"/>
  <c r="AU54" i="29"/>
  <c r="AW54" i="29" s="1"/>
  <c r="AS54" i="29" s="1"/>
  <c r="AT54" i="29"/>
  <c r="AR54" i="29"/>
  <c r="AP54" i="29"/>
  <c r="AN54" i="29"/>
  <c r="AM54" i="29"/>
  <c r="AL54" i="29"/>
  <c r="AJ54" i="29"/>
  <c r="AH54" i="29"/>
  <c r="AF54" i="29"/>
  <c r="AE54" i="29"/>
  <c r="AD54" i="29"/>
  <c r="AG54" i="29" s="1"/>
  <c r="AB54" i="29"/>
  <c r="AC54" i="29" s="1"/>
  <c r="X54" i="29"/>
  <c r="W54" i="29"/>
  <c r="V54" i="29"/>
  <c r="T54" i="29"/>
  <c r="U54" i="29" s="1"/>
  <c r="P54" i="29"/>
  <c r="O54" i="29"/>
  <c r="N54" i="29"/>
  <c r="L54" i="29"/>
  <c r="M54" i="29" s="1"/>
  <c r="J54" i="29"/>
  <c r="H54" i="29"/>
  <c r="G54" i="29"/>
  <c r="F54" i="29"/>
  <c r="I54" i="29" s="1"/>
  <c r="B54" i="29"/>
  <c r="A54" i="29"/>
  <c r="BL53" i="29"/>
  <c r="BK53" i="29"/>
  <c r="BJ53" i="29"/>
  <c r="BH53" i="29"/>
  <c r="BF53" i="29"/>
  <c r="BD53" i="29"/>
  <c r="BC53" i="29"/>
  <c r="BB53" i="29"/>
  <c r="AZ53" i="29"/>
  <c r="AX53" i="29"/>
  <c r="AV53" i="29"/>
  <c r="AU53" i="29"/>
  <c r="AT53" i="29"/>
  <c r="AR53" i="29"/>
  <c r="AP53" i="29"/>
  <c r="AN53" i="29"/>
  <c r="AM53" i="29"/>
  <c r="AL53" i="29"/>
  <c r="AJ53" i="29"/>
  <c r="AH53" i="29"/>
  <c r="AF53" i="29"/>
  <c r="AE53" i="29"/>
  <c r="AD53" i="29"/>
  <c r="AB53" i="29"/>
  <c r="X53" i="29"/>
  <c r="W53" i="29"/>
  <c r="V53" i="29"/>
  <c r="T53" i="29"/>
  <c r="P53" i="29"/>
  <c r="O53" i="29"/>
  <c r="N53" i="29"/>
  <c r="Q53" i="29" s="1"/>
  <c r="L53" i="29"/>
  <c r="J53" i="29"/>
  <c r="H53" i="29"/>
  <c r="I53" i="29"/>
  <c r="G53" i="29"/>
  <c r="F53" i="29"/>
  <c r="B53" i="29"/>
  <c r="A53" i="29"/>
  <c r="BL52" i="29"/>
  <c r="BK52" i="29"/>
  <c r="BJ52" i="29"/>
  <c r="BH52" i="29"/>
  <c r="BF52" i="29"/>
  <c r="BD52" i="29"/>
  <c r="BC52" i="29"/>
  <c r="BB52" i="29"/>
  <c r="BE52" i="29" s="1"/>
  <c r="AZ52" i="29"/>
  <c r="AX52" i="29"/>
  <c r="AV52" i="29"/>
  <c r="AU52" i="29"/>
  <c r="AT52" i="29"/>
  <c r="AR52" i="29"/>
  <c r="AP52" i="29"/>
  <c r="AN52" i="29"/>
  <c r="AM52" i="29"/>
  <c r="AL52" i="29"/>
  <c r="AJ52" i="29"/>
  <c r="AH52" i="29"/>
  <c r="AF52" i="29"/>
  <c r="AE52" i="29"/>
  <c r="AD52" i="29"/>
  <c r="AG52" i="29" s="1"/>
  <c r="AA52" i="29" s="1"/>
  <c r="AB52" i="29"/>
  <c r="X52" i="29"/>
  <c r="W52" i="29"/>
  <c r="V52" i="29"/>
  <c r="Y52" i="29" s="1"/>
  <c r="T52" i="29"/>
  <c r="P52" i="29"/>
  <c r="O52" i="29"/>
  <c r="Q52" i="29"/>
  <c r="M52" i="29" s="1"/>
  <c r="N52" i="29"/>
  <c r="L52" i="29"/>
  <c r="J52" i="29"/>
  <c r="H52" i="29"/>
  <c r="I52" i="29" s="1"/>
  <c r="G52" i="29"/>
  <c r="F52" i="29"/>
  <c r="B52" i="29"/>
  <c r="A52" i="29"/>
  <c r="BL51" i="29"/>
  <c r="BK51" i="29"/>
  <c r="BJ51" i="29"/>
  <c r="BH51" i="29"/>
  <c r="BF51" i="29"/>
  <c r="BD51" i="29"/>
  <c r="BC51" i="29"/>
  <c r="BB51" i="29"/>
  <c r="AZ51" i="29"/>
  <c r="AX51" i="29"/>
  <c r="AV51" i="29"/>
  <c r="AU51" i="29"/>
  <c r="AT51" i="29"/>
  <c r="AR51" i="29"/>
  <c r="AP51" i="29"/>
  <c r="AN51" i="29"/>
  <c r="AM51" i="29"/>
  <c r="AL51" i="29"/>
  <c r="AJ51" i="29"/>
  <c r="AH51" i="29"/>
  <c r="AF51" i="29"/>
  <c r="AE51" i="29"/>
  <c r="AD51" i="29"/>
  <c r="AB51" i="29"/>
  <c r="X51" i="29"/>
  <c r="W51" i="29"/>
  <c r="V51" i="29"/>
  <c r="T51" i="29"/>
  <c r="P51" i="29"/>
  <c r="O51" i="29"/>
  <c r="N51" i="29"/>
  <c r="L51" i="29"/>
  <c r="J51" i="29"/>
  <c r="H51" i="29"/>
  <c r="G51" i="29"/>
  <c r="F51" i="29"/>
  <c r="B51" i="29"/>
  <c r="A51" i="29"/>
  <c r="BL50" i="29"/>
  <c r="BM50" i="29" s="1"/>
  <c r="BK50" i="29"/>
  <c r="BJ50" i="29"/>
  <c r="BH50" i="29"/>
  <c r="BF50" i="29"/>
  <c r="BD50" i="29"/>
  <c r="BC50" i="29"/>
  <c r="BB50" i="29"/>
  <c r="BE50" i="29" s="1"/>
  <c r="BA50" i="29" s="1"/>
  <c r="AZ50" i="29"/>
  <c r="AX50" i="29"/>
  <c r="AV50" i="29"/>
  <c r="AU50" i="29"/>
  <c r="AW50" i="29" s="1"/>
  <c r="AT50" i="29"/>
  <c r="AR50" i="29"/>
  <c r="AP50" i="29"/>
  <c r="AN50" i="29"/>
  <c r="AM50" i="29"/>
  <c r="AO50" i="29"/>
  <c r="AK50" i="29"/>
  <c r="AL50" i="29"/>
  <c r="AJ50" i="29"/>
  <c r="AH50" i="29"/>
  <c r="AG50" i="29"/>
  <c r="AF50" i="29"/>
  <c r="AE50" i="29"/>
  <c r="AD50" i="29"/>
  <c r="AC50" i="29"/>
  <c r="AB50" i="29"/>
  <c r="X50" i="29"/>
  <c r="W50" i="29"/>
  <c r="V50" i="29"/>
  <c r="T50" i="29"/>
  <c r="P50" i="29"/>
  <c r="O50" i="29"/>
  <c r="N50" i="29"/>
  <c r="L50" i="29"/>
  <c r="J50" i="29"/>
  <c r="H50" i="29"/>
  <c r="G50" i="29"/>
  <c r="F50" i="29"/>
  <c r="B50" i="29"/>
  <c r="A50" i="29"/>
  <c r="BL49" i="29"/>
  <c r="BK49" i="29"/>
  <c r="BJ49" i="29"/>
  <c r="BH49" i="29"/>
  <c r="BF49" i="29"/>
  <c r="BD49" i="29"/>
  <c r="BC49" i="29"/>
  <c r="BB49" i="29"/>
  <c r="AZ49" i="29"/>
  <c r="AX49" i="29"/>
  <c r="AV49" i="29"/>
  <c r="AU49" i="29"/>
  <c r="AT49" i="29"/>
  <c r="AR49" i="29"/>
  <c r="AP49" i="29"/>
  <c r="AN49" i="29"/>
  <c r="AM49" i="29"/>
  <c r="AL49" i="29"/>
  <c r="AJ49" i="29"/>
  <c r="AH49" i="29"/>
  <c r="AF49" i="29"/>
  <c r="AE49" i="29"/>
  <c r="AD49" i="29"/>
  <c r="AB49" i="29"/>
  <c r="X49" i="29"/>
  <c r="Y49" i="29" s="1"/>
  <c r="W49" i="29"/>
  <c r="V49" i="29"/>
  <c r="T49" i="29"/>
  <c r="P49" i="29"/>
  <c r="O49" i="29"/>
  <c r="N49" i="29"/>
  <c r="L49" i="29"/>
  <c r="J49" i="29"/>
  <c r="H49" i="29"/>
  <c r="G49" i="29"/>
  <c r="F49" i="29"/>
  <c r="I49" i="29"/>
  <c r="B49" i="29"/>
  <c r="A49" i="29"/>
  <c r="BL48" i="29"/>
  <c r="BK48" i="29"/>
  <c r="BJ48" i="29"/>
  <c r="BM48" i="29" s="1"/>
  <c r="BH48" i="29"/>
  <c r="BF48" i="29"/>
  <c r="BD48" i="29"/>
  <c r="BC48" i="29"/>
  <c r="BE48" i="29" s="1"/>
  <c r="BB48" i="29"/>
  <c r="AZ48" i="29"/>
  <c r="AX48" i="29"/>
  <c r="AV48" i="29"/>
  <c r="AW48" i="29" s="1"/>
  <c r="AS48" i="29" s="1"/>
  <c r="AU48" i="29"/>
  <c r="AT48" i="29"/>
  <c r="AR48" i="29"/>
  <c r="AP48" i="29"/>
  <c r="AQ48" i="29" s="1"/>
  <c r="AN48" i="29"/>
  <c r="AM48" i="29"/>
  <c r="AL48" i="29"/>
  <c r="AJ48" i="29"/>
  <c r="AK48" i="29" s="1"/>
  <c r="AH48" i="29"/>
  <c r="AF48" i="29"/>
  <c r="AE48" i="29"/>
  <c r="AG48" i="29"/>
  <c r="AD48" i="29"/>
  <c r="AB48" i="29"/>
  <c r="X48" i="29"/>
  <c r="Y48" i="29" s="1"/>
  <c r="W48" i="29"/>
  <c r="V48" i="29"/>
  <c r="T48" i="29"/>
  <c r="P48" i="29"/>
  <c r="Q48" i="29" s="1"/>
  <c r="O48" i="29"/>
  <c r="N48" i="29"/>
  <c r="L48" i="29"/>
  <c r="J48" i="29"/>
  <c r="K48" i="29" s="1"/>
  <c r="H48" i="29"/>
  <c r="G48" i="29"/>
  <c r="F48" i="29"/>
  <c r="B48" i="29"/>
  <c r="A48" i="29"/>
  <c r="BL47" i="29"/>
  <c r="BK47" i="29"/>
  <c r="BJ47" i="29"/>
  <c r="BM47" i="29" s="1"/>
  <c r="BH47" i="29"/>
  <c r="BF47" i="29"/>
  <c r="BD47" i="29"/>
  <c r="BC47" i="29"/>
  <c r="BE47" i="29" s="1"/>
  <c r="AY47" i="29" s="1"/>
  <c r="BB47" i="29"/>
  <c r="AZ47" i="29"/>
  <c r="AX47" i="29"/>
  <c r="AV47" i="29"/>
  <c r="AU47" i="29"/>
  <c r="AT47" i="29"/>
  <c r="AR47" i="29"/>
  <c r="AP47" i="29"/>
  <c r="AN47" i="29"/>
  <c r="AM47" i="29"/>
  <c r="AL47" i="29"/>
  <c r="AJ47" i="29"/>
  <c r="AH47" i="29"/>
  <c r="AF47" i="29"/>
  <c r="AE47" i="29"/>
  <c r="AD47" i="29"/>
  <c r="AB47" i="29"/>
  <c r="X47" i="29"/>
  <c r="W47" i="29"/>
  <c r="V47" i="29"/>
  <c r="T47" i="29"/>
  <c r="P47" i="29"/>
  <c r="O47" i="29"/>
  <c r="N47" i="29"/>
  <c r="Q47" i="29" s="1"/>
  <c r="K47" i="29" s="1"/>
  <c r="L47" i="29"/>
  <c r="J47" i="29"/>
  <c r="H47" i="29"/>
  <c r="G47" i="29"/>
  <c r="F47" i="29"/>
  <c r="B47" i="29"/>
  <c r="A47" i="29"/>
  <c r="BL46" i="29"/>
  <c r="BK46" i="29"/>
  <c r="BJ46" i="29"/>
  <c r="BH46" i="29"/>
  <c r="BF46" i="29"/>
  <c r="BD46" i="29"/>
  <c r="BC46" i="29"/>
  <c r="BB46" i="29"/>
  <c r="AZ46" i="29"/>
  <c r="AX46" i="29"/>
  <c r="AV46" i="29"/>
  <c r="AU46" i="29"/>
  <c r="AT46" i="29"/>
  <c r="AR46" i="29"/>
  <c r="AP46" i="29"/>
  <c r="AN46" i="29"/>
  <c r="AM46" i="29"/>
  <c r="AL46" i="29"/>
  <c r="AJ46" i="29"/>
  <c r="AH46" i="29"/>
  <c r="AF46" i="29"/>
  <c r="AE46" i="29"/>
  <c r="AD46" i="29"/>
  <c r="AB46" i="29"/>
  <c r="X46" i="29"/>
  <c r="W46" i="29"/>
  <c r="V46" i="29"/>
  <c r="T46" i="29"/>
  <c r="P46" i="29"/>
  <c r="O46" i="29"/>
  <c r="N46" i="29"/>
  <c r="L46" i="29"/>
  <c r="J46" i="29"/>
  <c r="H46" i="29"/>
  <c r="G46" i="29"/>
  <c r="F46" i="29"/>
  <c r="I46" i="29" s="1"/>
  <c r="E46" i="29" s="1"/>
  <c r="B46" i="29"/>
  <c r="A46" i="29"/>
  <c r="BL45" i="29"/>
  <c r="BK45" i="29"/>
  <c r="BJ45" i="29"/>
  <c r="BM45" i="29" s="1"/>
  <c r="BH45" i="29"/>
  <c r="BF45" i="29"/>
  <c r="BD45" i="29"/>
  <c r="BC45" i="29"/>
  <c r="BB45" i="29"/>
  <c r="AZ45" i="29"/>
  <c r="AX45" i="29"/>
  <c r="AV45" i="29"/>
  <c r="AU45" i="29"/>
  <c r="AT45" i="29"/>
  <c r="AR45" i="29"/>
  <c r="AP45" i="29"/>
  <c r="AN45" i="29"/>
  <c r="AM45" i="29"/>
  <c r="AL45" i="29"/>
  <c r="AJ45" i="29"/>
  <c r="AH45" i="29"/>
  <c r="AF45" i="29"/>
  <c r="AE45" i="29"/>
  <c r="AD45" i="29"/>
  <c r="AB45" i="29"/>
  <c r="X45" i="29"/>
  <c r="W45" i="29"/>
  <c r="V45" i="29"/>
  <c r="Y45" i="29"/>
  <c r="T45" i="29"/>
  <c r="P45" i="29"/>
  <c r="O45" i="29"/>
  <c r="N45" i="29"/>
  <c r="Q45" i="29" s="1"/>
  <c r="L45" i="29"/>
  <c r="J45" i="29"/>
  <c r="H45" i="29"/>
  <c r="I45" i="29" s="1"/>
  <c r="G45" i="29"/>
  <c r="F45" i="29"/>
  <c r="B45" i="29"/>
  <c r="A45" i="29"/>
  <c r="A65" i="24"/>
  <c r="B65" i="24"/>
  <c r="C65" i="24"/>
  <c r="D65" i="24"/>
  <c r="E65" i="24"/>
  <c r="F65" i="24"/>
  <c r="A55" i="24"/>
  <c r="B55" i="24"/>
  <c r="C55" i="24"/>
  <c r="D55" i="24"/>
  <c r="E55" i="24"/>
  <c r="F55" i="24"/>
  <c r="A47" i="24"/>
  <c r="B47" i="24"/>
  <c r="C47" i="24"/>
  <c r="D47" i="24"/>
  <c r="E47" i="24"/>
  <c r="F47" i="24"/>
  <c r="A48" i="24"/>
  <c r="B48" i="24"/>
  <c r="C48" i="24"/>
  <c r="D48" i="24"/>
  <c r="E48" i="24"/>
  <c r="F48" i="24"/>
  <c r="A49" i="24"/>
  <c r="B49" i="24"/>
  <c r="C49" i="24"/>
  <c r="D49" i="24"/>
  <c r="E49" i="24"/>
  <c r="F49" i="24"/>
  <c r="A50" i="24"/>
  <c r="B50" i="24"/>
  <c r="C50" i="24"/>
  <c r="D50" i="24"/>
  <c r="E50" i="24"/>
  <c r="F50" i="24"/>
  <c r="A51" i="24"/>
  <c r="B51" i="24"/>
  <c r="C51" i="24"/>
  <c r="D51" i="24"/>
  <c r="E51" i="24"/>
  <c r="F51" i="24"/>
  <c r="A52" i="24"/>
  <c r="B52" i="24"/>
  <c r="C52" i="24"/>
  <c r="D52" i="24"/>
  <c r="E52" i="24"/>
  <c r="F52" i="24"/>
  <c r="A53" i="24"/>
  <c r="B53" i="24"/>
  <c r="C53" i="24"/>
  <c r="D53" i="24"/>
  <c r="E53" i="24"/>
  <c r="F53" i="24"/>
  <c r="A54" i="24"/>
  <c r="B54" i="24"/>
  <c r="C54" i="24"/>
  <c r="D54" i="24"/>
  <c r="E54" i="24"/>
  <c r="F54" i="24"/>
  <c r="F46" i="24"/>
  <c r="E46" i="24"/>
  <c r="D46" i="24"/>
  <c r="C46" i="24"/>
  <c r="B46" i="24"/>
  <c r="A46" i="24"/>
  <c r="A37" i="24"/>
  <c r="B37" i="24"/>
  <c r="C37" i="24"/>
  <c r="D37" i="24"/>
  <c r="E37" i="24"/>
  <c r="F37" i="24"/>
  <c r="A38" i="24"/>
  <c r="B38" i="24"/>
  <c r="C38" i="24"/>
  <c r="D38" i="24"/>
  <c r="E38" i="24"/>
  <c r="F38" i="24"/>
  <c r="A39" i="24"/>
  <c r="B39" i="24"/>
  <c r="C39" i="24"/>
  <c r="D39" i="24"/>
  <c r="E39" i="24"/>
  <c r="F39" i="24"/>
  <c r="A40" i="24"/>
  <c r="B40" i="24"/>
  <c r="C40" i="24"/>
  <c r="D40" i="24"/>
  <c r="E40" i="24"/>
  <c r="F40" i="24"/>
  <c r="A41" i="24"/>
  <c r="B41" i="24"/>
  <c r="C41" i="24"/>
  <c r="D41" i="24"/>
  <c r="E41" i="24"/>
  <c r="F41" i="24"/>
  <c r="A42" i="24"/>
  <c r="B42" i="24"/>
  <c r="C42" i="24"/>
  <c r="D42" i="24"/>
  <c r="E42" i="24"/>
  <c r="F42" i="24"/>
  <c r="A43" i="24"/>
  <c r="B43" i="24"/>
  <c r="C43" i="24"/>
  <c r="D43" i="24"/>
  <c r="E43" i="24"/>
  <c r="F43" i="24"/>
  <c r="A44" i="24"/>
  <c r="B44" i="24"/>
  <c r="C44" i="24"/>
  <c r="D44" i="24"/>
  <c r="E44" i="24"/>
  <c r="F44" i="24"/>
  <c r="A45" i="24"/>
  <c r="B45" i="24"/>
  <c r="C45" i="24"/>
  <c r="D45" i="24"/>
  <c r="E45" i="24"/>
  <c r="F45" i="24"/>
  <c r="F36" i="24"/>
  <c r="E36" i="24"/>
  <c r="D36" i="24"/>
  <c r="C36" i="24"/>
  <c r="B36" i="24"/>
  <c r="A36" i="24"/>
  <c r="V19" i="24"/>
  <c r="U19" i="24"/>
  <c r="V18" i="24"/>
  <c r="U18" i="24"/>
  <c r="P19" i="24"/>
  <c r="O19" i="24"/>
  <c r="P18" i="24"/>
  <c r="O18" i="24"/>
  <c r="G37" i="24"/>
  <c r="H37" i="24"/>
  <c r="I37" i="24"/>
  <c r="J37" i="24"/>
  <c r="K37" i="24"/>
  <c r="L37" i="24"/>
  <c r="G38" i="24"/>
  <c r="H38" i="24"/>
  <c r="I38" i="24"/>
  <c r="J38" i="24"/>
  <c r="K38" i="24"/>
  <c r="L38" i="24"/>
  <c r="G39" i="24"/>
  <c r="H39" i="24"/>
  <c r="I39" i="24"/>
  <c r="J39" i="24"/>
  <c r="K39" i="24"/>
  <c r="L39" i="24"/>
  <c r="G40" i="24"/>
  <c r="H40" i="24"/>
  <c r="I40" i="24"/>
  <c r="J40" i="24"/>
  <c r="K40" i="24"/>
  <c r="L40" i="24"/>
  <c r="G41" i="24"/>
  <c r="H41" i="24"/>
  <c r="I41" i="24"/>
  <c r="J41" i="24"/>
  <c r="K41" i="24"/>
  <c r="L41" i="24"/>
  <c r="G42" i="24"/>
  <c r="H42" i="24"/>
  <c r="I42" i="24"/>
  <c r="J42" i="24"/>
  <c r="K42" i="24"/>
  <c r="L42" i="24"/>
  <c r="G43" i="24"/>
  <c r="H43" i="24"/>
  <c r="I43" i="24"/>
  <c r="J43" i="24"/>
  <c r="K43" i="24"/>
  <c r="L43" i="24"/>
  <c r="G30" i="24"/>
  <c r="H30" i="24"/>
  <c r="I30" i="24"/>
  <c r="J30" i="24"/>
  <c r="K30" i="24"/>
  <c r="L30" i="24"/>
  <c r="G31" i="24"/>
  <c r="H31" i="24"/>
  <c r="I31" i="24"/>
  <c r="J31" i="24"/>
  <c r="K31" i="24"/>
  <c r="L31" i="24"/>
  <c r="G32" i="24"/>
  <c r="H32" i="24"/>
  <c r="I32" i="24"/>
  <c r="J32" i="24"/>
  <c r="K32" i="24"/>
  <c r="L32" i="24"/>
  <c r="G33" i="24"/>
  <c r="H33" i="24"/>
  <c r="I33" i="24"/>
  <c r="J33" i="24"/>
  <c r="K33" i="24"/>
  <c r="L33" i="24"/>
  <c r="G34" i="24"/>
  <c r="H34" i="24"/>
  <c r="I34" i="24"/>
  <c r="J34" i="24"/>
  <c r="K34" i="24"/>
  <c r="L34" i="24"/>
  <c r="G35" i="24"/>
  <c r="H35" i="24"/>
  <c r="I35" i="24"/>
  <c r="J35" i="24"/>
  <c r="K35" i="24"/>
  <c r="L35" i="24"/>
  <c r="G36" i="24"/>
  <c r="H36" i="24"/>
  <c r="I36" i="24"/>
  <c r="J36" i="24"/>
  <c r="K36" i="24"/>
  <c r="L36" i="24"/>
  <c r="I6" i="24"/>
  <c r="H6" i="24"/>
  <c r="I5" i="24"/>
  <c r="H5" i="24"/>
  <c r="C6" i="24"/>
  <c r="C5" i="24"/>
  <c r="B6" i="24"/>
  <c r="B5" i="24"/>
  <c r="F16" i="33"/>
  <c r="E16" i="33"/>
  <c r="F15" i="33"/>
  <c r="E15" i="33"/>
  <c r="D16" i="33"/>
  <c r="D15" i="33"/>
  <c r="C16" i="33"/>
  <c r="C15" i="33"/>
  <c r="F7" i="33"/>
  <c r="E7" i="33"/>
  <c r="D7" i="33"/>
  <c r="C7" i="33"/>
  <c r="F6" i="33"/>
  <c r="E6" i="33"/>
  <c r="D6" i="33"/>
  <c r="C6" i="33"/>
  <c r="C5" i="33"/>
  <c r="B16" i="33"/>
  <c r="B15" i="33"/>
  <c r="B7" i="33"/>
  <c r="B6" i="33"/>
  <c r="M99" i="22"/>
  <c r="P86" i="25"/>
  <c r="R86" i="25" s="1"/>
  <c r="L99" i="22"/>
  <c r="O86" i="25"/>
  <c r="A99" i="22"/>
  <c r="M98" i="22"/>
  <c r="P85" i="25"/>
  <c r="R85" i="25" s="1"/>
  <c r="L98" i="22"/>
  <c r="O85" i="25"/>
  <c r="A98" i="22"/>
  <c r="M97" i="22"/>
  <c r="P84" i="25"/>
  <c r="L97" i="22"/>
  <c r="O84" i="25"/>
  <c r="A97" i="22"/>
  <c r="M96" i="22"/>
  <c r="P83" i="25"/>
  <c r="L96" i="22"/>
  <c r="O83" i="25"/>
  <c r="Q83" i="25" s="1"/>
  <c r="A96" i="22"/>
  <c r="M95" i="22"/>
  <c r="P82" i="25"/>
  <c r="R82" i="25" s="1"/>
  <c r="L95" i="22"/>
  <c r="O82" i="25"/>
  <c r="A95" i="22"/>
  <c r="M94" i="22"/>
  <c r="P81" i="25"/>
  <c r="L94" i="22"/>
  <c r="O81" i="25"/>
  <c r="A94" i="22"/>
  <c r="M93" i="22"/>
  <c r="P80" i="25"/>
  <c r="L93" i="22"/>
  <c r="O80" i="25"/>
  <c r="Q80" i="25" s="1"/>
  <c r="A93" i="22"/>
  <c r="M92" i="22"/>
  <c r="P79" i="25"/>
  <c r="L92" i="22"/>
  <c r="O79" i="25"/>
  <c r="Q79" i="25" s="1"/>
  <c r="A92" i="22"/>
  <c r="M91" i="22"/>
  <c r="P78" i="25"/>
  <c r="R78" i="25" s="1"/>
  <c r="L91" i="22"/>
  <c r="O78" i="25"/>
  <c r="A91" i="22"/>
  <c r="M90" i="22"/>
  <c r="P77" i="25"/>
  <c r="R77" i="25" s="1"/>
  <c r="L90" i="22"/>
  <c r="O77" i="25"/>
  <c r="A90" i="22"/>
  <c r="M89" i="22"/>
  <c r="P76" i="25"/>
  <c r="L89" i="22"/>
  <c r="O76" i="25"/>
  <c r="Q76" i="25" s="1"/>
  <c r="A89" i="22"/>
  <c r="M88" i="22"/>
  <c r="P75" i="25"/>
  <c r="L88" i="22"/>
  <c r="O75" i="25"/>
  <c r="Q75" i="25" s="1"/>
  <c r="A88" i="22"/>
  <c r="M87" i="22"/>
  <c r="P74" i="25"/>
  <c r="R74" i="25" s="1"/>
  <c r="L87" i="22"/>
  <c r="O74" i="25"/>
  <c r="A87" i="22"/>
  <c r="M86" i="22"/>
  <c r="P73" i="25"/>
  <c r="R73" i="25" s="1"/>
  <c r="L86" i="22"/>
  <c r="O73" i="25"/>
  <c r="A86" i="22"/>
  <c r="M85" i="22"/>
  <c r="P72" i="25"/>
  <c r="L85" i="22"/>
  <c r="O72" i="25"/>
  <c r="A85" i="22"/>
  <c r="M84" i="22"/>
  <c r="P71" i="25"/>
  <c r="L84" i="22"/>
  <c r="O71" i="25"/>
  <c r="Q71" i="25" s="1"/>
  <c r="A84" i="22"/>
  <c r="M83" i="22"/>
  <c r="P70" i="25"/>
  <c r="R70" i="25" s="1"/>
  <c r="L83" i="22"/>
  <c r="O70" i="25"/>
  <c r="A83" i="22"/>
  <c r="M82" i="22"/>
  <c r="P69" i="25"/>
  <c r="R69" i="25" s="1"/>
  <c r="L82" i="22"/>
  <c r="O69" i="25"/>
  <c r="A82" i="22"/>
  <c r="M81" i="22"/>
  <c r="P68" i="25"/>
  <c r="L81" i="22"/>
  <c r="O68" i="25"/>
  <c r="Q68" i="25" s="1"/>
  <c r="A81" i="22"/>
  <c r="M80" i="22"/>
  <c r="P67" i="25"/>
  <c r="L80" i="22"/>
  <c r="O67" i="25"/>
  <c r="Q67" i="25" s="1"/>
  <c r="A80" i="22"/>
  <c r="M79" i="22"/>
  <c r="P66" i="25"/>
  <c r="L79" i="22"/>
  <c r="O66" i="25"/>
  <c r="A79" i="22"/>
  <c r="M78" i="22"/>
  <c r="P65" i="25"/>
  <c r="R65" i="25" s="1"/>
  <c r="L78" i="22"/>
  <c r="O65" i="25"/>
  <c r="A78" i="22"/>
  <c r="M77" i="22"/>
  <c r="P64" i="25"/>
  <c r="L77" i="22"/>
  <c r="O64" i="25"/>
  <c r="Q64" i="25" s="1"/>
  <c r="A77" i="22"/>
  <c r="M76" i="22"/>
  <c r="P63" i="25"/>
  <c r="L76" i="22"/>
  <c r="O63" i="25"/>
  <c r="Q63" i="25" s="1"/>
  <c r="Q150" i="25" s="1"/>
  <c r="B33" i="23" s="1"/>
  <c r="A76" i="22"/>
  <c r="M75" i="22"/>
  <c r="P62" i="25"/>
  <c r="R62" i="25" s="1"/>
  <c r="L75" i="22"/>
  <c r="O62" i="25"/>
  <c r="A75" i="22"/>
  <c r="M74" i="22"/>
  <c r="P61" i="25"/>
  <c r="L74" i="22"/>
  <c r="O61" i="25"/>
  <c r="A74" i="22"/>
  <c r="M73" i="22"/>
  <c r="P60" i="25"/>
  <c r="L73" i="22"/>
  <c r="O60" i="25"/>
  <c r="A73" i="22"/>
  <c r="M72" i="22"/>
  <c r="P59" i="25"/>
  <c r="L72" i="22"/>
  <c r="O59" i="25"/>
  <c r="Q59" i="25" s="1"/>
  <c r="A72" i="22"/>
  <c r="M71" i="22"/>
  <c r="P58" i="25"/>
  <c r="L71" i="22"/>
  <c r="O58" i="25"/>
  <c r="A71" i="22"/>
  <c r="M70" i="22"/>
  <c r="P57" i="25"/>
  <c r="R57" i="25" s="1"/>
  <c r="L70" i="22"/>
  <c r="O57" i="25"/>
  <c r="A70" i="22"/>
  <c r="M69" i="22"/>
  <c r="P56" i="25"/>
  <c r="L69" i="22"/>
  <c r="O56" i="25"/>
  <c r="Q56" i="25" s="1"/>
  <c r="A69" i="22"/>
  <c r="M68" i="22"/>
  <c r="P55" i="25"/>
  <c r="L68" i="22"/>
  <c r="O55" i="25"/>
  <c r="Q55" i="25" s="1"/>
  <c r="A68" i="22"/>
  <c r="M67" i="22"/>
  <c r="P54" i="25"/>
  <c r="L67" i="22"/>
  <c r="O54" i="25"/>
  <c r="A67" i="22"/>
  <c r="M66" i="22"/>
  <c r="P53" i="25"/>
  <c r="R53" i="25" s="1"/>
  <c r="L66" i="22"/>
  <c r="O53" i="25"/>
  <c r="A66" i="22"/>
  <c r="M65" i="22"/>
  <c r="P52" i="25"/>
  <c r="L65" i="22"/>
  <c r="O52" i="25"/>
  <c r="Q52" i="25" s="1"/>
  <c r="A65" i="22"/>
  <c r="M64" i="22"/>
  <c r="P51" i="25"/>
  <c r="L64" i="22"/>
  <c r="O51" i="25"/>
  <c r="Q51" i="25" s="1"/>
  <c r="A64" i="22"/>
  <c r="M63" i="22"/>
  <c r="P50" i="25"/>
  <c r="R50" i="25" s="1"/>
  <c r="L63" i="22"/>
  <c r="O50" i="25"/>
  <c r="A63" i="22"/>
  <c r="M62" i="22"/>
  <c r="P49" i="25"/>
  <c r="R49" i="25" s="1"/>
  <c r="L62" i="22"/>
  <c r="O49" i="25"/>
  <c r="A62" i="22"/>
  <c r="M61" i="22"/>
  <c r="P48" i="25"/>
  <c r="L61" i="22"/>
  <c r="O48" i="25"/>
  <c r="A61" i="22"/>
  <c r="M60" i="22"/>
  <c r="P47" i="25"/>
  <c r="L60" i="22"/>
  <c r="O47" i="25"/>
  <c r="Q47" i="25" s="1"/>
  <c r="A60" i="22"/>
  <c r="M59" i="22"/>
  <c r="P46" i="25"/>
  <c r="L59" i="22"/>
  <c r="O46" i="25"/>
  <c r="A59" i="22"/>
  <c r="M58" i="22"/>
  <c r="P45" i="25"/>
  <c r="R45" i="25" s="1"/>
  <c r="L58" i="22"/>
  <c r="O45" i="25"/>
  <c r="A58" i="22"/>
  <c r="CP94" i="20"/>
  <c r="L86" i="25"/>
  <c r="CO94" i="20"/>
  <c r="K86" i="25"/>
  <c r="A94" i="20"/>
  <c r="CP93" i="20"/>
  <c r="L85" i="25"/>
  <c r="N85" i="25" s="1"/>
  <c r="CO93" i="20"/>
  <c r="K85" i="25"/>
  <c r="M85" i="25" s="1"/>
  <c r="A93" i="20"/>
  <c r="CP92" i="20"/>
  <c r="L84" i="25"/>
  <c r="CO92" i="20"/>
  <c r="K84" i="25"/>
  <c r="A92" i="20"/>
  <c r="CP91" i="20"/>
  <c r="L83" i="25"/>
  <c r="N83" i="25" s="1"/>
  <c r="CO91" i="20"/>
  <c r="K83" i="25"/>
  <c r="A91" i="20"/>
  <c r="CP90" i="20"/>
  <c r="L82" i="25"/>
  <c r="CO90" i="20"/>
  <c r="K82" i="25"/>
  <c r="A90" i="20"/>
  <c r="CP89" i="20"/>
  <c r="L81" i="25"/>
  <c r="N81" i="25" s="1"/>
  <c r="CO89" i="20"/>
  <c r="K81" i="25"/>
  <c r="M81" i="25" s="1"/>
  <c r="A89" i="20"/>
  <c r="CP88" i="20"/>
  <c r="L80" i="25"/>
  <c r="CO88" i="20"/>
  <c r="K80" i="25"/>
  <c r="A88" i="20"/>
  <c r="CP87" i="20"/>
  <c r="L79" i="25"/>
  <c r="CO87" i="20"/>
  <c r="K79" i="25"/>
  <c r="A87" i="20"/>
  <c r="CP86" i="20"/>
  <c r="L78" i="25"/>
  <c r="CO86" i="20"/>
  <c r="K78" i="25"/>
  <c r="A86" i="20"/>
  <c r="CP85" i="20"/>
  <c r="L77" i="25"/>
  <c r="CO85" i="20"/>
  <c r="K77" i="25"/>
  <c r="A85" i="20"/>
  <c r="CP84" i="20"/>
  <c r="L76" i="25"/>
  <c r="CO84" i="20"/>
  <c r="K76" i="25"/>
  <c r="A84" i="20"/>
  <c r="CP83" i="20"/>
  <c r="L75" i="25"/>
  <c r="N75" i="25" s="1"/>
  <c r="CO83" i="20"/>
  <c r="K75" i="25"/>
  <c r="A83" i="20"/>
  <c r="CP82" i="20"/>
  <c r="L74" i="25"/>
  <c r="CO82" i="20"/>
  <c r="K74" i="25"/>
  <c r="A82" i="20"/>
  <c r="CP81" i="20"/>
  <c r="L73" i="25"/>
  <c r="N73" i="25" s="1"/>
  <c r="CO81" i="20"/>
  <c r="K73" i="25"/>
  <c r="A81" i="20"/>
  <c r="CP80" i="20"/>
  <c r="L72" i="25"/>
  <c r="CO80" i="20"/>
  <c r="K72" i="25"/>
  <c r="A80" i="20"/>
  <c r="CP79" i="20"/>
  <c r="L71" i="25"/>
  <c r="CO79" i="20"/>
  <c r="K71" i="25"/>
  <c r="A79" i="20"/>
  <c r="CP78" i="20"/>
  <c r="L70" i="25"/>
  <c r="CO78" i="20"/>
  <c r="K70" i="25"/>
  <c r="A78" i="20"/>
  <c r="CP77" i="20"/>
  <c r="L69" i="25"/>
  <c r="CO77" i="20"/>
  <c r="K69" i="25"/>
  <c r="A77" i="20"/>
  <c r="CP76" i="20"/>
  <c r="L68" i="25"/>
  <c r="CO76" i="20"/>
  <c r="K68" i="25"/>
  <c r="A76" i="20"/>
  <c r="CP75" i="20"/>
  <c r="L67" i="25"/>
  <c r="CO75" i="20"/>
  <c r="K67" i="25"/>
  <c r="M67" i="25" s="1"/>
  <c r="A75" i="20"/>
  <c r="CP74" i="20"/>
  <c r="L66" i="25"/>
  <c r="CO74" i="20"/>
  <c r="K66" i="25"/>
  <c r="A74" i="20"/>
  <c r="CP73" i="20"/>
  <c r="L65" i="25"/>
  <c r="CO73" i="20"/>
  <c r="K65" i="25"/>
  <c r="M65" i="25" s="1"/>
  <c r="A73" i="20"/>
  <c r="CP72" i="20"/>
  <c r="L64" i="25"/>
  <c r="CO72" i="20"/>
  <c r="K64" i="25"/>
  <c r="A72" i="20"/>
  <c r="CP71" i="20"/>
  <c r="L63" i="25"/>
  <c r="CO71" i="20"/>
  <c r="K63" i="25"/>
  <c r="M63" i="25" s="1"/>
  <c r="A71" i="20"/>
  <c r="CP70" i="20"/>
  <c r="L62" i="25"/>
  <c r="CO70" i="20"/>
  <c r="K62" i="25"/>
  <c r="A70" i="20"/>
  <c r="CP69" i="20"/>
  <c r="L61" i="25"/>
  <c r="CO69" i="20"/>
  <c r="K61" i="25"/>
  <c r="M61" i="25" s="1"/>
  <c r="A69" i="20"/>
  <c r="CP68" i="20"/>
  <c r="L60" i="25"/>
  <c r="CO68" i="20"/>
  <c r="K60" i="25"/>
  <c r="A68" i="20"/>
  <c r="CP67" i="20"/>
  <c r="L59" i="25"/>
  <c r="CO67" i="20"/>
  <c r="K59" i="25"/>
  <c r="M59" i="25" s="1"/>
  <c r="A67" i="20"/>
  <c r="CP66" i="20"/>
  <c r="L58" i="25"/>
  <c r="CO66" i="20"/>
  <c r="K58" i="25"/>
  <c r="A66" i="20"/>
  <c r="CP65" i="20"/>
  <c r="L57" i="25"/>
  <c r="CO65" i="20"/>
  <c r="K57" i="25"/>
  <c r="M57" i="25" s="1"/>
  <c r="A65" i="20"/>
  <c r="CP64" i="20"/>
  <c r="L56" i="25"/>
  <c r="CO64" i="20"/>
  <c r="K56" i="25"/>
  <c r="A64" i="20"/>
  <c r="CP63" i="20"/>
  <c r="L55" i="25"/>
  <c r="N55" i="25" s="1"/>
  <c r="CO63" i="20"/>
  <c r="K55" i="25"/>
  <c r="A63" i="20"/>
  <c r="CP62" i="20"/>
  <c r="L54" i="25"/>
  <c r="CO62" i="20"/>
  <c r="K54" i="25"/>
  <c r="A62" i="20"/>
  <c r="CP61" i="20"/>
  <c r="L53" i="25"/>
  <c r="N53" i="25" s="1"/>
  <c r="CO61" i="20"/>
  <c r="K53" i="25"/>
  <c r="A61" i="20"/>
  <c r="CP60" i="20"/>
  <c r="L52" i="25"/>
  <c r="CO60" i="20"/>
  <c r="K52" i="25"/>
  <c r="A60" i="20"/>
  <c r="CP59" i="20"/>
  <c r="L51" i="25"/>
  <c r="N51" i="25" s="1"/>
  <c r="CO59" i="20"/>
  <c r="K51" i="25"/>
  <c r="A59" i="20"/>
  <c r="CP58" i="20"/>
  <c r="L50" i="25"/>
  <c r="CO58" i="20"/>
  <c r="K50" i="25"/>
  <c r="A58" i="20"/>
  <c r="CP57" i="20"/>
  <c r="L49" i="25"/>
  <c r="N49" i="25" s="1"/>
  <c r="CO57" i="20"/>
  <c r="K49" i="25"/>
  <c r="A57" i="20"/>
  <c r="CP56" i="20"/>
  <c r="L48" i="25"/>
  <c r="CO56" i="20"/>
  <c r="K48" i="25"/>
  <c r="A56" i="20"/>
  <c r="CP55" i="20"/>
  <c r="L47" i="25"/>
  <c r="N47" i="25" s="1"/>
  <c r="CO55" i="20"/>
  <c r="K47" i="25"/>
  <c r="A55" i="20"/>
  <c r="CP54" i="20"/>
  <c r="L46" i="25"/>
  <c r="CO54" i="20"/>
  <c r="K46" i="25"/>
  <c r="A54" i="20"/>
  <c r="CP53" i="20"/>
  <c r="L45" i="25"/>
  <c r="CO53" i="20"/>
  <c r="K45" i="25"/>
  <c r="M45" i="25" s="1"/>
  <c r="A53" i="20"/>
  <c r="CP95" i="19"/>
  <c r="E86" i="25"/>
  <c r="CO95" i="19"/>
  <c r="D86" i="25"/>
  <c r="A95" i="19"/>
  <c r="CP94" i="19"/>
  <c r="E85" i="25"/>
  <c r="G85" i="25" s="1"/>
  <c r="CO94" i="19"/>
  <c r="D85" i="25"/>
  <c r="F85" i="25" s="1"/>
  <c r="A94" i="19"/>
  <c r="CP93" i="19"/>
  <c r="E84" i="25"/>
  <c r="CO93" i="19"/>
  <c r="D84" i="25"/>
  <c r="A93" i="19"/>
  <c r="CP92" i="19"/>
  <c r="E83" i="25"/>
  <c r="G83" i="25" s="1"/>
  <c r="CO92" i="19"/>
  <c r="D83" i="25"/>
  <c r="F83" i="25" s="1"/>
  <c r="A92" i="19"/>
  <c r="CP91" i="19"/>
  <c r="E82" i="25"/>
  <c r="CO91" i="19"/>
  <c r="D82" i="25"/>
  <c r="A91" i="19"/>
  <c r="CP90" i="19"/>
  <c r="E81" i="25"/>
  <c r="G81" i="25" s="1"/>
  <c r="CO90" i="19"/>
  <c r="D81" i="25"/>
  <c r="F81" i="25" s="1"/>
  <c r="A90" i="19"/>
  <c r="CP89" i="19"/>
  <c r="E80" i="25"/>
  <c r="CO89" i="19"/>
  <c r="D80" i="25"/>
  <c r="A89" i="19"/>
  <c r="CP88" i="19"/>
  <c r="E79" i="25"/>
  <c r="G79" i="25" s="1"/>
  <c r="CO88" i="19"/>
  <c r="D79" i="25"/>
  <c r="A88" i="19"/>
  <c r="CP87" i="19"/>
  <c r="E78" i="25"/>
  <c r="CO87" i="19"/>
  <c r="D78" i="25"/>
  <c r="A87" i="19"/>
  <c r="CP86" i="19"/>
  <c r="E77" i="25"/>
  <c r="G77" i="25" s="1"/>
  <c r="CO86" i="19"/>
  <c r="D77" i="25"/>
  <c r="F77" i="25" s="1"/>
  <c r="A86" i="19"/>
  <c r="CP85" i="19"/>
  <c r="E76" i="25"/>
  <c r="CO85" i="19"/>
  <c r="D76" i="25"/>
  <c r="A85" i="19"/>
  <c r="CP84" i="19"/>
  <c r="E75" i="25"/>
  <c r="CO84" i="19"/>
  <c r="D75" i="25"/>
  <c r="F75" i="25" s="1"/>
  <c r="A84" i="19"/>
  <c r="CP83" i="19"/>
  <c r="E74" i="25"/>
  <c r="CO83" i="19"/>
  <c r="D74" i="25"/>
  <c r="A83" i="19"/>
  <c r="CP82" i="19"/>
  <c r="E73" i="25"/>
  <c r="G73" i="25" s="1"/>
  <c r="CO82" i="19"/>
  <c r="D73" i="25"/>
  <c r="A82" i="19"/>
  <c r="CP81" i="19"/>
  <c r="E72" i="25"/>
  <c r="CO81" i="19"/>
  <c r="D72" i="25"/>
  <c r="A81" i="19"/>
  <c r="CP80" i="19"/>
  <c r="E71" i="25"/>
  <c r="G71" i="25" s="1"/>
  <c r="CO80" i="19"/>
  <c r="D71" i="25"/>
  <c r="A80" i="19"/>
  <c r="CP79" i="19"/>
  <c r="E70" i="25"/>
  <c r="CO79" i="19"/>
  <c r="D70" i="25"/>
  <c r="A79" i="19"/>
  <c r="CP78" i="19"/>
  <c r="E69" i="25"/>
  <c r="CO78" i="19"/>
  <c r="D69" i="25"/>
  <c r="F69" i="25" s="1"/>
  <c r="A78" i="19"/>
  <c r="CP77" i="19"/>
  <c r="E68" i="25"/>
  <c r="CO77" i="19"/>
  <c r="D68" i="25"/>
  <c r="A77" i="19"/>
  <c r="CP76" i="19"/>
  <c r="E67" i="25"/>
  <c r="G67" i="25" s="1"/>
  <c r="CO76" i="19"/>
  <c r="D67" i="25"/>
  <c r="A76" i="19"/>
  <c r="CP75" i="19"/>
  <c r="E66" i="25"/>
  <c r="CO75" i="19"/>
  <c r="D66" i="25"/>
  <c r="A75" i="19"/>
  <c r="CP74" i="19"/>
  <c r="E65" i="25"/>
  <c r="G65" i="25" s="1"/>
  <c r="CO74" i="19"/>
  <c r="D65" i="25"/>
  <c r="A74" i="19"/>
  <c r="CP73" i="19"/>
  <c r="E64" i="25"/>
  <c r="CO73" i="19"/>
  <c r="D64" i="25"/>
  <c r="A73" i="19"/>
  <c r="CP72" i="19"/>
  <c r="E63" i="25"/>
  <c r="G63" i="25" s="1"/>
  <c r="CO72" i="19"/>
  <c r="D63" i="25"/>
  <c r="A72" i="19"/>
  <c r="CP71" i="19"/>
  <c r="E62" i="25"/>
  <c r="CO71" i="19"/>
  <c r="D62" i="25"/>
  <c r="A71" i="19"/>
  <c r="CP70" i="19"/>
  <c r="E61" i="25"/>
  <c r="G61" i="25" s="1"/>
  <c r="CO70" i="19"/>
  <c r="D61" i="25"/>
  <c r="F61" i="25" s="1"/>
  <c r="A70" i="19"/>
  <c r="CP69" i="19"/>
  <c r="E60" i="25"/>
  <c r="CO69" i="19"/>
  <c r="D60" i="25"/>
  <c r="A69" i="19"/>
  <c r="CP68" i="19"/>
  <c r="E59" i="25"/>
  <c r="G59" i="25" s="1"/>
  <c r="CO68" i="19"/>
  <c r="D59" i="25"/>
  <c r="F59" i="25" s="1"/>
  <c r="A68" i="19"/>
  <c r="CP67" i="19"/>
  <c r="E58" i="25"/>
  <c r="CO67" i="19"/>
  <c r="D58" i="25"/>
  <c r="A67" i="19"/>
  <c r="CP66" i="19"/>
  <c r="E57" i="25"/>
  <c r="CO66" i="19"/>
  <c r="D57" i="25"/>
  <c r="F57" i="25" s="1"/>
  <c r="A66" i="19"/>
  <c r="CP65" i="19"/>
  <c r="E56" i="25"/>
  <c r="CO65" i="19"/>
  <c r="D56" i="25"/>
  <c r="A65" i="19"/>
  <c r="CP64" i="19"/>
  <c r="E55" i="25"/>
  <c r="CO64" i="19"/>
  <c r="D55" i="25"/>
  <c r="A64" i="19"/>
  <c r="CP63" i="19"/>
  <c r="E54" i="25"/>
  <c r="CO63" i="19"/>
  <c r="D54" i="25"/>
  <c r="A63" i="19"/>
  <c r="CP62" i="19"/>
  <c r="E53" i="25"/>
  <c r="G53" i="25" s="1"/>
  <c r="CO62" i="19"/>
  <c r="D53" i="25"/>
  <c r="A62" i="19"/>
  <c r="CP61" i="19"/>
  <c r="E52" i="25"/>
  <c r="CO61" i="19"/>
  <c r="D52" i="25"/>
  <c r="A61" i="19"/>
  <c r="CP60" i="19"/>
  <c r="E51" i="25"/>
  <c r="G51" i="25" s="1"/>
  <c r="CO60" i="19"/>
  <c r="D51" i="25"/>
  <c r="F51" i="25" s="1"/>
  <c r="A60" i="19"/>
  <c r="CP59" i="19"/>
  <c r="E50" i="25"/>
  <c r="CO59" i="19"/>
  <c r="D50" i="25"/>
  <c r="A59" i="19"/>
  <c r="CP58" i="19"/>
  <c r="E49" i="25"/>
  <c r="CO58" i="19"/>
  <c r="D49" i="25"/>
  <c r="F49" i="25" s="1"/>
  <c r="A58" i="19"/>
  <c r="CP57" i="19"/>
  <c r="E48" i="25"/>
  <c r="CO57" i="19"/>
  <c r="D48" i="25"/>
  <c r="A57" i="19"/>
  <c r="CP56" i="19"/>
  <c r="E47" i="25"/>
  <c r="G47" i="25" s="1"/>
  <c r="CO56" i="19"/>
  <c r="D47" i="25"/>
  <c r="F47" i="25" s="1"/>
  <c r="A56" i="19"/>
  <c r="CP55" i="19"/>
  <c r="E46" i="25"/>
  <c r="CO55" i="19"/>
  <c r="D46" i="25"/>
  <c r="A55" i="19"/>
  <c r="CP54" i="19"/>
  <c r="E45" i="25"/>
  <c r="CO54" i="19"/>
  <c r="D45" i="25"/>
  <c r="A54" i="19"/>
  <c r="BH94" i="18"/>
  <c r="BG94" i="18"/>
  <c r="A94" i="18"/>
  <c r="BH93" i="18"/>
  <c r="BG93" i="18"/>
  <c r="A93" i="18"/>
  <c r="BH92" i="18"/>
  <c r="BG92" i="18"/>
  <c r="A92" i="18"/>
  <c r="BH91" i="18"/>
  <c r="BG91" i="18"/>
  <c r="A91" i="18"/>
  <c r="BH90" i="18"/>
  <c r="BG90" i="18"/>
  <c r="A90" i="18"/>
  <c r="BH89" i="18"/>
  <c r="BG89" i="18"/>
  <c r="A89" i="18"/>
  <c r="BH88" i="18"/>
  <c r="BG88" i="18"/>
  <c r="A88" i="18"/>
  <c r="BH87" i="18"/>
  <c r="BG87" i="18"/>
  <c r="A87" i="18"/>
  <c r="BH86" i="18"/>
  <c r="BG86" i="18"/>
  <c r="A86" i="18"/>
  <c r="BH85" i="18"/>
  <c r="BG85" i="18"/>
  <c r="A85" i="18"/>
  <c r="BH84" i="18"/>
  <c r="BG84" i="18"/>
  <c r="A84" i="18"/>
  <c r="BH83" i="18"/>
  <c r="BG83" i="18"/>
  <c r="A83" i="18"/>
  <c r="BH82" i="18"/>
  <c r="BG82" i="18"/>
  <c r="A82" i="18"/>
  <c r="BH81" i="18"/>
  <c r="BG81" i="18"/>
  <c r="A81" i="18"/>
  <c r="BH80" i="18"/>
  <c r="BG80" i="18"/>
  <c r="A80" i="18"/>
  <c r="BH79" i="18"/>
  <c r="BG79" i="18"/>
  <c r="A79" i="18"/>
  <c r="BH78" i="18"/>
  <c r="BG78" i="18"/>
  <c r="A78" i="18"/>
  <c r="BH77" i="18"/>
  <c r="BG77" i="18"/>
  <c r="A77" i="18"/>
  <c r="BH76" i="18"/>
  <c r="BG76" i="18"/>
  <c r="A76" i="18"/>
  <c r="BH75" i="18"/>
  <c r="BG75" i="18"/>
  <c r="A75" i="18"/>
  <c r="BH74" i="18"/>
  <c r="BG74" i="18"/>
  <c r="A74" i="18"/>
  <c r="BH73" i="18"/>
  <c r="BG73" i="18"/>
  <c r="A73" i="18"/>
  <c r="BH72" i="18"/>
  <c r="BG72" i="18"/>
  <c r="A72" i="18"/>
  <c r="BH71" i="18"/>
  <c r="BG71" i="18"/>
  <c r="A71" i="18"/>
  <c r="BH70" i="18"/>
  <c r="BG70" i="18"/>
  <c r="A70" i="18"/>
  <c r="BH69" i="18"/>
  <c r="BG69" i="18"/>
  <c r="A69" i="18"/>
  <c r="BH68" i="18"/>
  <c r="BG68" i="18"/>
  <c r="A68" i="18"/>
  <c r="BH67" i="18"/>
  <c r="BG67" i="18"/>
  <c r="A67" i="18"/>
  <c r="BH66" i="18"/>
  <c r="BG66" i="18"/>
  <c r="A66" i="18"/>
  <c r="BH65" i="18"/>
  <c r="BG65" i="18"/>
  <c r="A65" i="18"/>
  <c r="BH64" i="18"/>
  <c r="BG64" i="18"/>
  <c r="A64" i="18"/>
  <c r="BH63" i="18"/>
  <c r="BG63" i="18"/>
  <c r="A63" i="18"/>
  <c r="BH62" i="18"/>
  <c r="BG62" i="18"/>
  <c r="A62" i="18"/>
  <c r="BH61" i="18"/>
  <c r="BG61" i="18"/>
  <c r="A61" i="18"/>
  <c r="BH60" i="18"/>
  <c r="BG60" i="18"/>
  <c r="A60" i="18"/>
  <c r="BH59" i="18"/>
  <c r="BG59" i="18"/>
  <c r="A59" i="18"/>
  <c r="BH58" i="18"/>
  <c r="BG58" i="18"/>
  <c r="A58" i="18"/>
  <c r="BH57" i="18"/>
  <c r="BG57" i="18"/>
  <c r="A57" i="18"/>
  <c r="BH56" i="18"/>
  <c r="BG56" i="18"/>
  <c r="A56" i="18"/>
  <c r="BH55" i="18"/>
  <c r="BG55" i="18"/>
  <c r="A55" i="18"/>
  <c r="BH54" i="18"/>
  <c r="BG54" i="18"/>
  <c r="A54" i="18"/>
  <c r="BH53" i="18"/>
  <c r="BG53" i="18"/>
  <c r="A53" i="18"/>
  <c r="BH94" i="17"/>
  <c r="BG94" i="17"/>
  <c r="A94" i="17"/>
  <c r="BH93" i="17"/>
  <c r="BG93" i="17"/>
  <c r="A93" i="17"/>
  <c r="BH92" i="17"/>
  <c r="BG92" i="17"/>
  <c r="A92" i="17"/>
  <c r="BH91" i="17"/>
  <c r="BG91" i="17"/>
  <c r="A91" i="17"/>
  <c r="BH90" i="17"/>
  <c r="BG90" i="17"/>
  <c r="A90" i="17"/>
  <c r="BH89" i="17"/>
  <c r="BG89" i="17"/>
  <c r="A89" i="17"/>
  <c r="BH88" i="17"/>
  <c r="BG88" i="17"/>
  <c r="A88" i="17"/>
  <c r="BH87" i="17"/>
  <c r="BG87" i="17"/>
  <c r="A87" i="17"/>
  <c r="BH86" i="17"/>
  <c r="BG86" i="17"/>
  <c r="A86" i="17"/>
  <c r="BH85" i="17"/>
  <c r="BG85" i="17"/>
  <c r="A85" i="17"/>
  <c r="BH84" i="17"/>
  <c r="BG84" i="17"/>
  <c r="A84" i="17"/>
  <c r="BH83" i="17"/>
  <c r="BG83" i="17"/>
  <c r="A83" i="17"/>
  <c r="BH82" i="17"/>
  <c r="BG82" i="17"/>
  <c r="A82" i="17"/>
  <c r="BH81" i="17"/>
  <c r="BG81" i="17"/>
  <c r="A81" i="17"/>
  <c r="BH80" i="17"/>
  <c r="BG80" i="17"/>
  <c r="A80" i="17"/>
  <c r="BH79" i="17"/>
  <c r="BG79" i="17"/>
  <c r="A79" i="17"/>
  <c r="BH78" i="17"/>
  <c r="BG78" i="17"/>
  <c r="A78" i="17"/>
  <c r="BH77" i="17"/>
  <c r="BG77" i="17"/>
  <c r="A77" i="17"/>
  <c r="BH76" i="17"/>
  <c r="BG76" i="17"/>
  <c r="A76" i="17"/>
  <c r="BH75" i="17"/>
  <c r="BG75" i="17"/>
  <c r="A75" i="17"/>
  <c r="BH74" i="17"/>
  <c r="BG74" i="17"/>
  <c r="A74" i="17"/>
  <c r="BH73" i="17"/>
  <c r="BG73" i="17"/>
  <c r="A73" i="17"/>
  <c r="BH72" i="17"/>
  <c r="BG72" i="17"/>
  <c r="A72" i="17"/>
  <c r="BH71" i="17"/>
  <c r="BG71" i="17"/>
  <c r="A71" i="17"/>
  <c r="BH70" i="17"/>
  <c r="BG70" i="17"/>
  <c r="A70" i="17"/>
  <c r="BH69" i="17"/>
  <c r="BG69" i="17"/>
  <c r="A69" i="17"/>
  <c r="BH68" i="17"/>
  <c r="BG68" i="17"/>
  <c r="A68" i="17"/>
  <c r="BH67" i="17"/>
  <c r="BG67" i="17"/>
  <c r="A67" i="17"/>
  <c r="BH66" i="17"/>
  <c r="BG66" i="17"/>
  <c r="A66" i="17"/>
  <c r="BH65" i="17"/>
  <c r="BG65" i="17"/>
  <c r="A65" i="17"/>
  <c r="BH64" i="17"/>
  <c r="BG64" i="17"/>
  <c r="A64" i="17"/>
  <c r="BH63" i="17"/>
  <c r="BG63" i="17"/>
  <c r="A63" i="17"/>
  <c r="BH62" i="17"/>
  <c r="BG62" i="17"/>
  <c r="A62" i="17"/>
  <c r="BH61" i="17"/>
  <c r="BG61" i="17"/>
  <c r="A61" i="17"/>
  <c r="BH60" i="17"/>
  <c r="BG60" i="17"/>
  <c r="A60" i="17"/>
  <c r="BH59" i="17"/>
  <c r="BG59" i="17"/>
  <c r="A59" i="17"/>
  <c r="BH58" i="17"/>
  <c r="BG58" i="17"/>
  <c r="A58" i="17"/>
  <c r="BH57" i="17"/>
  <c r="BG57" i="17"/>
  <c r="A57" i="17"/>
  <c r="BH56" i="17"/>
  <c r="BG56" i="17"/>
  <c r="A56" i="17"/>
  <c r="BH55" i="17"/>
  <c r="BG55" i="17"/>
  <c r="A55" i="17"/>
  <c r="BH54" i="17"/>
  <c r="BG54" i="17"/>
  <c r="A54" i="17"/>
  <c r="BH53" i="17"/>
  <c r="BG53" i="17"/>
  <c r="A53" i="17"/>
  <c r="A58" i="9"/>
  <c r="A74" i="9"/>
  <c r="A42" i="9"/>
  <c r="I51" i="9"/>
  <c r="I50" i="9"/>
  <c r="I49" i="9"/>
  <c r="I48" i="9"/>
  <c r="I47" i="9"/>
  <c r="I46" i="9"/>
  <c r="I45" i="9"/>
  <c r="I44" i="9"/>
  <c r="I43" i="9"/>
  <c r="I42" i="9"/>
  <c r="I67" i="9"/>
  <c r="I66" i="9"/>
  <c r="I65" i="9"/>
  <c r="I64" i="9"/>
  <c r="I63" i="9"/>
  <c r="I62" i="9"/>
  <c r="I61" i="9"/>
  <c r="I60" i="9"/>
  <c r="I59" i="9"/>
  <c r="I58" i="9"/>
  <c r="K13" i="9"/>
  <c r="K12" i="9"/>
  <c r="A70" i="8"/>
  <c r="A50" i="8"/>
  <c r="I61" i="8"/>
  <c r="I60" i="8"/>
  <c r="I59" i="8"/>
  <c r="I58" i="8"/>
  <c r="I57" i="8"/>
  <c r="I56" i="8"/>
  <c r="I55" i="8"/>
  <c r="I54" i="8"/>
  <c r="I53" i="8"/>
  <c r="I52" i="8"/>
  <c r="I81" i="8"/>
  <c r="I80" i="8"/>
  <c r="I79" i="8"/>
  <c r="I78" i="8"/>
  <c r="I77" i="8"/>
  <c r="I76" i="8"/>
  <c r="I75" i="8"/>
  <c r="I74" i="8"/>
  <c r="I73" i="8"/>
  <c r="I72" i="8"/>
  <c r="K13" i="8"/>
  <c r="K12" i="8"/>
  <c r="A135" i="7"/>
  <c r="A94" i="7"/>
  <c r="H15" i="7"/>
  <c r="H14" i="7"/>
  <c r="M68" i="29"/>
  <c r="R68" i="25"/>
  <c r="R84" i="25"/>
  <c r="Y50" i="29"/>
  <c r="Q54" i="29"/>
  <c r="K54" i="29" s="1"/>
  <c r="AC66" i="29"/>
  <c r="M80" i="29"/>
  <c r="Q74" i="25"/>
  <c r="Q66" i="29"/>
  <c r="K66" i="29" s="1"/>
  <c r="BA66" i="29"/>
  <c r="I77" i="29"/>
  <c r="E77" i="29" s="1"/>
  <c r="AK81" i="29"/>
  <c r="M47" i="29"/>
  <c r="AI81" i="30"/>
  <c r="Y46" i="29"/>
  <c r="U46" i="29" s="1"/>
  <c r="BM46" i="29"/>
  <c r="BI46" i="29" s="1"/>
  <c r="BM49" i="29"/>
  <c r="BG49" i="29"/>
  <c r="Q51" i="29"/>
  <c r="BM52" i="29"/>
  <c r="BI52" i="29"/>
  <c r="Y54" i="29"/>
  <c r="BE56" i="29"/>
  <c r="AY56" i="29"/>
  <c r="AW57" i="29"/>
  <c r="K60" i="29"/>
  <c r="AG61" i="29"/>
  <c r="BM61" i="29"/>
  <c r="Q63" i="29"/>
  <c r="M63" i="29" s="1"/>
  <c r="AG64" i="29"/>
  <c r="BA67" i="29"/>
  <c r="AG68" i="29"/>
  <c r="AA68" i="29" s="1"/>
  <c r="I69" i="29"/>
  <c r="E69" i="29" s="1"/>
  <c r="AO69" i="29"/>
  <c r="AQ70" i="29"/>
  <c r="Q71" i="29"/>
  <c r="BM73" i="29"/>
  <c r="K74" i="29"/>
  <c r="Y74" i="29"/>
  <c r="S74" i="29"/>
  <c r="BG74" i="29"/>
  <c r="BM77" i="29"/>
  <c r="BE81" i="29"/>
  <c r="AY81" i="29" s="1"/>
  <c r="AW82" i="29"/>
  <c r="C84" i="29"/>
  <c r="AO84" i="29"/>
  <c r="AK84" i="29" s="1"/>
  <c r="Y85" i="29"/>
  <c r="AG85" i="29"/>
  <c r="AW85" i="29"/>
  <c r="AS85" i="29" s="1"/>
  <c r="Y46" i="30"/>
  <c r="C64" i="29"/>
  <c r="AO67" i="29"/>
  <c r="AI67" i="29"/>
  <c r="BM67" i="29"/>
  <c r="BG67" i="29" s="1"/>
  <c r="C68" i="29"/>
  <c r="BM68" i="29"/>
  <c r="BI68" i="29"/>
  <c r="Q69" i="29"/>
  <c r="K69" i="29"/>
  <c r="Y69" i="29"/>
  <c r="AW69" i="29"/>
  <c r="AK70" i="29"/>
  <c r="AG71" i="29"/>
  <c r="AC71" i="29" s="1"/>
  <c r="Q72" i="29"/>
  <c r="M72" i="29"/>
  <c r="BM72" i="29"/>
  <c r="BG72" i="29" s="1"/>
  <c r="BI72" i="29"/>
  <c r="Q75" i="29"/>
  <c r="M75" i="29" s="1"/>
  <c r="AG75" i="29"/>
  <c r="AC75" i="29"/>
  <c r="BM75" i="29"/>
  <c r="BG75" i="29"/>
  <c r="Q77" i="29"/>
  <c r="M77" i="29" s="1"/>
  <c r="BM81" i="29"/>
  <c r="BI81" i="29" s="1"/>
  <c r="AW83" i="29"/>
  <c r="AQ83" i="29" s="1"/>
  <c r="AS83" i="29"/>
  <c r="AY85" i="29"/>
  <c r="M60" i="30"/>
  <c r="AO45" i="29"/>
  <c r="AG46" i="29"/>
  <c r="AC46" i="29" s="1"/>
  <c r="AW49" i="29"/>
  <c r="I50" i="29"/>
  <c r="Q50" i="29"/>
  <c r="AW51" i="29"/>
  <c r="AS51" i="29" s="1"/>
  <c r="BA52" i="29"/>
  <c r="AW53" i="29"/>
  <c r="AQ53" i="29"/>
  <c r="K57" i="29"/>
  <c r="AS59" i="29"/>
  <c r="Y62" i="29"/>
  <c r="Y64" i="29"/>
  <c r="I67" i="29"/>
  <c r="C67" i="29" s="1"/>
  <c r="AW67" i="29"/>
  <c r="AQ67" i="29" s="1"/>
  <c r="U70" i="29"/>
  <c r="AA70" i="29"/>
  <c r="BM70" i="29"/>
  <c r="BG70" i="29"/>
  <c r="AQ71" i="29"/>
  <c r="AW72" i="29"/>
  <c r="AQ72" i="29" s="1"/>
  <c r="AS72" i="29"/>
  <c r="AK73" i="29"/>
  <c r="AW73" i="29"/>
  <c r="AQ73" i="29" s="1"/>
  <c r="AW74" i="29"/>
  <c r="AQ74" i="29" s="1"/>
  <c r="I76" i="29"/>
  <c r="C76" i="29" s="1"/>
  <c r="AO76" i="29"/>
  <c r="AW77" i="29"/>
  <c r="AS77" i="29" s="1"/>
  <c r="Q79" i="29"/>
  <c r="M79" i="29"/>
  <c r="AG79" i="29"/>
  <c r="AC79" i="29"/>
  <c r="BM79" i="29"/>
  <c r="BG79" i="29" s="1"/>
  <c r="C80" i="29"/>
  <c r="K80" i="29"/>
  <c r="K81" i="29"/>
  <c r="Q82" i="29"/>
  <c r="K82" i="29"/>
  <c r="AG82" i="29"/>
  <c r="BM82" i="29"/>
  <c r="BG82" i="29" s="1"/>
  <c r="AC83" i="29"/>
  <c r="BM85" i="29"/>
  <c r="BI85" i="29"/>
  <c r="AO60" i="30"/>
  <c r="AK60" i="30" s="1"/>
  <c r="M74" i="30"/>
  <c r="AI85" i="30"/>
  <c r="Y81" i="30"/>
  <c r="S81" i="30"/>
  <c r="Q50" i="30"/>
  <c r="Y66" i="30"/>
  <c r="I85" i="30"/>
  <c r="E67" i="29"/>
  <c r="AA83" i="29"/>
  <c r="AA71" i="29"/>
  <c r="Q69" i="25"/>
  <c r="M78" i="25"/>
  <c r="M69" i="25"/>
  <c r="F74" i="25"/>
  <c r="M77" i="25"/>
  <c r="F80" i="25"/>
  <c r="M83" i="25"/>
  <c r="M76" i="25"/>
  <c r="M84" i="25"/>
  <c r="G69" i="25"/>
  <c r="Q57" i="25"/>
  <c r="G56" i="25"/>
  <c r="G55" i="25"/>
  <c r="F53" i="25"/>
  <c r="AA82" i="29"/>
  <c r="E58" i="29"/>
  <c r="E76" i="29"/>
  <c r="E80" i="29"/>
  <c r="S56" i="29"/>
  <c r="S64" i="29"/>
  <c r="BI56" i="30"/>
  <c r="AA85" i="30"/>
  <c r="BE81" i="30"/>
  <c r="AY81" i="30" s="1"/>
  <c r="Y52" i="30"/>
  <c r="U52" i="30" s="1"/>
  <c r="BM60" i="30"/>
  <c r="AW67" i="30"/>
  <c r="AW79" i="30"/>
  <c r="Y83" i="30"/>
  <c r="BE83" i="30"/>
  <c r="E47" i="30"/>
  <c r="Y60" i="30"/>
  <c r="M66" i="30"/>
  <c r="AG75" i="30"/>
  <c r="I46" i="30"/>
  <c r="AY68" i="30"/>
  <c r="AQ77" i="30"/>
  <c r="K81" i="30"/>
  <c r="M85" i="30"/>
  <c r="I52" i="30"/>
  <c r="Q56" i="30"/>
  <c r="M56" i="30" s="1"/>
  <c r="AY63" i="30"/>
  <c r="Q64" i="30"/>
  <c r="M64" i="30" s="1"/>
  <c r="Y71" i="30"/>
  <c r="S71" i="30" s="1"/>
  <c r="Q75" i="30"/>
  <c r="K75" i="30" s="1"/>
  <c r="BM53" i="30"/>
  <c r="BG53" i="30" s="1"/>
  <c r="AG54" i="30"/>
  <c r="BM54" i="30"/>
  <c r="Q61" i="30"/>
  <c r="K61" i="30" s="1"/>
  <c r="AG61" i="30"/>
  <c r="AA61" i="30" s="1"/>
  <c r="Q62" i="30"/>
  <c r="AG64" i="30"/>
  <c r="AA64" i="30" s="1"/>
  <c r="BM65" i="30"/>
  <c r="AW68" i="30"/>
  <c r="AQ68" i="30"/>
  <c r="Q71" i="30"/>
  <c r="K71" i="30" s="1"/>
  <c r="AG72" i="30"/>
  <c r="AA72" i="30" s="1"/>
  <c r="AO76" i="30"/>
  <c r="AK76" i="30" s="1"/>
  <c r="BM80" i="30"/>
  <c r="BG80" i="30" s="1"/>
  <c r="AK84" i="30"/>
  <c r="AY83" i="30"/>
  <c r="M52" i="30"/>
  <c r="Y62" i="30"/>
  <c r="K46" i="30"/>
  <c r="AI69" i="30"/>
  <c r="AA75" i="30"/>
  <c r="K83" i="30"/>
  <c r="AQ79" i="30"/>
  <c r="BG47" i="30"/>
  <c r="AQ50" i="30"/>
  <c r="AA52" i="30"/>
  <c r="AG56" i="30"/>
  <c r="S66" i="30"/>
  <c r="AY70" i="30"/>
  <c r="M72" i="30"/>
  <c r="AC72" i="30"/>
  <c r="AA71" i="30"/>
  <c r="BG71" i="30"/>
  <c r="Y73" i="30"/>
  <c r="AQ74" i="30"/>
  <c r="S76" i="30"/>
  <c r="AW78" i="30"/>
  <c r="AG50" i="30"/>
  <c r="AC50" i="30" s="1"/>
  <c r="AO51" i="30"/>
  <c r="BM52" i="30"/>
  <c r="Q57" i="30"/>
  <c r="K57" i="30" s="1"/>
  <c r="M57" i="30"/>
  <c r="AG57" i="30"/>
  <c r="Q58" i="30"/>
  <c r="K58" i="30"/>
  <c r="Y64" i="30"/>
  <c r="Q65" i="30"/>
  <c r="M65" i="30"/>
  <c r="AQ67" i="30"/>
  <c r="AW69" i="30"/>
  <c r="AQ69" i="30"/>
  <c r="Q73" i="30"/>
  <c r="K73" i="30" s="1"/>
  <c r="AG73" i="30"/>
  <c r="AA73" i="30" s="1"/>
  <c r="BM73" i="30"/>
  <c r="BG73" i="30" s="1"/>
  <c r="AY84" i="30"/>
  <c r="AQ46" i="30"/>
  <c r="AQ47" i="30"/>
  <c r="Q48" i="30"/>
  <c r="AW48" i="30"/>
  <c r="Q49" i="30"/>
  <c r="AA49" i="30"/>
  <c r="AW49" i="30"/>
  <c r="I50" i="30"/>
  <c r="E50" i="30" s="1"/>
  <c r="AO50" i="30"/>
  <c r="AI50" i="30" s="1"/>
  <c r="AG51" i="30"/>
  <c r="AC51" i="30"/>
  <c r="S52" i="30"/>
  <c r="AG53" i="30"/>
  <c r="AA53" i="30"/>
  <c r="Q54" i="30"/>
  <c r="I57" i="30"/>
  <c r="Y57" i="30"/>
  <c r="U57" i="30"/>
  <c r="Y58" i="30"/>
  <c r="S58" i="30" s="1"/>
  <c r="BE58" i="30"/>
  <c r="AY58" i="30" s="1"/>
  <c r="Y59" i="30"/>
  <c r="BE59" i="30"/>
  <c r="M61" i="30"/>
  <c r="BE61" i="30"/>
  <c r="S63" i="30"/>
  <c r="Y65" i="30"/>
  <c r="BM74" i="30"/>
  <c r="BG74" i="30" s="1"/>
  <c r="AW80" i="30"/>
  <c r="AQ80" i="30"/>
  <c r="M86" i="30"/>
  <c r="AA45" i="30"/>
  <c r="AO46" i="30"/>
  <c r="Y47" i="30"/>
  <c r="BE51" i="30"/>
  <c r="BA51" i="30" s="1"/>
  <c r="Y53" i="30"/>
  <c r="U53" i="30"/>
  <c r="Y54" i="30"/>
  <c r="S54" i="30"/>
  <c r="Y55" i="30"/>
  <c r="BE55" i="30"/>
  <c r="BM57" i="30"/>
  <c r="BG57" i="30" s="1"/>
  <c r="M58" i="30"/>
  <c r="AG58" i="30"/>
  <c r="AS58" i="30"/>
  <c r="BM58" i="30"/>
  <c r="BG58" i="30"/>
  <c r="BM61" i="30"/>
  <c r="BG61" i="30"/>
  <c r="AG62" i="30"/>
  <c r="AA62" i="30"/>
  <c r="BM62" i="30"/>
  <c r="BG62" i="30"/>
  <c r="AG65" i="30"/>
  <c r="AC65" i="30"/>
  <c r="Y74" i="30"/>
  <c r="U74" i="30"/>
  <c r="AA76" i="30"/>
  <c r="AO78" i="30"/>
  <c r="BE82" i="30"/>
  <c r="AY82" i="30" s="1"/>
  <c r="I86" i="30"/>
  <c r="C86" i="30"/>
  <c r="AO86" i="30"/>
  <c r="BE86" i="30"/>
  <c r="BA47" i="30"/>
  <c r="BI47" i="30"/>
  <c r="C50" i="30"/>
  <c r="I45" i="30"/>
  <c r="C45" i="30"/>
  <c r="AO45" i="30"/>
  <c r="AY45" i="30"/>
  <c r="AA47" i="30"/>
  <c r="I48" i="30"/>
  <c r="C48" i="30"/>
  <c r="Y48" i="30"/>
  <c r="S48" i="30"/>
  <c r="AO48" i="30"/>
  <c r="AI48" i="30"/>
  <c r="BE48" i="30"/>
  <c r="AY48" i="30"/>
  <c r="I49" i="30"/>
  <c r="E49" i="30"/>
  <c r="Y49" i="30"/>
  <c r="U49" i="30" s="1"/>
  <c r="S49" i="30"/>
  <c r="AO49" i="30"/>
  <c r="AI49" i="30"/>
  <c r="BE49" i="30"/>
  <c r="BA49" i="30"/>
  <c r="AY50" i="30"/>
  <c r="AY51" i="30"/>
  <c r="C47" i="30"/>
  <c r="AI47" i="30"/>
  <c r="BG56" i="30"/>
  <c r="AA60" i="30"/>
  <c r="C63" i="30"/>
  <c r="BG64" i="30"/>
  <c r="AQ51" i="30"/>
  <c r="BM51" i="30"/>
  <c r="Q55" i="30"/>
  <c r="K55" i="30"/>
  <c r="AG55" i="30"/>
  <c r="AA55" i="30" s="1"/>
  <c r="BM55" i="30"/>
  <c r="BG55" i="30"/>
  <c r="AK55" i="30"/>
  <c r="Q59" i="30"/>
  <c r="K59" i="30"/>
  <c r="AG59" i="30"/>
  <c r="AA59" i="30"/>
  <c r="BM59" i="30"/>
  <c r="BG59" i="30"/>
  <c r="Q63" i="30"/>
  <c r="AG63" i="30"/>
  <c r="AA63" i="30" s="1"/>
  <c r="AQ63" i="30"/>
  <c r="BM63" i="30"/>
  <c r="BG63" i="30" s="1"/>
  <c r="K65" i="30"/>
  <c r="BI50" i="29"/>
  <c r="E53" i="29"/>
  <c r="K64" i="29"/>
  <c r="E74" i="29"/>
  <c r="K45" i="29"/>
  <c r="AY50" i="29"/>
  <c r="BA56" i="29"/>
  <c r="E60" i="29"/>
  <c r="M69" i="29"/>
  <c r="M74" i="29"/>
  <c r="AI79" i="29"/>
  <c r="AC81" i="29"/>
  <c r="E50" i="29"/>
  <c r="M60" i="29"/>
  <c r="U69" i="29"/>
  <c r="AA64" i="29"/>
  <c r="AC74" i="29"/>
  <c r="I47" i="29"/>
  <c r="Y47" i="29"/>
  <c r="S47" i="29" s="1"/>
  <c r="BI47" i="29"/>
  <c r="AO48" i="29"/>
  <c r="AI48" i="29" s="1"/>
  <c r="AA51" i="29"/>
  <c r="Q56" i="29"/>
  <c r="K56" i="29"/>
  <c r="E59" i="29"/>
  <c r="AG60" i="29"/>
  <c r="AA60" i="29"/>
  <c r="BM60" i="29"/>
  <c r="BG60" i="29" s="1"/>
  <c r="AO64" i="29"/>
  <c r="BG68" i="29"/>
  <c r="C45" i="29"/>
  <c r="AW45" i="29"/>
  <c r="AQ45" i="29" s="1"/>
  <c r="M45" i="29"/>
  <c r="S45" i="29"/>
  <c r="AG45" i="29"/>
  <c r="BE45" i="29"/>
  <c r="AY45" i="29"/>
  <c r="AW46" i="29"/>
  <c r="AS46" i="29" s="1"/>
  <c r="AO47" i="29"/>
  <c r="S48" i="29"/>
  <c r="C49" i="29"/>
  <c r="Q49" i="29"/>
  <c r="M49" i="29" s="1"/>
  <c r="K49" i="29"/>
  <c r="AO49" i="29"/>
  <c r="AI49" i="29" s="1"/>
  <c r="AG51" i="29"/>
  <c r="AQ51" i="29"/>
  <c r="BM51" i="29"/>
  <c r="AO52" i="29"/>
  <c r="AK52" i="29"/>
  <c r="M53" i="29"/>
  <c r="AA54" i="29"/>
  <c r="BE55" i="29"/>
  <c r="BA55" i="29" s="1"/>
  <c r="AW56" i="29"/>
  <c r="BM56" i="29"/>
  <c r="M57" i="29"/>
  <c r="AS57" i="29"/>
  <c r="Y59" i="29"/>
  <c r="AO59" i="29"/>
  <c r="I63" i="29"/>
  <c r="E63" i="29"/>
  <c r="S63" i="29"/>
  <c r="BA63" i="29"/>
  <c r="BE64" i="29"/>
  <c r="AY64" i="29"/>
  <c r="Q65" i="29"/>
  <c r="K65" i="29"/>
  <c r="AW65" i="29"/>
  <c r="AQ65" i="29"/>
  <c r="AC67" i="29"/>
  <c r="AS67" i="29"/>
  <c r="BI67" i="29"/>
  <c r="K68" i="29"/>
  <c r="AQ68" i="29"/>
  <c r="S69" i="29"/>
  <c r="AS71" i="29"/>
  <c r="BG71" i="29"/>
  <c r="U77" i="29"/>
  <c r="BA77" i="29"/>
  <c r="AI80" i="29"/>
  <c r="U81" i="29"/>
  <c r="BA81" i="29"/>
  <c r="M83" i="29"/>
  <c r="BG83" i="29"/>
  <c r="AI84" i="29"/>
  <c r="BA85" i="29"/>
  <c r="I48" i="29"/>
  <c r="C48" i="29"/>
  <c r="M50" i="29"/>
  <c r="AG56" i="29"/>
  <c r="AA56" i="29"/>
  <c r="S59" i="29"/>
  <c r="C69" i="29"/>
  <c r="AI45" i="29"/>
  <c r="Q46" i="29"/>
  <c r="M46" i="29" s="1"/>
  <c r="AG47" i="29"/>
  <c r="AC47" i="29" s="1"/>
  <c r="BI48" i="29"/>
  <c r="S49" i="29"/>
  <c r="AG49" i="29"/>
  <c r="BE49" i="29"/>
  <c r="AY49" i="29"/>
  <c r="I51" i="29"/>
  <c r="AC51" i="29"/>
  <c r="K53" i="29"/>
  <c r="AG53" i="29"/>
  <c r="AA53" i="29"/>
  <c r="BM53" i="29"/>
  <c r="BI53" i="29" s="1"/>
  <c r="BG53" i="29"/>
  <c r="AC56" i="29"/>
  <c r="AO56" i="29"/>
  <c r="AI56" i="29" s="1"/>
  <c r="AG57" i="29"/>
  <c r="BM57" i="29"/>
  <c r="C58" i="29"/>
  <c r="Y58" i="29"/>
  <c r="U58" i="29" s="1"/>
  <c r="Q59" i="29"/>
  <c r="M59" i="29"/>
  <c r="AC60" i="29"/>
  <c r="AO60" i="29"/>
  <c r="Q61" i="29"/>
  <c r="AW61" i="29"/>
  <c r="AQ61" i="29" s="1"/>
  <c r="I62" i="29"/>
  <c r="E62" i="29"/>
  <c r="AO62" i="29"/>
  <c r="AK62" i="29" s="1"/>
  <c r="K63" i="29"/>
  <c r="AW63" i="29"/>
  <c r="AS63" i="29"/>
  <c r="BM64" i="29"/>
  <c r="BG64" i="29"/>
  <c r="M65" i="29"/>
  <c r="BI66" i="29"/>
  <c r="S68" i="29"/>
  <c r="AY68" i="29"/>
  <c r="AA69" i="29"/>
  <c r="BG69" i="29"/>
  <c r="AC70" i="29"/>
  <c r="AS70" i="29"/>
  <c r="AS73" i="29"/>
  <c r="K75" i="29"/>
  <c r="BA78" i="29"/>
  <c r="M81" i="29"/>
  <c r="K83" i="29"/>
  <c r="M85" i="29"/>
  <c r="AO63" i="29"/>
  <c r="AK63" i="29" s="1"/>
  <c r="AG65" i="29"/>
  <c r="BM65" i="29"/>
  <c r="BG65" i="29" s="1"/>
  <c r="S73" i="29"/>
  <c r="AO74" i="29"/>
  <c r="AI74" i="29" s="1"/>
  <c r="BE74" i="29"/>
  <c r="BI74" i="29"/>
  <c r="I75" i="29"/>
  <c r="E75" i="29"/>
  <c r="Y75" i="29"/>
  <c r="S75" i="29"/>
  <c r="AO75" i="29"/>
  <c r="AI75" i="29"/>
  <c r="BE75" i="29"/>
  <c r="BA75" i="29"/>
  <c r="S76" i="29"/>
  <c r="AY76" i="29"/>
  <c r="BG77" i="29"/>
  <c r="I78" i="29"/>
  <c r="C78" i="29"/>
  <c r="Y78" i="29"/>
  <c r="S78" i="29" s="1"/>
  <c r="AC78" i="29"/>
  <c r="AO78" i="29"/>
  <c r="AI78" i="29"/>
  <c r="AS78" i="29"/>
  <c r="BE78" i="29"/>
  <c r="AY78" i="29" s="1"/>
  <c r="BI78" i="29"/>
  <c r="I79" i="29"/>
  <c r="C79" i="29"/>
  <c r="Y79" i="29"/>
  <c r="S79" i="29"/>
  <c r="AO79" i="29"/>
  <c r="BE79" i="29"/>
  <c r="S80" i="29"/>
  <c r="AA81" i="29"/>
  <c r="BG81" i="29"/>
  <c r="I82" i="29"/>
  <c r="M82" i="29"/>
  <c r="Y82" i="29"/>
  <c r="U82" i="29" s="1"/>
  <c r="S82" i="29"/>
  <c r="AC82" i="29"/>
  <c r="AO82" i="29"/>
  <c r="AI82" i="29" s="1"/>
  <c r="BE82" i="29"/>
  <c r="BI82" i="29"/>
  <c r="I83" i="29"/>
  <c r="E83" i="29"/>
  <c r="Y83" i="29"/>
  <c r="S83" i="29"/>
  <c r="AO83" i="29"/>
  <c r="AI83" i="29"/>
  <c r="BE83" i="29"/>
  <c r="AY83" i="29"/>
  <c r="S84" i="29"/>
  <c r="AA85" i="29"/>
  <c r="BG85" i="29"/>
  <c r="I86" i="29"/>
  <c r="M86" i="29"/>
  <c r="S86" i="29"/>
  <c r="AO86" i="29"/>
  <c r="BE86" i="29"/>
  <c r="BA86" i="29" s="1"/>
  <c r="AY86" i="29"/>
  <c r="BE71" i="29"/>
  <c r="BA71" i="29" s="1"/>
  <c r="BG73" i="29"/>
  <c r="AK75" i="29"/>
  <c r="AA76" i="29"/>
  <c r="AI77" i="29"/>
  <c r="AK79" i="29"/>
  <c r="AA80" i="29"/>
  <c r="BG80" i="29"/>
  <c r="C81" i="29"/>
  <c r="AI81" i="29"/>
  <c r="AK83" i="29"/>
  <c r="AA84" i="29"/>
  <c r="C85" i="29"/>
  <c r="BA47" i="29"/>
  <c r="E47" i="29"/>
  <c r="K50" i="29"/>
  <c r="C46" i="29"/>
  <c r="E48" i="29"/>
  <c r="U45" i="29"/>
  <c r="AK45" i="29"/>
  <c r="BA45" i="29"/>
  <c r="AA46" i="29"/>
  <c r="BG46" i="29"/>
  <c r="C47" i="29"/>
  <c r="AI47" i="29"/>
  <c r="E49" i="29"/>
  <c r="U49" i="29"/>
  <c r="AK49" i="29"/>
  <c r="BA49" i="29"/>
  <c r="AA50" i="29"/>
  <c r="BG50" i="29"/>
  <c r="C51" i="29"/>
  <c r="M51" i="29"/>
  <c r="AY52" i="29"/>
  <c r="AA47" i="29"/>
  <c r="BG47" i="29"/>
  <c r="K46" i="29"/>
  <c r="AK56" i="29"/>
  <c r="C50" i="29"/>
  <c r="AI50" i="29"/>
  <c r="K51" i="29"/>
  <c r="Y51" i="29"/>
  <c r="S51" i="29"/>
  <c r="AO51" i="29"/>
  <c r="AI51" i="29" s="1"/>
  <c r="BE51" i="29"/>
  <c r="AC53" i="29"/>
  <c r="AS53" i="29"/>
  <c r="AQ54" i="29"/>
  <c r="BE58" i="29"/>
  <c r="BI61" i="29"/>
  <c r="BE62" i="29"/>
  <c r="BI65" i="29"/>
  <c r="C53" i="29"/>
  <c r="Y53" i="29"/>
  <c r="S53" i="29"/>
  <c r="AO53" i="29"/>
  <c r="AI53" i="29"/>
  <c r="BE53" i="29"/>
  <c r="BA53" i="29" s="1"/>
  <c r="AY53" i="29"/>
  <c r="S54" i="29"/>
  <c r="AQ55" i="29"/>
  <c r="AI58" i="29"/>
  <c r="BI60" i="29"/>
  <c r="U53" i="29"/>
  <c r="AK53" i="29"/>
  <c r="AI55" i="29"/>
  <c r="Q58" i="29"/>
  <c r="M58" i="29" s="1"/>
  <c r="AG58" i="29"/>
  <c r="AA58" i="29" s="1"/>
  <c r="AW58" i="29"/>
  <c r="BM58" i="29"/>
  <c r="C59" i="29"/>
  <c r="Q62" i="29"/>
  <c r="M62" i="29" s="1"/>
  <c r="AG62" i="29"/>
  <c r="AW62" i="29"/>
  <c r="BM62" i="29"/>
  <c r="C63" i="29"/>
  <c r="I57" i="29"/>
  <c r="C57" i="29"/>
  <c r="Y57" i="29"/>
  <c r="S57" i="29"/>
  <c r="AO57" i="29"/>
  <c r="AI57" i="29"/>
  <c r="BE57" i="29"/>
  <c r="AY57" i="29"/>
  <c r="I61" i="29"/>
  <c r="C61" i="29"/>
  <c r="Y61" i="29"/>
  <c r="S61" i="29"/>
  <c r="AO61" i="29"/>
  <c r="AI61" i="29"/>
  <c r="BE61" i="29"/>
  <c r="AY61" i="29"/>
  <c r="BG63" i="29"/>
  <c r="I65" i="29"/>
  <c r="C65" i="29"/>
  <c r="Y65" i="29"/>
  <c r="S65" i="29"/>
  <c r="AO65" i="29"/>
  <c r="AI65" i="29"/>
  <c r="BE65" i="29"/>
  <c r="AY65" i="29"/>
  <c r="H15" i="5"/>
  <c r="H14" i="5"/>
  <c r="A132" i="5"/>
  <c r="A92" i="5"/>
  <c r="P96" i="6"/>
  <c r="J86" i="25"/>
  <c r="N86" i="25"/>
  <c r="O96" i="6"/>
  <c r="I86" i="25"/>
  <c r="H96" i="6"/>
  <c r="C86" i="25"/>
  <c r="G86" i="25"/>
  <c r="G96" i="6"/>
  <c r="B86" i="25"/>
  <c r="F86" i="25"/>
  <c r="P95" i="6"/>
  <c r="J85" i="25"/>
  <c r="O95" i="6"/>
  <c r="I85" i="25"/>
  <c r="H95" i="6"/>
  <c r="C85" i="25"/>
  <c r="G95" i="6"/>
  <c r="B85" i="25"/>
  <c r="P94" i="6"/>
  <c r="J84" i="25"/>
  <c r="N84" i="25"/>
  <c r="O94" i="6"/>
  <c r="I84" i="25"/>
  <c r="H94" i="6"/>
  <c r="C84" i="25"/>
  <c r="G84" i="25"/>
  <c r="G94" i="6"/>
  <c r="B84" i="25"/>
  <c r="Q84" i="25"/>
  <c r="P93" i="6"/>
  <c r="J83" i="25"/>
  <c r="O93" i="6"/>
  <c r="I83" i="25"/>
  <c r="H93" i="6"/>
  <c r="C83" i="25"/>
  <c r="R83" i="25"/>
  <c r="G93" i="6"/>
  <c r="B83" i="25"/>
  <c r="P92" i="6"/>
  <c r="J82" i="25"/>
  <c r="N82" i="25"/>
  <c r="O92" i="6"/>
  <c r="I82" i="25"/>
  <c r="M82" i="25"/>
  <c r="H92" i="6"/>
  <c r="C82" i="25"/>
  <c r="G82" i="25"/>
  <c r="G92" i="6"/>
  <c r="B82" i="25"/>
  <c r="Q82" i="25"/>
  <c r="P91" i="6"/>
  <c r="J81" i="25"/>
  <c r="O91" i="6"/>
  <c r="I81" i="25"/>
  <c r="H91" i="6"/>
  <c r="C81" i="25"/>
  <c r="R81" i="25"/>
  <c r="G91" i="6"/>
  <c r="B81" i="25"/>
  <c r="P90" i="6"/>
  <c r="J80" i="25"/>
  <c r="N80" i="25"/>
  <c r="O90" i="6"/>
  <c r="I80" i="25"/>
  <c r="H90" i="6"/>
  <c r="C80" i="25"/>
  <c r="G80" i="25"/>
  <c r="G90" i="6"/>
  <c r="B80" i="25"/>
  <c r="P89" i="6"/>
  <c r="J79" i="25"/>
  <c r="O89" i="6"/>
  <c r="I79" i="25"/>
  <c r="M79" i="25"/>
  <c r="H89" i="6"/>
  <c r="C79" i="25"/>
  <c r="R79" i="25"/>
  <c r="G89" i="6"/>
  <c r="B79" i="25"/>
  <c r="F79" i="25"/>
  <c r="P88" i="6"/>
  <c r="J78" i="25"/>
  <c r="N78" i="25"/>
  <c r="O88" i="6"/>
  <c r="I78" i="25"/>
  <c r="H88" i="6"/>
  <c r="C78" i="25"/>
  <c r="G78" i="25"/>
  <c r="G88" i="6"/>
  <c r="B78" i="25"/>
  <c r="Q78" i="25"/>
  <c r="P87" i="6"/>
  <c r="J77" i="25"/>
  <c r="N77" i="25"/>
  <c r="O87" i="6"/>
  <c r="I77" i="25"/>
  <c r="H87" i="6"/>
  <c r="C77" i="25"/>
  <c r="G87" i="6"/>
  <c r="B77" i="25"/>
  <c r="P86" i="6"/>
  <c r="J76" i="25"/>
  <c r="N76" i="25"/>
  <c r="O86" i="6"/>
  <c r="I76" i="25"/>
  <c r="H86" i="6"/>
  <c r="C76" i="25"/>
  <c r="G76" i="25"/>
  <c r="G86" i="6"/>
  <c r="B76" i="25"/>
  <c r="F76" i="25"/>
  <c r="P85" i="6"/>
  <c r="J75" i="25"/>
  <c r="O85" i="6"/>
  <c r="I75" i="25"/>
  <c r="M75" i="25"/>
  <c r="H85" i="6"/>
  <c r="C75" i="25"/>
  <c r="R75" i="25"/>
  <c r="G85" i="6"/>
  <c r="B75" i="25"/>
  <c r="P84" i="6"/>
  <c r="J74" i="25"/>
  <c r="N74" i="25"/>
  <c r="O84" i="6"/>
  <c r="I74" i="25"/>
  <c r="M74" i="25"/>
  <c r="H84" i="6"/>
  <c r="C74" i="25"/>
  <c r="G74" i="25"/>
  <c r="G84" i="6"/>
  <c r="B74" i="25"/>
  <c r="P83" i="6"/>
  <c r="J73" i="25"/>
  <c r="O83" i="6"/>
  <c r="I73" i="25"/>
  <c r="M73" i="25"/>
  <c r="H83" i="6"/>
  <c r="C73" i="25"/>
  <c r="G83" i="6"/>
  <c r="B73" i="25"/>
  <c r="F73" i="25"/>
  <c r="P82" i="6"/>
  <c r="J72" i="25"/>
  <c r="N72" i="25"/>
  <c r="O82" i="6"/>
  <c r="I72" i="25"/>
  <c r="H82" i="6"/>
  <c r="C72" i="25"/>
  <c r="G72" i="25"/>
  <c r="G82" i="6"/>
  <c r="B72" i="25"/>
  <c r="Q72" i="25"/>
  <c r="P81" i="6"/>
  <c r="J71" i="25"/>
  <c r="O81" i="6"/>
  <c r="I71" i="25"/>
  <c r="M71" i="25"/>
  <c r="H81" i="6"/>
  <c r="C71" i="25"/>
  <c r="R71" i="25"/>
  <c r="G81" i="6"/>
  <c r="B71" i="25"/>
  <c r="F71" i="25"/>
  <c r="P80" i="6"/>
  <c r="J70" i="25"/>
  <c r="N70" i="25"/>
  <c r="O80" i="6"/>
  <c r="I70" i="25"/>
  <c r="H80" i="6"/>
  <c r="C70" i="25"/>
  <c r="G70" i="25"/>
  <c r="G80" i="6"/>
  <c r="B70" i="25"/>
  <c r="F70" i="25"/>
  <c r="P79" i="6"/>
  <c r="J69" i="25"/>
  <c r="O79" i="6"/>
  <c r="I69" i="25"/>
  <c r="H79" i="6"/>
  <c r="C69" i="25"/>
  <c r="G79" i="6"/>
  <c r="B69" i="25"/>
  <c r="P78" i="6"/>
  <c r="J68" i="25"/>
  <c r="N68" i="25"/>
  <c r="O78" i="6"/>
  <c r="I68" i="25"/>
  <c r="M68" i="25"/>
  <c r="H78" i="6"/>
  <c r="C68" i="25"/>
  <c r="G68" i="25"/>
  <c r="G78" i="6"/>
  <c r="B68" i="25"/>
  <c r="P77" i="6"/>
  <c r="J67" i="25"/>
  <c r="O77" i="6"/>
  <c r="I67" i="25"/>
  <c r="H77" i="6"/>
  <c r="C67" i="25"/>
  <c r="R67" i="25"/>
  <c r="G77" i="6"/>
  <c r="B67" i="25"/>
  <c r="F67" i="25"/>
  <c r="O76" i="6"/>
  <c r="G76" i="6"/>
  <c r="P75" i="6"/>
  <c r="J65" i="25"/>
  <c r="N65" i="25"/>
  <c r="O75" i="6"/>
  <c r="I65" i="25"/>
  <c r="H75" i="6"/>
  <c r="C65" i="25"/>
  <c r="G75" i="6"/>
  <c r="B65" i="25"/>
  <c r="F65" i="25"/>
  <c r="P74" i="6"/>
  <c r="J64" i="25"/>
  <c r="N64" i="25"/>
  <c r="O74" i="6"/>
  <c r="I64" i="25"/>
  <c r="M64" i="25"/>
  <c r="H74" i="6"/>
  <c r="C64" i="25"/>
  <c r="G64" i="25"/>
  <c r="G74" i="6"/>
  <c r="B64" i="25"/>
  <c r="F64" i="25"/>
  <c r="P73" i="6"/>
  <c r="J63" i="25"/>
  <c r="N63" i="25"/>
  <c r="O73" i="6"/>
  <c r="I63" i="25"/>
  <c r="H73" i="6"/>
  <c r="C63" i="25"/>
  <c r="R63" i="25"/>
  <c r="G73" i="6"/>
  <c r="B63" i="25"/>
  <c r="P72" i="6"/>
  <c r="J62" i="25"/>
  <c r="N62" i="25"/>
  <c r="O72" i="6"/>
  <c r="I62" i="25"/>
  <c r="M62" i="25"/>
  <c r="H72" i="6"/>
  <c r="C62" i="25"/>
  <c r="G72" i="6"/>
  <c r="B62" i="25"/>
  <c r="F62" i="25"/>
  <c r="P71" i="6"/>
  <c r="J61" i="25"/>
  <c r="N61" i="25"/>
  <c r="O71" i="6"/>
  <c r="I61" i="25"/>
  <c r="H71" i="6"/>
  <c r="C61" i="25"/>
  <c r="R61" i="25"/>
  <c r="G71" i="6"/>
  <c r="B61" i="25"/>
  <c r="Q61" i="25"/>
  <c r="P70" i="6"/>
  <c r="J60" i="25"/>
  <c r="N60" i="25"/>
  <c r="O70" i="6"/>
  <c r="I60" i="25"/>
  <c r="M60" i="25"/>
  <c r="H70" i="6"/>
  <c r="C60" i="25"/>
  <c r="R60" i="25"/>
  <c r="G70" i="6"/>
  <c r="B60" i="25"/>
  <c r="F60" i="25"/>
  <c r="P69" i="6"/>
  <c r="J59" i="25"/>
  <c r="N59" i="25"/>
  <c r="O69" i="6"/>
  <c r="I59" i="25"/>
  <c r="H69" i="6"/>
  <c r="C59" i="25"/>
  <c r="R59" i="25"/>
  <c r="G69" i="6"/>
  <c r="B59" i="25"/>
  <c r="P68" i="6"/>
  <c r="J58" i="25"/>
  <c r="N58" i="25"/>
  <c r="O68" i="6"/>
  <c r="I58" i="25"/>
  <c r="M58" i="25"/>
  <c r="H68" i="6"/>
  <c r="C58" i="25"/>
  <c r="R58" i="25"/>
  <c r="G68" i="6"/>
  <c r="B58" i="25"/>
  <c r="F58" i="25"/>
  <c r="P67" i="6"/>
  <c r="J57" i="25"/>
  <c r="N57" i="25"/>
  <c r="O67" i="6"/>
  <c r="I57" i="25"/>
  <c r="H67" i="6"/>
  <c r="C57" i="25"/>
  <c r="G67" i="6"/>
  <c r="B57" i="25"/>
  <c r="P66" i="6"/>
  <c r="J56" i="25"/>
  <c r="N56" i="25"/>
  <c r="O66" i="6"/>
  <c r="I56" i="25"/>
  <c r="M56" i="25"/>
  <c r="H66" i="6"/>
  <c r="C56" i="25"/>
  <c r="R56" i="25"/>
  <c r="G66" i="6"/>
  <c r="B56" i="25"/>
  <c r="F56" i="25"/>
  <c r="P65" i="6"/>
  <c r="J55" i="25"/>
  <c r="O65" i="6"/>
  <c r="I55" i="25"/>
  <c r="M55" i="25"/>
  <c r="H65" i="6"/>
  <c r="C55" i="25"/>
  <c r="R55" i="25"/>
  <c r="G65" i="6"/>
  <c r="B55" i="25"/>
  <c r="P64" i="6"/>
  <c r="J54" i="25"/>
  <c r="N54" i="25"/>
  <c r="O64" i="6"/>
  <c r="I54" i="25"/>
  <c r="M54" i="25"/>
  <c r="H64" i="6"/>
  <c r="C54" i="25"/>
  <c r="R54" i="25"/>
  <c r="G64" i="6"/>
  <c r="B54" i="25"/>
  <c r="F54" i="25"/>
  <c r="P63" i="6"/>
  <c r="J53" i="25"/>
  <c r="O63" i="6"/>
  <c r="I53" i="25"/>
  <c r="M53" i="25"/>
  <c r="H63" i="6"/>
  <c r="C53" i="25"/>
  <c r="G63" i="6"/>
  <c r="B53" i="25"/>
  <c r="Q53" i="25"/>
  <c r="P62" i="6"/>
  <c r="J52" i="25"/>
  <c r="N52" i="25"/>
  <c r="O62" i="6"/>
  <c r="I52" i="25"/>
  <c r="M52" i="25"/>
  <c r="H62" i="6"/>
  <c r="C52" i="25"/>
  <c r="G52" i="25"/>
  <c r="G62" i="6"/>
  <c r="B52" i="25"/>
  <c r="F52" i="25"/>
  <c r="P61" i="6"/>
  <c r="J51" i="25"/>
  <c r="O61" i="6"/>
  <c r="I51" i="25"/>
  <c r="M51" i="25"/>
  <c r="H61" i="6"/>
  <c r="C51" i="25"/>
  <c r="R51" i="25"/>
  <c r="G61" i="6"/>
  <c r="B51" i="25"/>
  <c r="P60" i="6"/>
  <c r="J50" i="25"/>
  <c r="N50" i="25"/>
  <c r="O60" i="6"/>
  <c r="I50" i="25"/>
  <c r="M50" i="25"/>
  <c r="H60" i="6"/>
  <c r="C50" i="25"/>
  <c r="G50" i="25"/>
  <c r="G60" i="6"/>
  <c r="B50" i="25"/>
  <c r="F50" i="25"/>
  <c r="P59" i="6"/>
  <c r="J49" i="25"/>
  <c r="O59" i="6"/>
  <c r="I49" i="25"/>
  <c r="M49" i="25"/>
  <c r="H59" i="6"/>
  <c r="C49" i="25"/>
  <c r="G59" i="6"/>
  <c r="B49" i="25"/>
  <c r="Q49" i="25"/>
  <c r="P58" i="6"/>
  <c r="J48" i="25"/>
  <c r="N48" i="25"/>
  <c r="O58" i="6"/>
  <c r="I48" i="25"/>
  <c r="M48" i="25"/>
  <c r="H58" i="6"/>
  <c r="C48" i="25"/>
  <c r="R48" i="25"/>
  <c r="G58" i="6"/>
  <c r="B48" i="25"/>
  <c r="F48" i="25"/>
  <c r="P57" i="6"/>
  <c r="J47" i="25"/>
  <c r="O57" i="6"/>
  <c r="I47" i="25"/>
  <c r="M47" i="25"/>
  <c r="H57" i="6"/>
  <c r="C47" i="25"/>
  <c r="R47" i="25"/>
  <c r="G57" i="6"/>
  <c r="B47" i="25"/>
  <c r="P56" i="6"/>
  <c r="J46" i="25"/>
  <c r="N46" i="25"/>
  <c r="O56" i="6"/>
  <c r="I46" i="25"/>
  <c r="M46" i="25"/>
  <c r="H56" i="6"/>
  <c r="C46" i="25"/>
  <c r="R46" i="25"/>
  <c r="G56" i="6"/>
  <c r="B46" i="25"/>
  <c r="F46" i="25"/>
  <c r="O55" i="6"/>
  <c r="G55" i="6"/>
  <c r="S72" i="29"/>
  <c r="AK67" i="29"/>
  <c r="U51" i="29"/>
  <c r="AK60" i="29"/>
  <c r="K79" i="29"/>
  <c r="BI70" i="29"/>
  <c r="BA64" i="29"/>
  <c r="U85" i="29"/>
  <c r="AS60" i="29"/>
  <c r="M48" i="29"/>
  <c r="BG60" i="30"/>
  <c r="K50" i="30"/>
  <c r="AC84" i="30"/>
  <c r="G60" i="25"/>
  <c r="Q62" i="25"/>
  <c r="Q58" i="25"/>
  <c r="Q54" i="25"/>
  <c r="Q50" i="25"/>
  <c r="Q46" i="25"/>
  <c r="G48" i="25"/>
  <c r="F82" i="25"/>
  <c r="N79" i="25"/>
  <c r="F68" i="25"/>
  <c r="Q85" i="25"/>
  <c r="Q77" i="25"/>
  <c r="BI75" i="29"/>
  <c r="Q65" i="25"/>
  <c r="Q86" i="25"/>
  <c r="Q70" i="25"/>
  <c r="R80" i="25"/>
  <c r="BA84" i="29"/>
  <c r="AY67" i="29"/>
  <c r="N71" i="25"/>
  <c r="B45" i="25"/>
  <c r="Q18" i="24"/>
  <c r="S18" i="24"/>
  <c r="D5" i="24"/>
  <c r="F5" i="24"/>
  <c r="I45" i="25"/>
  <c r="W18" i="24"/>
  <c r="Y18" i="24"/>
  <c r="J5" i="24"/>
  <c r="L5" i="24"/>
  <c r="I66" i="25"/>
  <c r="W19" i="24"/>
  <c r="Y19" i="24"/>
  <c r="J6" i="24"/>
  <c r="L6" i="24"/>
  <c r="H55" i="6"/>
  <c r="P55" i="6"/>
  <c r="H76" i="6"/>
  <c r="P76" i="6"/>
  <c r="BI64" i="29"/>
  <c r="BG52" i="29"/>
  <c r="AA73" i="29"/>
  <c r="AS82" i="29"/>
  <c r="AS74" i="29"/>
  <c r="AS65" i="29"/>
  <c r="AQ59" i="29"/>
  <c r="AK78" i="29"/>
  <c r="BI49" i="29"/>
  <c r="S46" i="29"/>
  <c r="U74" i="29"/>
  <c r="K59" i="29"/>
  <c r="AA55" i="29"/>
  <c r="AY75" i="29"/>
  <c r="AQ78" i="30"/>
  <c r="M76" i="30"/>
  <c r="BG79" i="30"/>
  <c r="BI46" i="30"/>
  <c r="K74" i="30"/>
  <c r="AK85" i="30"/>
  <c r="F63" i="25"/>
  <c r="F55" i="25"/>
  <c r="G54" i="25"/>
  <c r="G57" i="25"/>
  <c r="G49" i="25"/>
  <c r="G62" i="25"/>
  <c r="G46" i="25"/>
  <c r="Q81" i="25"/>
  <c r="F84" i="25"/>
  <c r="N67" i="25"/>
  <c r="G75" i="25"/>
  <c r="Q73" i="25"/>
  <c r="R76" i="25"/>
  <c r="AY72" i="29"/>
  <c r="B66" i="25"/>
  <c r="D6" i="24"/>
  <c r="F6" i="24"/>
  <c r="Q19" i="24"/>
  <c r="S19" i="24"/>
  <c r="AI62" i="29"/>
  <c r="S58" i="29"/>
  <c r="BA83" i="29"/>
  <c r="M71" i="29"/>
  <c r="BI61" i="30"/>
  <c r="C51" i="30"/>
  <c r="U86" i="30"/>
  <c r="S60" i="30"/>
  <c r="BA77" i="30"/>
  <c r="R64" i="25"/>
  <c r="Q60" i="25"/>
  <c r="Q48" i="25"/>
  <c r="R52" i="25"/>
  <c r="G58" i="25"/>
  <c r="M86" i="25"/>
  <c r="M72" i="25"/>
  <c r="F78" i="25"/>
  <c r="F72" i="25"/>
  <c r="N69" i="25"/>
  <c r="M80" i="25"/>
  <c r="M70" i="25"/>
  <c r="AK72" i="29"/>
  <c r="AI72" i="29"/>
  <c r="U71" i="29"/>
  <c r="U50" i="29"/>
  <c r="S50" i="29"/>
  <c r="R72" i="25"/>
  <c r="K72" i="29"/>
  <c r="AI51" i="30"/>
  <c r="AQ45" i="30"/>
  <c r="C67" i="30"/>
  <c r="S53" i="30"/>
  <c r="AI86" i="30"/>
  <c r="K47" i="30"/>
  <c r="AA57" i="30"/>
  <c r="BG65" i="30"/>
  <c r="K53" i="30"/>
  <c r="BA48" i="30"/>
  <c r="K45" i="30"/>
  <c r="AC52" i="30"/>
  <c r="AC85" i="30"/>
  <c r="E53" i="30"/>
  <c r="AA65" i="30"/>
  <c r="BG45" i="30"/>
  <c r="BI45" i="30"/>
  <c r="BI78" i="30"/>
  <c r="S72" i="30"/>
  <c r="K63" i="30"/>
  <c r="S55" i="30"/>
  <c r="C49" i="30"/>
  <c r="S62" i="30"/>
  <c r="BG54" i="30"/>
  <c r="AK66" i="30"/>
  <c r="S51" i="30"/>
  <c r="U51" i="30"/>
  <c r="AK46" i="30"/>
  <c r="AI46" i="30"/>
  <c r="AA68" i="30"/>
  <c r="U85" i="30"/>
  <c r="AA80" i="30"/>
  <c r="S59" i="30"/>
  <c r="U59" i="30"/>
  <c r="BG48" i="30"/>
  <c r="BI48" i="30"/>
  <c r="K62" i="30"/>
  <c r="M62" i="30"/>
  <c r="AS48" i="30"/>
  <c r="AS60" i="30"/>
  <c r="BA46" i="30"/>
  <c r="AY46" i="30"/>
  <c r="K56" i="30"/>
  <c r="BG52" i="30"/>
  <c r="BG75" i="30"/>
  <c r="BG50" i="30"/>
  <c r="AA51" i="30"/>
  <c r="M48" i="30"/>
  <c r="M46" i="30"/>
  <c r="M81" i="30"/>
  <c r="AS81" i="30"/>
  <c r="E86" i="30"/>
  <c r="AC45" i="30"/>
  <c r="AY86" i="30"/>
  <c r="AS47" i="30"/>
  <c r="E45" i="30"/>
  <c r="AS51" i="30"/>
  <c r="AS50" i="30"/>
  <c r="E78" i="30"/>
  <c r="S74" i="30"/>
  <c r="M73" i="30"/>
  <c r="AA56" i="30"/>
  <c r="U45" i="30"/>
  <c r="AC48" i="30"/>
  <c r="AK48" i="30"/>
  <c r="S64" i="30"/>
  <c r="AY49" i="30"/>
  <c r="AK49" i="30"/>
  <c r="E48" i="30"/>
  <c r="BI59" i="30"/>
  <c r="BA45" i="30"/>
  <c r="U48" i="30"/>
  <c r="AK64" i="29"/>
  <c r="U83" i="29"/>
  <c r="U75" i="29"/>
  <c r="AI63" i="29"/>
  <c r="E45" i="29"/>
  <c r="AI52" i="29"/>
  <c r="AY63" i="29"/>
  <c r="C83" i="29"/>
  <c r="U79" i="29"/>
  <c r="E78" i="29"/>
  <c r="C75" i="29"/>
  <c r="AQ63" i="29"/>
  <c r="U48" i="29"/>
  <c r="E79" i="29"/>
  <c r="AK82" i="29"/>
  <c r="AS45" i="29"/>
  <c r="C62" i="29"/>
  <c r="U65" i="29"/>
  <c r="U57" i="29"/>
  <c r="E65" i="29"/>
  <c r="AK61" i="29"/>
  <c r="K58" i="29"/>
  <c r="E57" i="29"/>
  <c r="BA65" i="29"/>
  <c r="AC62" i="29"/>
  <c r="AA62" i="29"/>
  <c r="U61" i="29"/>
  <c r="BA57" i="29"/>
  <c r="BI62" i="29"/>
  <c r="BG62" i="29"/>
  <c r="BA61" i="29"/>
  <c r="AC58" i="29"/>
  <c r="AK65" i="29"/>
  <c r="E61" i="29"/>
  <c r="AS58" i="29"/>
  <c r="AQ58" i="29"/>
  <c r="AK57" i="29"/>
  <c r="E68" i="23"/>
  <c r="D68" i="23"/>
  <c r="E67" i="23"/>
  <c r="D67" i="23"/>
  <c r="E66" i="23"/>
  <c r="D66" i="23"/>
  <c r="B58" i="23"/>
  <c r="M15" i="23" s="1"/>
  <c r="E64" i="23"/>
  <c r="E63" i="23"/>
  <c r="E62" i="23"/>
  <c r="D64" i="23"/>
  <c r="D63" i="23"/>
  <c r="D62" i="23"/>
  <c r="E60" i="23"/>
  <c r="D60" i="23"/>
  <c r="O17" i="23" s="1"/>
  <c r="E59" i="23"/>
  <c r="D59" i="23"/>
  <c r="E58" i="23"/>
  <c r="D58" i="23"/>
  <c r="O15" i="23" s="1"/>
  <c r="BG13" i="18"/>
  <c r="BH13" i="18"/>
  <c r="BG14" i="18"/>
  <c r="BH14" i="18"/>
  <c r="BG15" i="18"/>
  <c r="BH15" i="18"/>
  <c r="BG16" i="18"/>
  <c r="BH16" i="18"/>
  <c r="BG17" i="18"/>
  <c r="BH17" i="18"/>
  <c r="BG18" i="18"/>
  <c r="BH18" i="18"/>
  <c r="BG19" i="18"/>
  <c r="BH19" i="18"/>
  <c r="BG20" i="18"/>
  <c r="BH20" i="18"/>
  <c r="BG21" i="18"/>
  <c r="BH21" i="18"/>
  <c r="BG22" i="18"/>
  <c r="BH22" i="18"/>
  <c r="BG23" i="18"/>
  <c r="BH23" i="18"/>
  <c r="BG24" i="18"/>
  <c r="BH24" i="18"/>
  <c r="BG25" i="18"/>
  <c r="BH25" i="18"/>
  <c r="BG26" i="18"/>
  <c r="BH26" i="18"/>
  <c r="BG27" i="18"/>
  <c r="BH27" i="18"/>
  <c r="BG28" i="18"/>
  <c r="BH28" i="18"/>
  <c r="BG29" i="18"/>
  <c r="BH29" i="18"/>
  <c r="BG30" i="18"/>
  <c r="BH30" i="18"/>
  <c r="BG31" i="18"/>
  <c r="BH31" i="18"/>
  <c r="BG32" i="18"/>
  <c r="BH32" i="18"/>
  <c r="BG33" i="18"/>
  <c r="BH33" i="18"/>
  <c r="BG34" i="18"/>
  <c r="BH34" i="18"/>
  <c r="BG35" i="18"/>
  <c r="BH35" i="18"/>
  <c r="BG36" i="18"/>
  <c r="BH36" i="18"/>
  <c r="BG37" i="18"/>
  <c r="BH37" i="18"/>
  <c r="BG38" i="18"/>
  <c r="BH38" i="18"/>
  <c r="BG39" i="18"/>
  <c r="BH39" i="18"/>
  <c r="BG40" i="18"/>
  <c r="BH40" i="18"/>
  <c r="BG41" i="18"/>
  <c r="BH41" i="18"/>
  <c r="BG42" i="18"/>
  <c r="BH42" i="18"/>
  <c r="BG43" i="18"/>
  <c r="BH43" i="18"/>
  <c r="BG44" i="18"/>
  <c r="BH44" i="18"/>
  <c r="BG45" i="18"/>
  <c r="BH45" i="18"/>
  <c r="BG46" i="18"/>
  <c r="BH46" i="18"/>
  <c r="BG47" i="18"/>
  <c r="BH47" i="18"/>
  <c r="BG48" i="18"/>
  <c r="BH48" i="18"/>
  <c r="BG49" i="18"/>
  <c r="BH49" i="18"/>
  <c r="BG50" i="18"/>
  <c r="BH50" i="18"/>
  <c r="BG51" i="18"/>
  <c r="BH51" i="18"/>
  <c r="BG52" i="18"/>
  <c r="BH52" i="18"/>
  <c r="BG95" i="18"/>
  <c r="BH95" i="18"/>
  <c r="BG96" i="18"/>
  <c r="BH96" i="18"/>
  <c r="BG97" i="18"/>
  <c r="BH97" i="18"/>
  <c r="BG98" i="18"/>
  <c r="BH98" i="18"/>
  <c r="BG99" i="18"/>
  <c r="BH99" i="18"/>
  <c r="BG100" i="18"/>
  <c r="BH100" i="18"/>
  <c r="BG101" i="18"/>
  <c r="BH101" i="18"/>
  <c r="BG102" i="18"/>
  <c r="BH102" i="18"/>
  <c r="BG103" i="18"/>
  <c r="BH103" i="18"/>
  <c r="BG104" i="18"/>
  <c r="BH104" i="18"/>
  <c r="BG105" i="18"/>
  <c r="BH105" i="18"/>
  <c r="BG106" i="18"/>
  <c r="BH106" i="18"/>
  <c r="BG107" i="18"/>
  <c r="BH107" i="18"/>
  <c r="BG108" i="18"/>
  <c r="BH108" i="18"/>
  <c r="BG109" i="18"/>
  <c r="BH109" i="18"/>
  <c r="BG110" i="18"/>
  <c r="BH110" i="18"/>
  <c r="BG111" i="18"/>
  <c r="BH111" i="18"/>
  <c r="BG112" i="18"/>
  <c r="BH112" i="18"/>
  <c r="BG113" i="18"/>
  <c r="BH113" i="18"/>
  <c r="BG114" i="18"/>
  <c r="BH114" i="18"/>
  <c r="BG115" i="18"/>
  <c r="BH115" i="18"/>
  <c r="BG116" i="18"/>
  <c r="BH116" i="18"/>
  <c r="BG117" i="18"/>
  <c r="BH117" i="18"/>
  <c r="BG118" i="18"/>
  <c r="BH118" i="18"/>
  <c r="BG119" i="18"/>
  <c r="BH119" i="18"/>
  <c r="BG120" i="18"/>
  <c r="BH120" i="18"/>
  <c r="BG121" i="18"/>
  <c r="BH121" i="18"/>
  <c r="BG122" i="18"/>
  <c r="BH122" i="18"/>
  <c r="BG123" i="18"/>
  <c r="BH123" i="18"/>
  <c r="BG124" i="18"/>
  <c r="BH124" i="18"/>
  <c r="BG125" i="18"/>
  <c r="BH125" i="18"/>
  <c r="BG126" i="18"/>
  <c r="BH126" i="18"/>
  <c r="BG127" i="18"/>
  <c r="BH127" i="18"/>
  <c r="BG128" i="18"/>
  <c r="BH128" i="18"/>
  <c r="BG129" i="18"/>
  <c r="BH129" i="18"/>
  <c r="BG130" i="18"/>
  <c r="BH130" i="18"/>
  <c r="BG131" i="18"/>
  <c r="BH131" i="18"/>
  <c r="BG132" i="18"/>
  <c r="BH132" i="18"/>
  <c r="BG133" i="18"/>
  <c r="BH133" i="18"/>
  <c r="BG134" i="18"/>
  <c r="BH134" i="18"/>
  <c r="BG135" i="18"/>
  <c r="BH135" i="18"/>
  <c r="BG136" i="18"/>
  <c r="BH136" i="18"/>
  <c r="BG137" i="18"/>
  <c r="BH137" i="18"/>
  <c r="BG138" i="18"/>
  <c r="BH138" i="18"/>
  <c r="BG139" i="18"/>
  <c r="BH139" i="18"/>
  <c r="BG140" i="18"/>
  <c r="BH140" i="18"/>
  <c r="BG141" i="18"/>
  <c r="BH141" i="18"/>
  <c r="BG142" i="18"/>
  <c r="BH142" i="18"/>
  <c r="BG143" i="18"/>
  <c r="BH143" i="18"/>
  <c r="BG144" i="18"/>
  <c r="BH144" i="18"/>
  <c r="BG145" i="18"/>
  <c r="BH145" i="18"/>
  <c r="BG146" i="18"/>
  <c r="BH146" i="18"/>
  <c r="BG147" i="18"/>
  <c r="BH147" i="18"/>
  <c r="BG148" i="18"/>
  <c r="BH148" i="18"/>
  <c r="BG149" i="18"/>
  <c r="BH149" i="18"/>
  <c r="BG150" i="18"/>
  <c r="BH150" i="18"/>
  <c r="BG151" i="18"/>
  <c r="BH151" i="18"/>
  <c r="BG152" i="18"/>
  <c r="BH152" i="18"/>
  <c r="BG153" i="18"/>
  <c r="BH153" i="18"/>
  <c r="BG154" i="18"/>
  <c r="BH154" i="18"/>
  <c r="BG155" i="18"/>
  <c r="BH155" i="18"/>
  <c r="BG156" i="18"/>
  <c r="BH156" i="18"/>
  <c r="BG157" i="18"/>
  <c r="BH157" i="18"/>
  <c r="BH12" i="18"/>
  <c r="BG12" i="18"/>
  <c r="C60" i="23"/>
  <c r="B60" i="23"/>
  <c r="M17" i="23" s="1"/>
  <c r="C59" i="23"/>
  <c r="B59" i="23"/>
  <c r="C58" i="23"/>
  <c r="BG13" i="17"/>
  <c r="BH13" i="17"/>
  <c r="BG14" i="17"/>
  <c r="BH14" i="17"/>
  <c r="BG15" i="17"/>
  <c r="BH15" i="17"/>
  <c r="BG16" i="17"/>
  <c r="BH16" i="17"/>
  <c r="BG17" i="17"/>
  <c r="BH17" i="17"/>
  <c r="BG18" i="17"/>
  <c r="BH18" i="17"/>
  <c r="BG19" i="17"/>
  <c r="BH19" i="17"/>
  <c r="BG20" i="17"/>
  <c r="BH20" i="17"/>
  <c r="BG21" i="17"/>
  <c r="BH21" i="17"/>
  <c r="BG22" i="17"/>
  <c r="BH22" i="17"/>
  <c r="BG23" i="17"/>
  <c r="BH23" i="17"/>
  <c r="BG24" i="17"/>
  <c r="BH24" i="17"/>
  <c r="BG25" i="17"/>
  <c r="BH25" i="17"/>
  <c r="BG26" i="17"/>
  <c r="BH26" i="17"/>
  <c r="BG27" i="17"/>
  <c r="BH27" i="17"/>
  <c r="BG28" i="17"/>
  <c r="BH28" i="17"/>
  <c r="BG29" i="17"/>
  <c r="BH29" i="17"/>
  <c r="BG30" i="17"/>
  <c r="BH30" i="17"/>
  <c r="BG31" i="17"/>
  <c r="BH31" i="17"/>
  <c r="BG32" i="17"/>
  <c r="BH32" i="17"/>
  <c r="BG33" i="17"/>
  <c r="BH33" i="17"/>
  <c r="BG34" i="17"/>
  <c r="BH34" i="17"/>
  <c r="BG35" i="17"/>
  <c r="BH35" i="17"/>
  <c r="BG36" i="17"/>
  <c r="BH36" i="17"/>
  <c r="BG37" i="17"/>
  <c r="BH37" i="17"/>
  <c r="BG38" i="17"/>
  <c r="BH38" i="17"/>
  <c r="BG39" i="17"/>
  <c r="BH39" i="17"/>
  <c r="BG40" i="17"/>
  <c r="BH40" i="17"/>
  <c r="BG41" i="17"/>
  <c r="BH41" i="17"/>
  <c r="BG42" i="17"/>
  <c r="BH42" i="17"/>
  <c r="BG43" i="17"/>
  <c r="BH43" i="17"/>
  <c r="BG44" i="17"/>
  <c r="BH44" i="17"/>
  <c r="BG45" i="17"/>
  <c r="BH45" i="17"/>
  <c r="BG46" i="17"/>
  <c r="BH46" i="17"/>
  <c r="BG47" i="17"/>
  <c r="BH47" i="17"/>
  <c r="BG48" i="17"/>
  <c r="BH48" i="17"/>
  <c r="BG49" i="17"/>
  <c r="BH49" i="17"/>
  <c r="BG50" i="17"/>
  <c r="BH50" i="17"/>
  <c r="BG51" i="17"/>
  <c r="BH51" i="17"/>
  <c r="BG52" i="17"/>
  <c r="BH52" i="17"/>
  <c r="BG95" i="17"/>
  <c r="BH95" i="17"/>
  <c r="BG96" i="17"/>
  <c r="BH96" i="17"/>
  <c r="BG97" i="17"/>
  <c r="BH97" i="17"/>
  <c r="BG98" i="17"/>
  <c r="BH98" i="17"/>
  <c r="BG99" i="17"/>
  <c r="BH99" i="17"/>
  <c r="BG100" i="17"/>
  <c r="BH100" i="17"/>
  <c r="BG101" i="17"/>
  <c r="BH101" i="17"/>
  <c r="BG102" i="17"/>
  <c r="BH102" i="17"/>
  <c r="BG103" i="17"/>
  <c r="BH103" i="17"/>
  <c r="BG104" i="17"/>
  <c r="BH104" i="17"/>
  <c r="BG105" i="17"/>
  <c r="BH105" i="17"/>
  <c r="BG106" i="17"/>
  <c r="BH106" i="17"/>
  <c r="BG107" i="17"/>
  <c r="BH107" i="17"/>
  <c r="BG108" i="17"/>
  <c r="BH108" i="17"/>
  <c r="BG109" i="17"/>
  <c r="BH109" i="17"/>
  <c r="BG110" i="17"/>
  <c r="BH110" i="17"/>
  <c r="BG111" i="17"/>
  <c r="BH111" i="17"/>
  <c r="BG112" i="17"/>
  <c r="BH112" i="17"/>
  <c r="BG113" i="17"/>
  <c r="BH113" i="17"/>
  <c r="BG114" i="17"/>
  <c r="BH114" i="17"/>
  <c r="BG115" i="17"/>
  <c r="BH115" i="17"/>
  <c r="BG116" i="17"/>
  <c r="BH116" i="17"/>
  <c r="BG117" i="17"/>
  <c r="BH117" i="17"/>
  <c r="BG118" i="17"/>
  <c r="BH118" i="17"/>
  <c r="BG119" i="17"/>
  <c r="BH119" i="17"/>
  <c r="BG120" i="17"/>
  <c r="BH120" i="17"/>
  <c r="BG121" i="17"/>
  <c r="BH121" i="17"/>
  <c r="BG122" i="17"/>
  <c r="BH122" i="17"/>
  <c r="BG123" i="17"/>
  <c r="BH123" i="17"/>
  <c r="BG124" i="17"/>
  <c r="BH124" i="17"/>
  <c r="BG125" i="17"/>
  <c r="BH125" i="17"/>
  <c r="BG126" i="17"/>
  <c r="BH126" i="17"/>
  <c r="BG127" i="17"/>
  <c r="BH127" i="17"/>
  <c r="BG128" i="17"/>
  <c r="BH128" i="17"/>
  <c r="BG129" i="17"/>
  <c r="BH129" i="17"/>
  <c r="BG130" i="17"/>
  <c r="BH130" i="17"/>
  <c r="BG131" i="17"/>
  <c r="BH131" i="17"/>
  <c r="BG132" i="17"/>
  <c r="BH132" i="17"/>
  <c r="BG133" i="17"/>
  <c r="BH133" i="17"/>
  <c r="BG134" i="17"/>
  <c r="BH134" i="17"/>
  <c r="BG135" i="17"/>
  <c r="BH135" i="17"/>
  <c r="BG136" i="17"/>
  <c r="BH136" i="17"/>
  <c r="BG137" i="17"/>
  <c r="BH137" i="17"/>
  <c r="BG138" i="17"/>
  <c r="BH138" i="17"/>
  <c r="BG139" i="17"/>
  <c r="BH139" i="17"/>
  <c r="BG140" i="17"/>
  <c r="BH140" i="17"/>
  <c r="BG141" i="17"/>
  <c r="BH141" i="17"/>
  <c r="BG142" i="17"/>
  <c r="BH142" i="17"/>
  <c r="BG143" i="17"/>
  <c r="BH143" i="17"/>
  <c r="BG144" i="17"/>
  <c r="BH144" i="17"/>
  <c r="BG145" i="17"/>
  <c r="BH145" i="17"/>
  <c r="BG146" i="17"/>
  <c r="BH146" i="17"/>
  <c r="BG147" i="17"/>
  <c r="BH147" i="17"/>
  <c r="BG148" i="17"/>
  <c r="BH148" i="17"/>
  <c r="BG149" i="17"/>
  <c r="BH149" i="17"/>
  <c r="BG150" i="17"/>
  <c r="BH150" i="17"/>
  <c r="BG151" i="17"/>
  <c r="BH151" i="17"/>
  <c r="BG152" i="17"/>
  <c r="BH152" i="17"/>
  <c r="BG153" i="17"/>
  <c r="BH153" i="17"/>
  <c r="BG154" i="17"/>
  <c r="BH154" i="17"/>
  <c r="BG155" i="17"/>
  <c r="BH155" i="17"/>
  <c r="BG156" i="17"/>
  <c r="BH156" i="17"/>
  <c r="BG157" i="17"/>
  <c r="BH157" i="17"/>
  <c r="BH12" i="17"/>
  <c r="BG12" i="17"/>
  <c r="E56" i="23"/>
  <c r="D56" i="23"/>
  <c r="E55" i="23"/>
  <c r="D55" i="23"/>
  <c r="E54" i="23"/>
  <c r="D54" i="23"/>
  <c r="C56" i="23"/>
  <c r="C55" i="23"/>
  <c r="B56" i="23"/>
  <c r="B55" i="23"/>
  <c r="C54" i="23"/>
  <c r="B54" i="23"/>
  <c r="D52" i="23"/>
  <c r="E52" i="23"/>
  <c r="E51" i="23"/>
  <c r="D51" i="23"/>
  <c r="E50" i="23"/>
  <c r="D50" i="23"/>
  <c r="C52" i="23"/>
  <c r="B52" i="23"/>
  <c r="C51" i="23"/>
  <c r="B51" i="23"/>
  <c r="C50" i="23"/>
  <c r="B50" i="23"/>
  <c r="F14" i="33"/>
  <c r="F17" i="33"/>
  <c r="F18" i="33"/>
  <c r="F19" i="33"/>
  <c r="E19" i="33"/>
  <c r="E18" i="33"/>
  <c r="E17" i="33"/>
  <c r="E14" i="33"/>
  <c r="F13" i="33"/>
  <c r="E13" i="33"/>
  <c r="F10" i="33"/>
  <c r="F9" i="33"/>
  <c r="F8" i="33"/>
  <c r="F5" i="33"/>
  <c r="E10" i="33"/>
  <c r="E9" i="33"/>
  <c r="E8" i="33"/>
  <c r="E5" i="33"/>
  <c r="E4" i="33"/>
  <c r="F4" i="33"/>
  <c r="F12" i="33"/>
  <c r="E12" i="33"/>
  <c r="F3" i="33"/>
  <c r="E3" i="33"/>
  <c r="D19" i="33"/>
  <c r="C19" i="33"/>
  <c r="D18" i="33"/>
  <c r="C18" i="33"/>
  <c r="D17" i="33"/>
  <c r="C17" i="33"/>
  <c r="D14" i="33"/>
  <c r="C14" i="33"/>
  <c r="D13" i="33"/>
  <c r="C13" i="33"/>
  <c r="D10" i="33"/>
  <c r="C10" i="33"/>
  <c r="D8" i="33"/>
  <c r="C8" i="33"/>
  <c r="C9" i="33"/>
  <c r="D9" i="33"/>
  <c r="D5" i="33"/>
  <c r="D4" i="33"/>
  <c r="C4" i="33"/>
  <c r="B19" i="33"/>
  <c r="B18" i="33"/>
  <c r="B17" i="33"/>
  <c r="B14" i="33"/>
  <c r="B13" i="33"/>
  <c r="B10" i="33"/>
  <c r="B9" i="33"/>
  <c r="B8" i="33"/>
  <c r="B5" i="33"/>
  <c r="B4" i="33"/>
  <c r="D12" i="33"/>
  <c r="C12" i="33"/>
  <c r="D3" i="33"/>
  <c r="C3" i="33"/>
  <c r="O146" i="25"/>
  <c r="O142" i="25"/>
  <c r="O130" i="25"/>
  <c r="O126" i="25"/>
  <c r="O114" i="25"/>
  <c r="O110" i="25"/>
  <c r="O98" i="25"/>
  <c r="Q98" i="25" s="1"/>
  <c r="O94" i="25"/>
  <c r="O40" i="25"/>
  <c r="O36" i="25"/>
  <c r="O24" i="25"/>
  <c r="O20" i="25"/>
  <c r="Q20" i="25" s="1"/>
  <c r="O8" i="25"/>
  <c r="O4" i="25"/>
  <c r="L17" i="22"/>
  <c r="L18" i="22"/>
  <c r="O5" i="25"/>
  <c r="L19" i="22"/>
  <c r="O6" i="25"/>
  <c r="L20" i="22"/>
  <c r="O7" i="25"/>
  <c r="L21" i="22"/>
  <c r="L22" i="22"/>
  <c r="O9" i="25"/>
  <c r="Q9" i="25" s="1"/>
  <c r="L23" i="22"/>
  <c r="O10" i="25"/>
  <c r="L24" i="22"/>
  <c r="O11" i="25"/>
  <c r="L25" i="22"/>
  <c r="O12" i="25"/>
  <c r="L26" i="22"/>
  <c r="O13" i="25"/>
  <c r="L27" i="22"/>
  <c r="O14" i="25"/>
  <c r="L28" i="22"/>
  <c r="O15" i="25"/>
  <c r="L29" i="22"/>
  <c r="O16" i="25"/>
  <c r="L30" i="22"/>
  <c r="O17" i="25"/>
  <c r="L31" i="22"/>
  <c r="O18" i="25"/>
  <c r="L32" i="22"/>
  <c r="O19" i="25"/>
  <c r="L33" i="22"/>
  <c r="L34" i="22"/>
  <c r="O21" i="25"/>
  <c r="Q21" i="25" s="1"/>
  <c r="L35" i="22"/>
  <c r="O22" i="25"/>
  <c r="L36" i="22"/>
  <c r="O23" i="25"/>
  <c r="Q23" i="25" s="1"/>
  <c r="L37" i="22"/>
  <c r="L38" i="22"/>
  <c r="O25" i="25"/>
  <c r="L39" i="22"/>
  <c r="O26" i="25"/>
  <c r="Q26" i="25" s="1"/>
  <c r="L40" i="22"/>
  <c r="O27" i="25"/>
  <c r="L41" i="22"/>
  <c r="O28" i="25"/>
  <c r="Q28" i="25" s="1"/>
  <c r="L42" i="22"/>
  <c r="O29" i="25"/>
  <c r="L43" i="22"/>
  <c r="O30" i="25"/>
  <c r="L44" i="22"/>
  <c r="O31" i="25"/>
  <c r="L45" i="22"/>
  <c r="O32" i="25"/>
  <c r="L46" i="22"/>
  <c r="O33" i="25"/>
  <c r="L47" i="22"/>
  <c r="O34" i="25"/>
  <c r="Q34" i="25" s="1"/>
  <c r="L48" i="22"/>
  <c r="O35" i="25"/>
  <c r="L49" i="22"/>
  <c r="L50" i="22"/>
  <c r="O37" i="25"/>
  <c r="L51" i="22"/>
  <c r="O38" i="25"/>
  <c r="L52" i="22"/>
  <c r="O39" i="25"/>
  <c r="L53" i="22"/>
  <c r="L54" i="22"/>
  <c r="O41" i="25"/>
  <c r="L55" i="22"/>
  <c r="O42" i="25"/>
  <c r="L56" i="22"/>
  <c r="O43" i="25"/>
  <c r="L57" i="22"/>
  <c r="O44" i="25"/>
  <c r="L100" i="22"/>
  <c r="O87" i="25"/>
  <c r="L101" i="22"/>
  <c r="O88" i="25"/>
  <c r="L102" i="22"/>
  <c r="O89" i="25"/>
  <c r="Q89" i="25" s="1"/>
  <c r="L103" i="22"/>
  <c r="O90" i="25"/>
  <c r="L104" i="22"/>
  <c r="O91" i="25"/>
  <c r="L105" i="22"/>
  <c r="O92" i="25"/>
  <c r="L106" i="22"/>
  <c r="O93" i="25"/>
  <c r="Q93" i="25" s="1"/>
  <c r="L107" i="22"/>
  <c r="L108" i="22"/>
  <c r="O95" i="25"/>
  <c r="L109" i="22"/>
  <c r="O96" i="25"/>
  <c r="L110" i="22"/>
  <c r="O97" i="25"/>
  <c r="L111" i="22"/>
  <c r="L112" i="22"/>
  <c r="O99" i="25"/>
  <c r="L113" i="22"/>
  <c r="O100" i="25"/>
  <c r="Q100" i="25" s="1"/>
  <c r="L114" i="22"/>
  <c r="O101" i="25"/>
  <c r="L115" i="22"/>
  <c r="O102" i="25"/>
  <c r="L116" i="22"/>
  <c r="O103" i="25"/>
  <c r="L117" i="22"/>
  <c r="O104" i="25"/>
  <c r="L118" i="22"/>
  <c r="O105" i="25"/>
  <c r="L119" i="22"/>
  <c r="O106" i="25"/>
  <c r="Q106" i="25" s="1"/>
  <c r="L120" i="22"/>
  <c r="O107" i="25"/>
  <c r="L121" i="22"/>
  <c r="O108" i="25"/>
  <c r="Q108" i="25" s="1"/>
  <c r="L122" i="22"/>
  <c r="O109" i="25"/>
  <c r="L123" i="22"/>
  <c r="L124" i="22"/>
  <c r="O111" i="25"/>
  <c r="L125" i="22"/>
  <c r="O112" i="25"/>
  <c r="L126" i="22"/>
  <c r="O113" i="25"/>
  <c r="L127" i="22"/>
  <c r="L128" i="22"/>
  <c r="O115" i="25"/>
  <c r="Q115" i="25" s="1"/>
  <c r="L129" i="22"/>
  <c r="O116" i="25"/>
  <c r="L130" i="22"/>
  <c r="O117" i="25"/>
  <c r="L131" i="22"/>
  <c r="O118" i="25"/>
  <c r="L132" i="22"/>
  <c r="O119" i="25"/>
  <c r="Q119" i="25" s="1"/>
  <c r="L133" i="22"/>
  <c r="O120" i="25"/>
  <c r="L134" i="22"/>
  <c r="O121" i="25"/>
  <c r="L135" i="22"/>
  <c r="O122" i="25"/>
  <c r="L136" i="22"/>
  <c r="O123" i="25"/>
  <c r="L137" i="22"/>
  <c r="O124" i="25"/>
  <c r="L138" i="22"/>
  <c r="O125" i="25"/>
  <c r="Q125" i="25" s="1"/>
  <c r="L139" i="22"/>
  <c r="L140" i="22"/>
  <c r="O127" i="25"/>
  <c r="Q127" i="25" s="1"/>
  <c r="L141" i="22"/>
  <c r="O128" i="25"/>
  <c r="L142" i="22"/>
  <c r="O129" i="25"/>
  <c r="L143" i="22"/>
  <c r="L144" i="22"/>
  <c r="O131" i="25"/>
  <c r="L145" i="22"/>
  <c r="O132" i="25"/>
  <c r="Q132" i="25" s="1"/>
  <c r="L146" i="22"/>
  <c r="O133" i="25"/>
  <c r="L147" i="22"/>
  <c r="O134" i="25"/>
  <c r="Q134" i="25" s="1"/>
  <c r="L148" i="22"/>
  <c r="O135" i="25"/>
  <c r="L149" i="22"/>
  <c r="O136" i="25"/>
  <c r="L150" i="22"/>
  <c r="O137" i="25"/>
  <c r="L151" i="22"/>
  <c r="O138" i="25"/>
  <c r="L152" i="22"/>
  <c r="O139" i="25"/>
  <c r="L153" i="22"/>
  <c r="O140" i="25"/>
  <c r="L154" i="22"/>
  <c r="O141" i="25"/>
  <c r="L155" i="22"/>
  <c r="L156" i="22"/>
  <c r="O143" i="25"/>
  <c r="L157" i="22"/>
  <c r="O144" i="25"/>
  <c r="Q144" i="25" s="1"/>
  <c r="L158" i="22"/>
  <c r="O145" i="25"/>
  <c r="L159" i="22"/>
  <c r="L160" i="22"/>
  <c r="O147" i="25"/>
  <c r="Q147" i="25" s="1"/>
  <c r="L161" i="22"/>
  <c r="O148" i="25"/>
  <c r="L162" i="22"/>
  <c r="O149" i="25"/>
  <c r="Q149" i="25" s="1"/>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7" i="22"/>
  <c r="L198" i="22"/>
  <c r="L199" i="22"/>
  <c r="L200" i="22"/>
  <c r="L201" i="22"/>
  <c r="L202" i="22"/>
  <c r="L203" i="22"/>
  <c r="L204" i="22"/>
  <c r="L205" i="22"/>
  <c r="L248" i="22"/>
  <c r="L249" i="22"/>
  <c r="U46" i="25"/>
  <c r="L250" i="22"/>
  <c r="L251" i="22"/>
  <c r="U48" i="25"/>
  <c r="L252" i="22"/>
  <c r="L253" i="22"/>
  <c r="U50" i="25"/>
  <c r="L254" i="22"/>
  <c r="L255" i="22"/>
  <c r="U52" i="25"/>
  <c r="L256" i="22"/>
  <c r="L257" i="22"/>
  <c r="U54" i="25"/>
  <c r="L258" i="22"/>
  <c r="L259" i="22"/>
  <c r="U56" i="25"/>
  <c r="L260" i="22"/>
  <c r="L261" i="22"/>
  <c r="U58" i="25"/>
  <c r="L262" i="22"/>
  <c r="L263" i="22"/>
  <c r="U60" i="25"/>
  <c r="L264" i="22"/>
  <c r="L265" i="22"/>
  <c r="U62" i="25"/>
  <c r="L266" i="22"/>
  <c r="L267" i="22"/>
  <c r="U64" i="25"/>
  <c r="L268" i="22"/>
  <c r="L269" i="22"/>
  <c r="L270" i="22"/>
  <c r="L271" i="22"/>
  <c r="U68" i="25"/>
  <c r="L272" i="22"/>
  <c r="L273" i="22"/>
  <c r="U70" i="25"/>
  <c r="L274" i="22"/>
  <c r="L275" i="22"/>
  <c r="U72" i="25"/>
  <c r="L276" i="22"/>
  <c r="L277" i="22"/>
  <c r="U74" i="25"/>
  <c r="L278" i="22"/>
  <c r="L279" i="22"/>
  <c r="U76" i="25"/>
  <c r="L280" i="22"/>
  <c r="L281" i="22"/>
  <c r="U78" i="25"/>
  <c r="L282" i="22"/>
  <c r="L283" i="22"/>
  <c r="U80" i="25"/>
  <c r="L284" i="22"/>
  <c r="L285" i="22"/>
  <c r="U82" i="25"/>
  <c r="L286" i="22"/>
  <c r="L287" i="22"/>
  <c r="U84" i="25"/>
  <c r="L288" i="22"/>
  <c r="L289" i="22"/>
  <c r="U86" i="25"/>
  <c r="L290" i="22"/>
  <c r="L291" i="22"/>
  <c r="L292" i="22"/>
  <c r="L293" i="22"/>
  <c r="L294" i="22"/>
  <c r="L295" i="22"/>
  <c r="L296" i="22"/>
  <c r="L297" i="22"/>
  <c r="L298" i="22"/>
  <c r="L299" i="22"/>
  <c r="L300" i="22"/>
  <c r="L301" i="22"/>
  <c r="L302" i="22"/>
  <c r="L303" i="22"/>
  <c r="L304" i="22"/>
  <c r="L305" i="22"/>
  <c r="L306" i="22"/>
  <c r="L307" i="22"/>
  <c r="L308" i="22"/>
  <c r="L309" i="22"/>
  <c r="L310" i="22"/>
  <c r="L16" i="22"/>
  <c r="O3" i="25"/>
  <c r="M16" i="22"/>
  <c r="M17" i="22"/>
  <c r="M18" i="22"/>
  <c r="M19" i="22"/>
  <c r="M20" i="22"/>
  <c r="M21" i="22"/>
  <c r="M22" i="22"/>
  <c r="M23" i="22"/>
  <c r="M24" i="22"/>
  <c r="M25" i="22"/>
  <c r="M26" i="22"/>
  <c r="M27" i="22"/>
  <c r="M28" i="22"/>
  <c r="M29" i="22"/>
  <c r="M30" i="22"/>
  <c r="M31" i="22"/>
  <c r="M32" i="22"/>
  <c r="M33" i="22"/>
  <c r="M34" i="22"/>
  <c r="M35" i="22"/>
  <c r="M36" i="22"/>
  <c r="M37" i="22"/>
  <c r="M38" i="22"/>
  <c r="M39" i="22"/>
  <c r="M40" i="22"/>
  <c r="M41" i="22"/>
  <c r="M42" i="22"/>
  <c r="M43" i="22"/>
  <c r="M44" i="22"/>
  <c r="M45" i="22"/>
  <c r="M46" i="22"/>
  <c r="M47" i="22"/>
  <c r="M48" i="22"/>
  <c r="M49" i="22"/>
  <c r="M50" i="22"/>
  <c r="M51" i="22"/>
  <c r="M52" i="22"/>
  <c r="M53" i="22"/>
  <c r="M54" i="22"/>
  <c r="M55" i="22"/>
  <c r="M56" i="22"/>
  <c r="M57" i="22"/>
  <c r="M100" i="22"/>
  <c r="M101" i="22"/>
  <c r="M102" i="22"/>
  <c r="M103" i="22"/>
  <c r="M104" i="22"/>
  <c r="M105" i="22"/>
  <c r="M106" i="22"/>
  <c r="M107" i="22"/>
  <c r="M108" i="22"/>
  <c r="M109" i="22"/>
  <c r="M110" i="22"/>
  <c r="M111" i="22"/>
  <c r="M112" i="22"/>
  <c r="M113" i="22"/>
  <c r="M114" i="22"/>
  <c r="M115" i="22"/>
  <c r="M116" i="22"/>
  <c r="M117" i="22"/>
  <c r="M118" i="22"/>
  <c r="M119" i="22"/>
  <c r="M120" i="22"/>
  <c r="M121" i="22"/>
  <c r="M122" i="22"/>
  <c r="M123" i="22"/>
  <c r="M124" i="22"/>
  <c r="M125" i="22"/>
  <c r="M126" i="22"/>
  <c r="M127" i="22"/>
  <c r="M128" i="22"/>
  <c r="M129" i="22"/>
  <c r="M130" i="22"/>
  <c r="M131" i="22"/>
  <c r="M132" i="22"/>
  <c r="M133" i="22"/>
  <c r="M134" i="22"/>
  <c r="M135" i="22"/>
  <c r="M136" i="22"/>
  <c r="M137" i="22"/>
  <c r="M138" i="22"/>
  <c r="M139" i="22"/>
  <c r="M140" i="22"/>
  <c r="M141" i="22"/>
  <c r="M142" i="22"/>
  <c r="M143" i="22"/>
  <c r="M144" i="22"/>
  <c r="M145" i="22"/>
  <c r="M146" i="22"/>
  <c r="M147" i="22"/>
  <c r="M148" i="22"/>
  <c r="M149" i="22"/>
  <c r="M150" i="22"/>
  <c r="M151" i="22"/>
  <c r="M152" i="22"/>
  <c r="M153" i="22"/>
  <c r="M154" i="22"/>
  <c r="M155" i="22"/>
  <c r="M156" i="22"/>
  <c r="M157" i="22"/>
  <c r="M158" i="22"/>
  <c r="M159" i="22"/>
  <c r="M160" i="22"/>
  <c r="M161" i="22"/>
  <c r="M162" i="22"/>
  <c r="M163" i="22"/>
  <c r="M164" i="22"/>
  <c r="M165" i="22"/>
  <c r="M166" i="22"/>
  <c r="M167" i="22"/>
  <c r="M168" i="22"/>
  <c r="M169" i="22"/>
  <c r="M170" i="22"/>
  <c r="M171" i="22"/>
  <c r="M172" i="22"/>
  <c r="M173" i="22"/>
  <c r="M174" i="22"/>
  <c r="M175" i="22"/>
  <c r="M176" i="22"/>
  <c r="M177" i="22"/>
  <c r="M178" i="22"/>
  <c r="M179" i="22"/>
  <c r="M180" i="22"/>
  <c r="M181" i="22"/>
  <c r="M182" i="22"/>
  <c r="M183" i="22"/>
  <c r="M184" i="22"/>
  <c r="M185" i="22"/>
  <c r="M186" i="22"/>
  <c r="M187" i="22"/>
  <c r="M188" i="22"/>
  <c r="M189" i="22"/>
  <c r="M190" i="22"/>
  <c r="M191" i="22"/>
  <c r="M192" i="22"/>
  <c r="M193" i="22"/>
  <c r="M194" i="22"/>
  <c r="M195" i="22"/>
  <c r="M196" i="22"/>
  <c r="M197" i="22"/>
  <c r="M198" i="22"/>
  <c r="M199" i="22"/>
  <c r="M200" i="22"/>
  <c r="M201" i="22"/>
  <c r="M202" i="22"/>
  <c r="M203" i="22"/>
  <c r="M204" i="22"/>
  <c r="M205" i="22"/>
  <c r="M248" i="22"/>
  <c r="M249" i="22"/>
  <c r="V46" i="25"/>
  <c r="M250" i="22"/>
  <c r="V47" i="25"/>
  <c r="M251" i="22"/>
  <c r="V48" i="25"/>
  <c r="M252" i="22"/>
  <c r="V49" i="25"/>
  <c r="M253" i="22"/>
  <c r="V50" i="25"/>
  <c r="M254" i="22"/>
  <c r="V51" i="25"/>
  <c r="M255" i="22"/>
  <c r="V52" i="25"/>
  <c r="M256" i="22"/>
  <c r="V53" i="25"/>
  <c r="M257" i="22"/>
  <c r="V54" i="25"/>
  <c r="M258" i="22"/>
  <c r="V55" i="25"/>
  <c r="M259" i="22"/>
  <c r="V56" i="25"/>
  <c r="M260" i="22"/>
  <c r="V57" i="25"/>
  <c r="M261" i="22"/>
  <c r="V58" i="25"/>
  <c r="M262" i="22"/>
  <c r="V59" i="25"/>
  <c r="M263" i="22"/>
  <c r="V60" i="25"/>
  <c r="M264" i="22"/>
  <c r="V61" i="25"/>
  <c r="M265" i="22"/>
  <c r="V62" i="25"/>
  <c r="M266" i="22"/>
  <c r="V63" i="25"/>
  <c r="M267" i="22"/>
  <c r="V64" i="25"/>
  <c r="M268" i="22"/>
  <c r="V65" i="25"/>
  <c r="M269" i="22"/>
  <c r="M270" i="22"/>
  <c r="V67" i="25"/>
  <c r="M271" i="22"/>
  <c r="M272" i="22"/>
  <c r="V69" i="25"/>
  <c r="M273" i="22"/>
  <c r="M274" i="22"/>
  <c r="V71" i="25"/>
  <c r="M275" i="22"/>
  <c r="M276" i="22"/>
  <c r="V73" i="25"/>
  <c r="M277" i="22"/>
  <c r="M278" i="22"/>
  <c r="V75" i="25"/>
  <c r="M279" i="22"/>
  <c r="M280" i="22"/>
  <c r="V77" i="25"/>
  <c r="M281" i="22"/>
  <c r="M282" i="22"/>
  <c r="V79" i="25"/>
  <c r="M283" i="22"/>
  <c r="M284" i="22"/>
  <c r="V81" i="25"/>
  <c r="M285" i="22"/>
  <c r="M286" i="22"/>
  <c r="V83" i="25"/>
  <c r="M287" i="22"/>
  <c r="M288" i="22"/>
  <c r="V85" i="25"/>
  <c r="M289" i="22"/>
  <c r="M290" i="22"/>
  <c r="M291" i="22"/>
  <c r="M292" i="22"/>
  <c r="M293" i="22"/>
  <c r="M294" i="22"/>
  <c r="M295" i="22"/>
  <c r="M296" i="22"/>
  <c r="M297" i="22"/>
  <c r="M298" i="22"/>
  <c r="M299" i="22"/>
  <c r="M300" i="22"/>
  <c r="M301" i="22"/>
  <c r="M302" i="22"/>
  <c r="M303" i="22"/>
  <c r="M304" i="22"/>
  <c r="M305" i="22"/>
  <c r="M306" i="22"/>
  <c r="M307" i="22"/>
  <c r="M308" i="22"/>
  <c r="M309" i="22"/>
  <c r="M310" i="22"/>
  <c r="E40" i="23"/>
  <c r="D40" i="23"/>
  <c r="C40" i="23"/>
  <c r="B40" i="23"/>
  <c r="K14" i="22"/>
  <c r="J14" i="22"/>
  <c r="C66" i="25"/>
  <c r="R19" i="24"/>
  <c r="T19" i="24"/>
  <c r="E6" i="24"/>
  <c r="G6" i="24"/>
  <c r="J45" i="25"/>
  <c r="N45" i="25"/>
  <c r="K5" i="24"/>
  <c r="M5" i="24"/>
  <c r="X18" i="24"/>
  <c r="Z18" i="24"/>
  <c r="U66" i="25"/>
  <c r="M66" i="25"/>
  <c r="C45" i="25"/>
  <c r="E5" i="24"/>
  <c r="G5" i="24"/>
  <c r="R18" i="24"/>
  <c r="T18" i="24"/>
  <c r="V45" i="25"/>
  <c r="F66" i="25"/>
  <c r="Q66" i="25"/>
  <c r="J66" i="25"/>
  <c r="N66" i="25"/>
  <c r="K6" i="24"/>
  <c r="M6" i="24"/>
  <c r="X19" i="24"/>
  <c r="Z19" i="24"/>
  <c r="Q45" i="25"/>
  <c r="F45" i="25"/>
  <c r="B47" i="23"/>
  <c r="E48" i="23"/>
  <c r="D48" i="23"/>
  <c r="C47" i="23"/>
  <c r="C42" i="23"/>
  <c r="C44" i="23"/>
  <c r="B48" i="23"/>
  <c r="D46" i="23"/>
  <c r="B43" i="23"/>
  <c r="C46" i="23"/>
  <c r="B42" i="23"/>
  <c r="B44" i="23"/>
  <c r="D43" i="23"/>
  <c r="B46" i="23"/>
  <c r="C48" i="23"/>
  <c r="E46" i="23"/>
  <c r="E43" i="23"/>
  <c r="E47" i="23"/>
  <c r="D42" i="23"/>
  <c r="D44" i="23"/>
  <c r="D47" i="23"/>
  <c r="C43" i="23"/>
  <c r="E42" i="23"/>
  <c r="E44" i="23"/>
  <c r="Q33" i="24"/>
  <c r="P33" i="24"/>
  <c r="Q32" i="24"/>
  <c r="P32" i="24"/>
  <c r="I9" i="24"/>
  <c r="I8" i="24"/>
  <c r="I7" i="24"/>
  <c r="I4" i="24"/>
  <c r="I3" i="24"/>
  <c r="H9" i="24"/>
  <c r="H8" i="24"/>
  <c r="H7" i="24"/>
  <c r="H4" i="24"/>
  <c r="H3" i="24"/>
  <c r="C9" i="24"/>
  <c r="C8" i="24"/>
  <c r="C7" i="24"/>
  <c r="C4" i="24"/>
  <c r="C3" i="24"/>
  <c r="B9" i="24"/>
  <c r="B8" i="24"/>
  <c r="B7" i="24"/>
  <c r="B4" i="24"/>
  <c r="B3" i="24"/>
  <c r="P19" i="7"/>
  <c r="O19" i="7"/>
  <c r="N19" i="7"/>
  <c r="M19" i="7"/>
  <c r="P11" i="7"/>
  <c r="O11" i="7"/>
  <c r="N11" i="7"/>
  <c r="M11" i="7"/>
  <c r="P19" i="5"/>
  <c r="O19" i="5"/>
  <c r="N19" i="5"/>
  <c r="M19" i="5"/>
  <c r="P11" i="5"/>
  <c r="O11" i="5"/>
  <c r="N11" i="5"/>
  <c r="M11" i="5"/>
  <c r="B2" i="24"/>
  <c r="C2" i="24"/>
  <c r="A310" i="22"/>
  <c r="A309" i="22"/>
  <c r="A308" i="22"/>
  <c r="A307" i="22"/>
  <c r="A306" i="22"/>
  <c r="A305" i="22"/>
  <c r="A304" i="22"/>
  <c r="A303" i="22"/>
  <c r="A302" i="22"/>
  <c r="A301" i="22"/>
  <c r="A289" i="22"/>
  <c r="A288" i="22"/>
  <c r="A287" i="22"/>
  <c r="A286" i="22"/>
  <c r="A285" i="22"/>
  <c r="A284" i="22"/>
  <c r="A283" i="22"/>
  <c r="A282" i="22"/>
  <c r="A281" i="22"/>
  <c r="A280" i="22"/>
  <c r="A268" i="22"/>
  <c r="A267" i="22"/>
  <c r="A266" i="22"/>
  <c r="A265" i="22"/>
  <c r="A264" i="22"/>
  <c r="A263" i="22"/>
  <c r="A262" i="22"/>
  <c r="A261" i="22"/>
  <c r="A260" i="22"/>
  <c r="A259" i="22"/>
  <c r="A205" i="22"/>
  <c r="A204" i="22"/>
  <c r="A203" i="22"/>
  <c r="A202" i="22"/>
  <c r="A201" i="22"/>
  <c r="A200" i="22"/>
  <c r="A199" i="22"/>
  <c r="A198" i="22"/>
  <c r="A197" i="22"/>
  <c r="A196" i="22"/>
  <c r="A184" i="22"/>
  <c r="A183" i="22"/>
  <c r="A182" i="22"/>
  <c r="A181" i="22"/>
  <c r="A180" i="22"/>
  <c r="A179" i="22"/>
  <c r="A178" i="22"/>
  <c r="A177" i="22"/>
  <c r="A176" i="22"/>
  <c r="A175" i="22"/>
  <c r="A162" i="22"/>
  <c r="A161" i="22"/>
  <c r="A160" i="22"/>
  <c r="A159" i="22"/>
  <c r="A158" i="22"/>
  <c r="A157" i="22"/>
  <c r="A156" i="22"/>
  <c r="A155" i="22"/>
  <c r="A154" i="22"/>
  <c r="A153" i="22"/>
  <c r="A141" i="22"/>
  <c r="A140" i="22"/>
  <c r="A139" i="22"/>
  <c r="A138" i="22"/>
  <c r="A137" i="22"/>
  <c r="A136" i="22"/>
  <c r="A135" i="22"/>
  <c r="A134" i="22"/>
  <c r="A133" i="22"/>
  <c r="A132" i="22"/>
  <c r="A120" i="22"/>
  <c r="A119" i="22"/>
  <c r="A118" i="22"/>
  <c r="A117" i="22"/>
  <c r="A116" i="22"/>
  <c r="A115" i="22"/>
  <c r="A114" i="22"/>
  <c r="A113" i="22"/>
  <c r="A112" i="22"/>
  <c r="A111" i="22"/>
  <c r="A57" i="22"/>
  <c r="A56" i="22"/>
  <c r="A55" i="22"/>
  <c r="A54" i="22"/>
  <c r="A53" i="22"/>
  <c r="A52" i="22"/>
  <c r="A51" i="22"/>
  <c r="A50" i="22"/>
  <c r="A49" i="22"/>
  <c r="A48" i="22"/>
  <c r="A36" i="22"/>
  <c r="A35" i="22"/>
  <c r="A34" i="22"/>
  <c r="A33" i="22"/>
  <c r="A32" i="22"/>
  <c r="A31" i="22"/>
  <c r="A30" i="22"/>
  <c r="A29" i="22"/>
  <c r="A28" i="22"/>
  <c r="A27" i="22"/>
  <c r="A157" i="20"/>
  <c r="A156" i="20"/>
  <c r="A155" i="20"/>
  <c r="A154" i="20"/>
  <c r="A153" i="20"/>
  <c r="A152" i="20"/>
  <c r="A151" i="20"/>
  <c r="A150" i="20"/>
  <c r="A149" i="20"/>
  <c r="A148" i="20"/>
  <c r="A136" i="20"/>
  <c r="A135" i="20"/>
  <c r="A134" i="20"/>
  <c r="A133" i="20"/>
  <c r="A132" i="20"/>
  <c r="A131" i="20"/>
  <c r="A130" i="20"/>
  <c r="A129" i="20"/>
  <c r="A128" i="20"/>
  <c r="A127" i="20"/>
  <c r="A115" i="20"/>
  <c r="A114" i="20"/>
  <c r="A113" i="20"/>
  <c r="A112" i="20"/>
  <c r="A111" i="20"/>
  <c r="A110" i="20"/>
  <c r="A109" i="20"/>
  <c r="A108" i="20"/>
  <c r="A107" i="20"/>
  <c r="A106" i="20"/>
  <c r="A52" i="20"/>
  <c r="A51" i="20"/>
  <c r="A50" i="20"/>
  <c r="A49" i="20"/>
  <c r="A48" i="20"/>
  <c r="A47" i="20"/>
  <c r="A46" i="20"/>
  <c r="A45" i="20"/>
  <c r="A44" i="20"/>
  <c r="A43" i="20"/>
  <c r="A31" i="20"/>
  <c r="A30" i="20"/>
  <c r="A29" i="20"/>
  <c r="A28" i="20"/>
  <c r="A27" i="20"/>
  <c r="A26" i="20"/>
  <c r="A25" i="20"/>
  <c r="A24" i="20"/>
  <c r="A23" i="20"/>
  <c r="A22" i="20"/>
  <c r="A158" i="19"/>
  <c r="A157" i="19"/>
  <c r="A156" i="19"/>
  <c r="A155" i="19"/>
  <c r="A154" i="19"/>
  <c r="A153" i="19"/>
  <c r="A152" i="19"/>
  <c r="A151" i="19"/>
  <c r="A150" i="19"/>
  <c r="A149" i="19"/>
  <c r="A137" i="19"/>
  <c r="A136" i="19"/>
  <c r="A135" i="19"/>
  <c r="A134" i="19"/>
  <c r="A133" i="19"/>
  <c r="A132" i="19"/>
  <c r="A131" i="19"/>
  <c r="A130" i="19"/>
  <c r="A129" i="19"/>
  <c r="A128" i="19"/>
  <c r="A116" i="19"/>
  <c r="A115" i="19"/>
  <c r="A114" i="19"/>
  <c r="A113" i="19"/>
  <c r="A112" i="19"/>
  <c r="A111" i="19"/>
  <c r="A110" i="19"/>
  <c r="A109" i="19"/>
  <c r="A108" i="19"/>
  <c r="A107" i="19"/>
  <c r="A53" i="19"/>
  <c r="A52" i="19"/>
  <c r="A51" i="19"/>
  <c r="A50" i="19"/>
  <c r="A49" i="19"/>
  <c r="A48" i="19"/>
  <c r="A47" i="19"/>
  <c r="A46" i="19"/>
  <c r="A45" i="19"/>
  <c r="A44" i="19"/>
  <c r="A32" i="19"/>
  <c r="A31" i="19"/>
  <c r="A30" i="19"/>
  <c r="A29" i="19"/>
  <c r="A28" i="19"/>
  <c r="A27" i="19"/>
  <c r="A26" i="19"/>
  <c r="A25" i="19"/>
  <c r="A24" i="19"/>
  <c r="A23" i="19"/>
  <c r="A157" i="18"/>
  <c r="A156" i="18"/>
  <c r="A155" i="18"/>
  <c r="A154" i="18"/>
  <c r="A153" i="18"/>
  <c r="A152" i="18"/>
  <c r="A151" i="18"/>
  <c r="A150" i="18"/>
  <c r="A149" i="18"/>
  <c r="A148" i="18"/>
  <c r="A136" i="18"/>
  <c r="A135" i="18"/>
  <c r="A134" i="18"/>
  <c r="A133" i="18"/>
  <c r="A132" i="18"/>
  <c r="A131" i="18"/>
  <c r="A130" i="18"/>
  <c r="A129" i="18"/>
  <c r="A128" i="18"/>
  <c r="A127" i="18"/>
  <c r="A115" i="18"/>
  <c r="A114" i="18"/>
  <c r="A113" i="18"/>
  <c r="A112" i="18"/>
  <c r="A111" i="18"/>
  <c r="A110" i="18"/>
  <c r="A109" i="18"/>
  <c r="A108" i="18"/>
  <c r="A107" i="18"/>
  <c r="A106" i="18"/>
  <c r="A52" i="18"/>
  <c r="A51" i="18"/>
  <c r="A50" i="18"/>
  <c r="A49" i="18"/>
  <c r="A48" i="18"/>
  <c r="A47" i="18"/>
  <c r="A46" i="18"/>
  <c r="A45" i="18"/>
  <c r="A44" i="18"/>
  <c r="A43" i="18"/>
  <c r="A31" i="18"/>
  <c r="A30" i="18"/>
  <c r="A29" i="18"/>
  <c r="A28" i="18"/>
  <c r="A27" i="18"/>
  <c r="A26" i="18"/>
  <c r="A25" i="18"/>
  <c r="A24" i="18"/>
  <c r="A23" i="18"/>
  <c r="A22" i="18"/>
  <c r="A157" i="17"/>
  <c r="A156" i="17"/>
  <c r="A155" i="17"/>
  <c r="A154" i="17"/>
  <c r="A153" i="17"/>
  <c r="A152" i="17"/>
  <c r="A151" i="17"/>
  <c r="A150" i="17"/>
  <c r="A149" i="17"/>
  <c r="A148" i="17"/>
  <c r="A136" i="17"/>
  <c r="A135" i="17"/>
  <c r="A134" i="17"/>
  <c r="A133" i="17"/>
  <c r="A132" i="17"/>
  <c r="A131" i="17"/>
  <c r="A130" i="17"/>
  <c r="A129" i="17"/>
  <c r="A128" i="17"/>
  <c r="A127" i="17"/>
  <c r="A115" i="17"/>
  <c r="A114" i="17"/>
  <c r="A113" i="17"/>
  <c r="A112" i="17"/>
  <c r="A111" i="17"/>
  <c r="A110" i="17"/>
  <c r="A109" i="17"/>
  <c r="A108" i="17"/>
  <c r="A107" i="17"/>
  <c r="A106" i="17"/>
  <c r="A31" i="17"/>
  <c r="A30" i="17"/>
  <c r="A29" i="17"/>
  <c r="A28" i="17"/>
  <c r="A27" i="17"/>
  <c r="A26" i="17"/>
  <c r="A25" i="17"/>
  <c r="A24" i="17"/>
  <c r="A23" i="17"/>
  <c r="A22" i="17"/>
  <c r="A52" i="17"/>
  <c r="A51" i="17"/>
  <c r="A50" i="17"/>
  <c r="A49" i="17"/>
  <c r="A48" i="17"/>
  <c r="A47" i="17"/>
  <c r="A46" i="17"/>
  <c r="A45" i="17"/>
  <c r="A44" i="17"/>
  <c r="A43" i="17"/>
  <c r="N9" i="9"/>
  <c r="O9" i="9"/>
  <c r="N17" i="9"/>
  <c r="O17" i="9"/>
  <c r="O17" i="8"/>
  <c r="N17" i="8"/>
  <c r="O9" i="8"/>
  <c r="N9" i="8"/>
  <c r="K19" i="5"/>
  <c r="L19" i="5"/>
  <c r="L11" i="5"/>
  <c r="K11" i="5"/>
  <c r="J11" i="5"/>
  <c r="I11" i="5"/>
  <c r="L19" i="7"/>
  <c r="K19" i="7"/>
  <c r="L11" i="7"/>
  <c r="K11" i="7"/>
  <c r="G45" i="25"/>
  <c r="G66" i="25"/>
  <c r="R66" i="25"/>
  <c r="P16" i="23"/>
  <c r="N15" i="23"/>
  <c r="N16" i="23"/>
  <c r="J19" i="7"/>
  <c r="I19" i="7"/>
  <c r="H18" i="7"/>
  <c r="H17" i="7"/>
  <c r="H16" i="7"/>
  <c r="H13" i="7"/>
  <c r="H12" i="7"/>
  <c r="J11" i="7"/>
  <c r="I11" i="7"/>
  <c r="J19" i="5"/>
  <c r="I19" i="5"/>
  <c r="H18" i="5"/>
  <c r="H17" i="5"/>
  <c r="H16" i="5"/>
  <c r="H13" i="5"/>
  <c r="H12" i="5"/>
  <c r="L9" i="8"/>
  <c r="M9" i="8"/>
  <c r="K10" i="8"/>
  <c r="K11" i="8"/>
  <c r="K14" i="8"/>
  <c r="K15" i="8"/>
  <c r="K16" i="8"/>
  <c r="L17" i="8"/>
  <c r="M17" i="8"/>
  <c r="K16" i="9"/>
  <c r="K15" i="9"/>
  <c r="K14" i="9"/>
  <c r="K11" i="9"/>
  <c r="K10" i="9"/>
  <c r="G16" i="24"/>
  <c r="L17" i="9"/>
  <c r="M17" i="9"/>
  <c r="M9" i="9"/>
  <c r="L9" i="9"/>
  <c r="V5" i="23"/>
  <c r="U5" i="23"/>
  <c r="T5" i="23"/>
  <c r="S5" i="23"/>
  <c r="V3" i="23"/>
  <c r="U3" i="23"/>
  <c r="T3" i="23"/>
  <c r="S3" i="23"/>
  <c r="R13" i="6"/>
  <c r="R12" i="6"/>
  <c r="A300" i="22"/>
  <c r="A299" i="22"/>
  <c r="A298" i="22"/>
  <c r="A297" i="22"/>
  <c r="A296" i="22"/>
  <c r="A295" i="22"/>
  <c r="A294" i="22"/>
  <c r="A293" i="22"/>
  <c r="A292" i="22"/>
  <c r="A291" i="22"/>
  <c r="A290" i="22"/>
  <c r="A279" i="22"/>
  <c r="A278" i="22"/>
  <c r="A277" i="22"/>
  <c r="A276" i="22"/>
  <c r="A275" i="22"/>
  <c r="A274" i="22"/>
  <c r="A273" i="22"/>
  <c r="A272" i="22"/>
  <c r="A271" i="22"/>
  <c r="A270" i="22"/>
  <c r="A269" i="22"/>
  <c r="A258" i="22"/>
  <c r="A257" i="22"/>
  <c r="A256" i="22"/>
  <c r="A255" i="22"/>
  <c r="A254" i="22"/>
  <c r="A253" i="22"/>
  <c r="A252" i="22"/>
  <c r="A251" i="22"/>
  <c r="A250" i="22"/>
  <c r="A249" i="22"/>
  <c r="A248" i="22"/>
  <c r="A195" i="22"/>
  <c r="A194" i="22"/>
  <c r="A193" i="22"/>
  <c r="A192" i="22"/>
  <c r="A191" i="22"/>
  <c r="A190" i="22"/>
  <c r="A189" i="22"/>
  <c r="A188" i="22"/>
  <c r="A187" i="22"/>
  <c r="A186" i="22"/>
  <c r="A185" i="22"/>
  <c r="A174" i="22"/>
  <c r="A173" i="22"/>
  <c r="A172" i="22"/>
  <c r="A171" i="22"/>
  <c r="A170" i="22"/>
  <c r="A169" i="22"/>
  <c r="A168" i="22"/>
  <c r="A167" i="22"/>
  <c r="A166" i="22"/>
  <c r="A165" i="22"/>
  <c r="A164" i="22"/>
  <c r="A152" i="22"/>
  <c r="A151" i="22"/>
  <c r="A150" i="22"/>
  <c r="A149" i="22"/>
  <c r="A148" i="22"/>
  <c r="A147" i="22"/>
  <c r="A146" i="22"/>
  <c r="A145" i="22"/>
  <c r="A144" i="22"/>
  <c r="A143" i="22"/>
  <c r="A142" i="22"/>
  <c r="A131" i="22"/>
  <c r="A130" i="22"/>
  <c r="A129" i="22"/>
  <c r="A128" i="22"/>
  <c r="A127" i="22"/>
  <c r="A126" i="22"/>
  <c r="A125" i="22"/>
  <c r="A124" i="22"/>
  <c r="A123" i="22"/>
  <c r="A122" i="22"/>
  <c r="A121" i="22"/>
  <c r="A110" i="22"/>
  <c r="A109" i="22"/>
  <c r="A108" i="22"/>
  <c r="A107" i="22"/>
  <c r="A106" i="22"/>
  <c r="A105" i="22"/>
  <c r="A104" i="22"/>
  <c r="A103" i="22"/>
  <c r="A102" i="22"/>
  <c r="A101" i="22"/>
  <c r="A100" i="22"/>
  <c r="A47" i="22"/>
  <c r="A46" i="22"/>
  <c r="A45" i="22"/>
  <c r="A44" i="22"/>
  <c r="A43" i="22"/>
  <c r="A42" i="22"/>
  <c r="A41" i="22"/>
  <c r="A40" i="22"/>
  <c r="A39" i="22"/>
  <c r="A38" i="22"/>
  <c r="A37" i="22"/>
  <c r="A26" i="22"/>
  <c r="A25" i="22"/>
  <c r="A24" i="22"/>
  <c r="A23" i="22"/>
  <c r="A22" i="22"/>
  <c r="A21" i="22"/>
  <c r="A20" i="22"/>
  <c r="A19" i="22"/>
  <c r="A18" i="22"/>
  <c r="A17" i="22"/>
  <c r="A16" i="22"/>
  <c r="A137" i="20"/>
  <c r="A138" i="20"/>
  <c r="A139" i="20"/>
  <c r="A140" i="20"/>
  <c r="A141" i="20"/>
  <c r="A142" i="20"/>
  <c r="A143" i="20"/>
  <c r="A144" i="20"/>
  <c r="A145" i="20"/>
  <c r="A146" i="20"/>
  <c r="A147" i="20"/>
  <c r="A126" i="20"/>
  <c r="A125" i="20"/>
  <c r="A124" i="20"/>
  <c r="A123" i="20"/>
  <c r="A122" i="20"/>
  <c r="A121" i="20"/>
  <c r="A120" i="20"/>
  <c r="A119" i="20"/>
  <c r="A118" i="20"/>
  <c r="A117" i="20"/>
  <c r="A105" i="20"/>
  <c r="A104" i="20"/>
  <c r="A103" i="20"/>
  <c r="A102" i="20"/>
  <c r="A101" i="20"/>
  <c r="A100" i="20"/>
  <c r="A99" i="20"/>
  <c r="A98" i="20"/>
  <c r="A97" i="20"/>
  <c r="A96" i="20"/>
  <c r="A42" i="20"/>
  <c r="A41" i="20"/>
  <c r="A40" i="20"/>
  <c r="A39" i="20"/>
  <c r="A38" i="20"/>
  <c r="A37" i="20"/>
  <c r="A36" i="20"/>
  <c r="A35" i="20"/>
  <c r="A34" i="20"/>
  <c r="A33" i="20"/>
  <c r="A12" i="20"/>
  <c r="A21" i="20"/>
  <c r="A20" i="20"/>
  <c r="A19" i="20"/>
  <c r="A18" i="20"/>
  <c r="A17" i="20"/>
  <c r="A16" i="20"/>
  <c r="A15" i="20"/>
  <c r="A14" i="20"/>
  <c r="A13" i="20"/>
  <c r="A116" i="20"/>
  <c r="A95" i="20"/>
  <c r="A32" i="20"/>
  <c r="A11" i="20"/>
  <c r="A148" i="19"/>
  <c r="A147" i="19"/>
  <c r="A146" i="19"/>
  <c r="A145" i="19"/>
  <c r="A144" i="19"/>
  <c r="A143" i="19"/>
  <c r="A142" i="19"/>
  <c r="A141" i="19"/>
  <c r="A140" i="19"/>
  <c r="A139" i="19"/>
  <c r="A127" i="19"/>
  <c r="A126" i="19"/>
  <c r="A125" i="19"/>
  <c r="A124" i="19"/>
  <c r="A123" i="19"/>
  <c r="A122" i="19"/>
  <c r="A121" i="19"/>
  <c r="A120" i="19"/>
  <c r="A119" i="19"/>
  <c r="A118" i="19"/>
  <c r="A106" i="19"/>
  <c r="A105" i="19"/>
  <c r="A104" i="19"/>
  <c r="A103" i="19"/>
  <c r="A102" i="19"/>
  <c r="A101" i="19"/>
  <c r="A100" i="19"/>
  <c r="A99" i="19"/>
  <c r="A98" i="19"/>
  <c r="A97" i="19"/>
  <c r="A43" i="19"/>
  <c r="A42" i="19"/>
  <c r="A41" i="19"/>
  <c r="A40" i="19"/>
  <c r="A39" i="19"/>
  <c r="A38" i="19"/>
  <c r="A37" i="19"/>
  <c r="A36" i="19"/>
  <c r="A35" i="19"/>
  <c r="A34" i="19"/>
  <c r="A20" i="19"/>
  <c r="A22" i="19"/>
  <c r="A21" i="19"/>
  <c r="A19" i="19"/>
  <c r="A18" i="19"/>
  <c r="A17" i="19"/>
  <c r="A16" i="19"/>
  <c r="A15" i="19"/>
  <c r="A14" i="19"/>
  <c r="A13" i="19"/>
  <c r="A138" i="19"/>
  <c r="A117" i="19"/>
  <c r="A96" i="19"/>
  <c r="A33" i="19"/>
  <c r="A12" i="19"/>
  <c r="A147" i="18"/>
  <c r="A146" i="18"/>
  <c r="A145" i="18"/>
  <c r="A144" i="18"/>
  <c r="A143" i="18"/>
  <c r="A142" i="18"/>
  <c r="A141" i="18"/>
  <c r="A140" i="18"/>
  <c r="A139" i="18"/>
  <c r="A138" i="18"/>
  <c r="A126" i="18"/>
  <c r="A125" i="18"/>
  <c r="A124" i="18"/>
  <c r="A123" i="18"/>
  <c r="A122" i="18"/>
  <c r="A121" i="18"/>
  <c r="A120" i="18"/>
  <c r="A119" i="18"/>
  <c r="A118" i="18"/>
  <c r="A117" i="18"/>
  <c r="A105" i="18"/>
  <c r="A104" i="18"/>
  <c r="A103" i="18"/>
  <c r="A102" i="18"/>
  <c r="A101" i="18"/>
  <c r="A100" i="18"/>
  <c r="A99" i="18"/>
  <c r="A98" i="18"/>
  <c r="A97" i="18"/>
  <c r="A96" i="18"/>
  <c r="A42" i="18"/>
  <c r="A41" i="18"/>
  <c r="A40" i="18"/>
  <c r="A39" i="18"/>
  <c r="A38" i="18"/>
  <c r="A37" i="18"/>
  <c r="A36" i="18"/>
  <c r="A35" i="18"/>
  <c r="A34" i="18"/>
  <c r="A33" i="18"/>
  <c r="A21" i="18"/>
  <c r="A20" i="18"/>
  <c r="A19" i="18"/>
  <c r="A18" i="18"/>
  <c r="A17" i="18"/>
  <c r="A16" i="18"/>
  <c r="A14" i="18"/>
  <c r="A13" i="18"/>
  <c r="A15" i="18"/>
  <c r="A12" i="18"/>
  <c r="A137" i="18"/>
  <c r="A116" i="18"/>
  <c r="A95" i="18"/>
  <c r="A32" i="18"/>
  <c r="A11" i="18"/>
  <c r="A137" i="17"/>
  <c r="A116" i="17"/>
  <c r="A95" i="17"/>
  <c r="A11" i="17"/>
  <c r="A32" i="17"/>
  <c r="A147" i="17"/>
  <c r="A146" i="17"/>
  <c r="A145" i="17"/>
  <c r="A144" i="17"/>
  <c r="A143" i="17"/>
  <c r="A142" i="17"/>
  <c r="A141" i="17"/>
  <c r="A140" i="17"/>
  <c r="A139" i="17"/>
  <c r="A138" i="17"/>
  <c r="A126" i="17"/>
  <c r="A125" i="17"/>
  <c r="A124" i="17"/>
  <c r="A123" i="17"/>
  <c r="A122" i="17"/>
  <c r="A121" i="17"/>
  <c r="A120" i="17"/>
  <c r="A119" i="17"/>
  <c r="A118" i="17"/>
  <c r="A117" i="17"/>
  <c r="A105" i="17"/>
  <c r="A104" i="17"/>
  <c r="A103" i="17"/>
  <c r="A102" i="17"/>
  <c r="A101" i="17"/>
  <c r="A100" i="17"/>
  <c r="A99" i="17"/>
  <c r="A98" i="17"/>
  <c r="A97" i="17"/>
  <c r="A96" i="17"/>
  <c r="A42" i="17"/>
  <c r="A41" i="17"/>
  <c r="A40" i="17"/>
  <c r="A39" i="17"/>
  <c r="A38" i="17"/>
  <c r="A37" i="17"/>
  <c r="A36" i="17"/>
  <c r="A35" i="17"/>
  <c r="A34" i="17"/>
  <c r="A33" i="17"/>
  <c r="A14" i="17"/>
  <c r="A13" i="17"/>
  <c r="A15" i="17"/>
  <c r="A16" i="17"/>
  <c r="A17" i="17"/>
  <c r="A18" i="17"/>
  <c r="A19" i="17"/>
  <c r="A20" i="17"/>
  <c r="A21" i="17"/>
  <c r="A12" i="17"/>
  <c r="CP158" i="19"/>
  <c r="E149" i="25"/>
  <c r="CO158" i="19"/>
  <c r="D149" i="25"/>
  <c r="CP157" i="19"/>
  <c r="E148" i="25"/>
  <c r="G148" i="25" s="1"/>
  <c r="CO157" i="19"/>
  <c r="D148" i="25"/>
  <c r="CP156" i="19"/>
  <c r="E147" i="25"/>
  <c r="G147" i="25" s="1"/>
  <c r="CO156" i="19"/>
  <c r="D147" i="25"/>
  <c r="F147" i="25" s="1"/>
  <c r="CP155" i="19"/>
  <c r="E146" i="25"/>
  <c r="CO155" i="19"/>
  <c r="D146" i="25"/>
  <c r="F146" i="25" s="1"/>
  <c r="CP154" i="19"/>
  <c r="E145" i="25"/>
  <c r="CO154" i="19"/>
  <c r="D145" i="25"/>
  <c r="CP153" i="19"/>
  <c r="E144" i="25"/>
  <c r="G144" i="25" s="1"/>
  <c r="CO153" i="19"/>
  <c r="D144" i="25"/>
  <c r="CP152" i="19"/>
  <c r="E143" i="25"/>
  <c r="CO152" i="19"/>
  <c r="D143" i="25"/>
  <c r="F143" i="25" s="1"/>
  <c r="CP151" i="19"/>
  <c r="E142" i="25"/>
  <c r="G142" i="25" s="1"/>
  <c r="CO151" i="19"/>
  <c r="D142" i="25"/>
  <c r="F142" i="25" s="1"/>
  <c r="CP150" i="19"/>
  <c r="E141" i="25"/>
  <c r="CO150" i="19"/>
  <c r="D141" i="25"/>
  <c r="CP149" i="19"/>
  <c r="E140" i="25"/>
  <c r="G140" i="25" s="1"/>
  <c r="CO149" i="19"/>
  <c r="D140" i="25"/>
  <c r="CP148" i="19"/>
  <c r="E139" i="25"/>
  <c r="CO148" i="19"/>
  <c r="D139" i="25"/>
  <c r="F139" i="25" s="1"/>
  <c r="CP147" i="19"/>
  <c r="E138" i="25"/>
  <c r="G138" i="25" s="1"/>
  <c r="CO147" i="19"/>
  <c r="D138" i="25"/>
  <c r="F138" i="25" s="1"/>
  <c r="CP146" i="19"/>
  <c r="E137" i="25"/>
  <c r="G137" i="25" s="1"/>
  <c r="CO146" i="19"/>
  <c r="D137" i="25"/>
  <c r="CP145" i="19"/>
  <c r="E136" i="25"/>
  <c r="G136" i="25" s="1"/>
  <c r="CO145" i="19"/>
  <c r="D136" i="25"/>
  <c r="CP144" i="19"/>
  <c r="E135" i="25"/>
  <c r="CO144" i="19"/>
  <c r="D135" i="25"/>
  <c r="F135" i="25" s="1"/>
  <c r="CP143" i="19"/>
  <c r="E134" i="25"/>
  <c r="CO143" i="19"/>
  <c r="D134" i="25"/>
  <c r="F134" i="25" s="1"/>
  <c r="CP142" i="19"/>
  <c r="E133" i="25"/>
  <c r="G133" i="25" s="1"/>
  <c r="CO142" i="19"/>
  <c r="D133" i="25"/>
  <c r="CP141" i="19"/>
  <c r="E132" i="25"/>
  <c r="CO141" i="19"/>
  <c r="D132" i="25"/>
  <c r="CP140" i="19"/>
  <c r="E131" i="25"/>
  <c r="CO140" i="19"/>
  <c r="D131" i="25"/>
  <c r="F131" i="25" s="1"/>
  <c r="CP139" i="19"/>
  <c r="E130" i="25"/>
  <c r="CO139" i="19"/>
  <c r="D130" i="25"/>
  <c r="F130" i="25" s="1"/>
  <c r="CP138" i="19"/>
  <c r="E129" i="25"/>
  <c r="CO138" i="19"/>
  <c r="D129" i="25"/>
  <c r="CP137" i="19"/>
  <c r="E128" i="25"/>
  <c r="G128" i="25" s="1"/>
  <c r="CO137" i="19"/>
  <c r="D128" i="25"/>
  <c r="CP136" i="19"/>
  <c r="E127" i="25"/>
  <c r="CO136" i="19"/>
  <c r="D127" i="25"/>
  <c r="CP135" i="19"/>
  <c r="E126" i="25"/>
  <c r="G126" i="25" s="1"/>
  <c r="CO135" i="19"/>
  <c r="D126" i="25"/>
  <c r="F126" i="25" s="1"/>
  <c r="CP134" i="19"/>
  <c r="E125" i="25"/>
  <c r="CO134" i="19"/>
  <c r="D125" i="25"/>
  <c r="F125" i="25" s="1"/>
  <c r="CP133" i="19"/>
  <c r="E124" i="25"/>
  <c r="G124" i="25" s="1"/>
  <c r="CO133" i="19"/>
  <c r="D124" i="25"/>
  <c r="CP132" i="19"/>
  <c r="E123" i="25"/>
  <c r="CO132" i="19"/>
  <c r="D123" i="25"/>
  <c r="CP131" i="19"/>
  <c r="E122" i="25"/>
  <c r="G122" i="25" s="1"/>
  <c r="CO131" i="19"/>
  <c r="D122" i="25"/>
  <c r="F122" i="25" s="1"/>
  <c r="CP130" i="19"/>
  <c r="E121" i="25"/>
  <c r="CO130" i="19"/>
  <c r="D121" i="25"/>
  <c r="F121" i="25" s="1"/>
  <c r="CP129" i="19"/>
  <c r="E120" i="25"/>
  <c r="G120" i="25" s="1"/>
  <c r="CO129" i="19"/>
  <c r="D120" i="25"/>
  <c r="CP128" i="19"/>
  <c r="E119" i="25"/>
  <c r="CO128" i="19"/>
  <c r="D119" i="25"/>
  <c r="CP127" i="19"/>
  <c r="E118" i="25"/>
  <c r="G118" i="25" s="1"/>
  <c r="CO127" i="19"/>
  <c r="D118" i="25"/>
  <c r="F118" i="25" s="1"/>
  <c r="CP126" i="19"/>
  <c r="E117" i="25"/>
  <c r="CO126" i="19"/>
  <c r="D117" i="25"/>
  <c r="F117" i="25" s="1"/>
  <c r="CP125" i="19"/>
  <c r="E116" i="25"/>
  <c r="CO125" i="19"/>
  <c r="D116" i="25"/>
  <c r="CP124" i="19"/>
  <c r="E115" i="25"/>
  <c r="CO124" i="19"/>
  <c r="D115" i="25"/>
  <c r="CP123" i="19"/>
  <c r="E114" i="25"/>
  <c r="G114" i="25" s="1"/>
  <c r="CO123" i="19"/>
  <c r="D114" i="25"/>
  <c r="F114" i="25" s="1"/>
  <c r="CP122" i="19"/>
  <c r="E113" i="25"/>
  <c r="CO122" i="19"/>
  <c r="D113" i="25"/>
  <c r="F113" i="25" s="1"/>
  <c r="CP121" i="19"/>
  <c r="E112" i="25"/>
  <c r="CO121" i="19"/>
  <c r="D112" i="25"/>
  <c r="CP120" i="19"/>
  <c r="E111" i="25"/>
  <c r="CO120" i="19"/>
  <c r="D111" i="25"/>
  <c r="CP119" i="19"/>
  <c r="E110" i="25"/>
  <c r="G110" i="25" s="1"/>
  <c r="CO119" i="19"/>
  <c r="D110" i="25"/>
  <c r="F110" i="25" s="1"/>
  <c r="CP118" i="19"/>
  <c r="E109" i="25"/>
  <c r="CO118" i="19"/>
  <c r="D109" i="25"/>
  <c r="F109" i="25" s="1"/>
  <c r="CP117" i="19"/>
  <c r="E108" i="25"/>
  <c r="CO117" i="19"/>
  <c r="D108" i="25"/>
  <c r="F108" i="25" s="1"/>
  <c r="CP116" i="19"/>
  <c r="E107" i="25"/>
  <c r="G107" i="25" s="1"/>
  <c r="CO116" i="19"/>
  <c r="D107" i="25"/>
  <c r="CP115" i="19"/>
  <c r="E106" i="25"/>
  <c r="CO115" i="19"/>
  <c r="D106" i="25"/>
  <c r="CP114" i="19"/>
  <c r="E105" i="25"/>
  <c r="G105" i="25" s="1"/>
  <c r="CO114" i="19"/>
  <c r="D105" i="25"/>
  <c r="F105" i="25" s="1"/>
  <c r="CP113" i="19"/>
  <c r="E104" i="25"/>
  <c r="CO113" i="19"/>
  <c r="D104" i="25"/>
  <c r="F104" i="25" s="1"/>
  <c r="CP112" i="19"/>
  <c r="E103" i="25"/>
  <c r="G103" i="25" s="1"/>
  <c r="CO112" i="19"/>
  <c r="D103" i="25"/>
  <c r="CP111" i="19"/>
  <c r="E102" i="25"/>
  <c r="CO111" i="19"/>
  <c r="D102" i="25"/>
  <c r="CP110" i="19"/>
  <c r="E101" i="25"/>
  <c r="G101" i="25" s="1"/>
  <c r="CO110" i="19"/>
  <c r="D101" i="25"/>
  <c r="F101" i="25" s="1"/>
  <c r="CP109" i="19"/>
  <c r="E100" i="25"/>
  <c r="CO109" i="19"/>
  <c r="D100" i="25"/>
  <c r="F100" i="25" s="1"/>
  <c r="CP108" i="19"/>
  <c r="E99" i="25"/>
  <c r="G99" i="25" s="1"/>
  <c r="CO108" i="19"/>
  <c r="D99" i="25"/>
  <c r="CP107" i="19"/>
  <c r="E98" i="25"/>
  <c r="CO107" i="19"/>
  <c r="D98" i="25"/>
  <c r="CP106" i="19"/>
  <c r="E97" i="25"/>
  <c r="CO106" i="19"/>
  <c r="D97" i="25"/>
  <c r="F97" i="25" s="1"/>
  <c r="CP105" i="19"/>
  <c r="E96" i="25"/>
  <c r="CO105" i="19"/>
  <c r="D96" i="25"/>
  <c r="F96" i="25" s="1"/>
  <c r="CP104" i="19"/>
  <c r="E95" i="25"/>
  <c r="G95" i="25" s="1"/>
  <c r="CO104" i="19"/>
  <c r="D95" i="25"/>
  <c r="CP103" i="19"/>
  <c r="E94" i="25"/>
  <c r="G94" i="25" s="1"/>
  <c r="CO103" i="19"/>
  <c r="D94" i="25"/>
  <c r="CP102" i="19"/>
  <c r="E93" i="25"/>
  <c r="CO102" i="19"/>
  <c r="D93" i="25"/>
  <c r="F93" i="25" s="1"/>
  <c r="CP101" i="19"/>
  <c r="E92" i="25"/>
  <c r="CO101" i="19"/>
  <c r="D92" i="25"/>
  <c r="F92" i="25" s="1"/>
  <c r="CP100" i="19"/>
  <c r="E91" i="25"/>
  <c r="G91" i="25" s="1"/>
  <c r="CO100" i="19"/>
  <c r="D91" i="25"/>
  <c r="CP99" i="19"/>
  <c r="E90" i="25"/>
  <c r="G90" i="25" s="1"/>
  <c r="CO99" i="19"/>
  <c r="D90" i="25"/>
  <c r="CP98" i="19"/>
  <c r="E89" i="25"/>
  <c r="CO98" i="19"/>
  <c r="D89" i="25"/>
  <c r="F89" i="25" s="1"/>
  <c r="CP97" i="19"/>
  <c r="E88" i="25"/>
  <c r="CO97" i="19"/>
  <c r="D88" i="25"/>
  <c r="F88" i="25" s="1"/>
  <c r="CP96" i="19"/>
  <c r="E87" i="25"/>
  <c r="G87" i="25" s="1"/>
  <c r="CO96" i="19"/>
  <c r="D87" i="25"/>
  <c r="CP53" i="19"/>
  <c r="E44" i="25"/>
  <c r="CO53" i="19"/>
  <c r="D44" i="25"/>
  <c r="CP52" i="19"/>
  <c r="E43" i="25"/>
  <c r="G43" i="25" s="1"/>
  <c r="CO52" i="19"/>
  <c r="D43" i="25"/>
  <c r="CP51" i="19"/>
  <c r="E42" i="25"/>
  <c r="CO51" i="19"/>
  <c r="D42" i="25"/>
  <c r="F42" i="25" s="1"/>
  <c r="CP50" i="19"/>
  <c r="E41" i="25"/>
  <c r="G41" i="25" s="1"/>
  <c r="CO50" i="19"/>
  <c r="D41" i="25"/>
  <c r="F41" i="25" s="1"/>
  <c r="CP49" i="19"/>
  <c r="E40" i="25"/>
  <c r="CO49" i="19"/>
  <c r="D40" i="25"/>
  <c r="CP48" i="19"/>
  <c r="E39" i="25"/>
  <c r="G39" i="25" s="1"/>
  <c r="CO48" i="19"/>
  <c r="D39" i="25"/>
  <c r="CP47" i="19"/>
  <c r="E38" i="25"/>
  <c r="CO47" i="19"/>
  <c r="D38" i="25"/>
  <c r="F38" i="25" s="1"/>
  <c r="CP46" i="19"/>
  <c r="E37" i="25"/>
  <c r="G37" i="25" s="1"/>
  <c r="CO46" i="19"/>
  <c r="D37" i="25"/>
  <c r="F37" i="25" s="1"/>
  <c r="CP45" i="19"/>
  <c r="E36" i="25"/>
  <c r="CO45" i="19"/>
  <c r="D36" i="25"/>
  <c r="CP44" i="19"/>
  <c r="E35" i="25"/>
  <c r="G35" i="25" s="1"/>
  <c r="CO44" i="19"/>
  <c r="D35" i="25"/>
  <c r="CP43" i="19"/>
  <c r="E34" i="25"/>
  <c r="G34" i="25" s="1"/>
  <c r="CO43" i="19"/>
  <c r="D34" i="25"/>
  <c r="F34" i="25" s="1"/>
  <c r="CP42" i="19"/>
  <c r="E33" i="25"/>
  <c r="G33" i="25" s="1"/>
  <c r="CO42" i="19"/>
  <c r="D33" i="25"/>
  <c r="F33" i="25" s="1"/>
  <c r="CP41" i="19"/>
  <c r="E32" i="25"/>
  <c r="CO41" i="19"/>
  <c r="D32" i="25"/>
  <c r="CP40" i="19"/>
  <c r="E31" i="25"/>
  <c r="G31" i="25" s="1"/>
  <c r="CO40" i="19"/>
  <c r="D31" i="25"/>
  <c r="CP39" i="19"/>
  <c r="E30" i="25"/>
  <c r="G30" i="25" s="1"/>
  <c r="CO39" i="19"/>
  <c r="D30" i="25"/>
  <c r="F30" i="25" s="1"/>
  <c r="CP38" i="19"/>
  <c r="E29" i="25"/>
  <c r="G29" i="25" s="1"/>
  <c r="CO38" i="19"/>
  <c r="D29" i="25"/>
  <c r="F29" i="25" s="1"/>
  <c r="CP37" i="19"/>
  <c r="E28" i="25"/>
  <c r="CO37" i="19"/>
  <c r="D28" i="25"/>
  <c r="CP36" i="19"/>
  <c r="E27" i="25"/>
  <c r="G27" i="25" s="1"/>
  <c r="CO36" i="19"/>
  <c r="D27" i="25"/>
  <c r="CP35" i="19"/>
  <c r="E26" i="25"/>
  <c r="G26" i="25" s="1"/>
  <c r="CO35" i="19"/>
  <c r="D26" i="25"/>
  <c r="F26" i="25" s="1"/>
  <c r="CP34" i="19"/>
  <c r="E25" i="25"/>
  <c r="CO34" i="19"/>
  <c r="D25" i="25"/>
  <c r="F25" i="25" s="1"/>
  <c r="CP33" i="19"/>
  <c r="E24" i="25"/>
  <c r="CO33" i="19"/>
  <c r="D24" i="25"/>
  <c r="F24" i="25" s="1"/>
  <c r="CP32" i="19"/>
  <c r="E23" i="25"/>
  <c r="G23" i="25" s="1"/>
  <c r="CO32" i="19"/>
  <c r="D23" i="25"/>
  <c r="CP31" i="19"/>
  <c r="E22" i="25"/>
  <c r="CO31" i="19"/>
  <c r="D22" i="25"/>
  <c r="CP30" i="19"/>
  <c r="E21" i="25"/>
  <c r="G21" i="25" s="1"/>
  <c r="CO30" i="19"/>
  <c r="D21" i="25"/>
  <c r="F21" i="25" s="1"/>
  <c r="CP29" i="19"/>
  <c r="E20" i="25"/>
  <c r="CO29" i="19"/>
  <c r="D20" i="25"/>
  <c r="F20" i="25" s="1"/>
  <c r="CP28" i="19"/>
  <c r="E19" i="25"/>
  <c r="G19" i="25" s="1"/>
  <c r="CO28" i="19"/>
  <c r="D19" i="25"/>
  <c r="CP27" i="19"/>
  <c r="E18" i="25"/>
  <c r="CO27" i="19"/>
  <c r="D18" i="25"/>
  <c r="CP26" i="19"/>
  <c r="E17" i="25"/>
  <c r="G17" i="25" s="1"/>
  <c r="CO26" i="19"/>
  <c r="D17" i="25"/>
  <c r="F17" i="25" s="1"/>
  <c r="CP25" i="19"/>
  <c r="E16" i="25"/>
  <c r="CO25" i="19"/>
  <c r="D16" i="25"/>
  <c r="F16" i="25" s="1"/>
  <c r="CP24" i="19"/>
  <c r="E15" i="25"/>
  <c r="G15" i="25" s="1"/>
  <c r="CO24" i="19"/>
  <c r="D15" i="25"/>
  <c r="CP23" i="19"/>
  <c r="E14" i="25"/>
  <c r="CO23" i="19"/>
  <c r="D14" i="25"/>
  <c r="F14" i="25" s="1"/>
  <c r="CP22" i="19"/>
  <c r="E13" i="25"/>
  <c r="CO22" i="19"/>
  <c r="D13" i="25"/>
  <c r="CP21" i="19"/>
  <c r="E12" i="25"/>
  <c r="CO21" i="19"/>
  <c r="D12" i="25"/>
  <c r="CP20" i="19"/>
  <c r="E11" i="25"/>
  <c r="G11" i="25" s="1"/>
  <c r="CO20" i="19"/>
  <c r="D11" i="25"/>
  <c r="F11" i="25" s="1"/>
  <c r="CP19" i="19"/>
  <c r="E10" i="25"/>
  <c r="G10" i="25" s="1"/>
  <c r="CO19" i="19"/>
  <c r="D10" i="25"/>
  <c r="F10" i="25" s="1"/>
  <c r="CP18" i="19"/>
  <c r="E9" i="25"/>
  <c r="CO18" i="19"/>
  <c r="D9" i="25"/>
  <c r="CP17" i="19"/>
  <c r="E8" i="25"/>
  <c r="CO17" i="19"/>
  <c r="D8" i="25"/>
  <c r="CP16" i="19"/>
  <c r="E7" i="25"/>
  <c r="G7" i="25" s="1"/>
  <c r="CO16" i="19"/>
  <c r="D7" i="25"/>
  <c r="F7" i="25" s="1"/>
  <c r="CP15" i="19"/>
  <c r="E6" i="25"/>
  <c r="G6" i="25" s="1"/>
  <c r="CO15" i="19"/>
  <c r="D6" i="25"/>
  <c r="F6" i="25" s="1"/>
  <c r="CP14" i="19"/>
  <c r="E5" i="25"/>
  <c r="CO14" i="19"/>
  <c r="D5" i="25"/>
  <c r="CP13" i="19"/>
  <c r="E4" i="25"/>
  <c r="CO13" i="19"/>
  <c r="D4" i="25"/>
  <c r="E15" i="23"/>
  <c r="E14" i="23"/>
  <c r="E13" i="23"/>
  <c r="D15" i="23"/>
  <c r="D14" i="23"/>
  <c r="D13" i="23"/>
  <c r="BL149" i="30"/>
  <c r="BK149" i="30"/>
  <c r="BJ149" i="30"/>
  <c r="BH149" i="30"/>
  <c r="BF149" i="30"/>
  <c r="BD149" i="30"/>
  <c r="BC149" i="30"/>
  <c r="BB149" i="30"/>
  <c r="BE149" i="30" s="1"/>
  <c r="AZ149" i="30"/>
  <c r="AX149" i="30"/>
  <c r="AV149" i="30"/>
  <c r="AU149" i="30"/>
  <c r="AT149" i="30"/>
  <c r="AR149" i="30"/>
  <c r="AP149" i="30"/>
  <c r="AN149" i="30"/>
  <c r="AM149" i="30"/>
  <c r="AL149" i="30"/>
  <c r="AJ149" i="30"/>
  <c r="AH149" i="30"/>
  <c r="AF149" i="30"/>
  <c r="AE149" i="30"/>
  <c r="AD149" i="30"/>
  <c r="AB149" i="30"/>
  <c r="X149" i="30"/>
  <c r="W149" i="30"/>
  <c r="V149" i="30"/>
  <c r="T149" i="30"/>
  <c r="P149" i="30"/>
  <c r="O149" i="30"/>
  <c r="N149" i="30"/>
  <c r="H149" i="30"/>
  <c r="G149" i="30"/>
  <c r="F149" i="30"/>
  <c r="B149" i="30"/>
  <c r="BL148" i="30"/>
  <c r="BK148" i="30"/>
  <c r="BJ148" i="30"/>
  <c r="BH148" i="30"/>
  <c r="BF148" i="30"/>
  <c r="BD148" i="30"/>
  <c r="BC148" i="30"/>
  <c r="BB148" i="30"/>
  <c r="AZ148" i="30"/>
  <c r="AX148" i="30"/>
  <c r="AV148" i="30"/>
  <c r="AU148" i="30"/>
  <c r="AT148" i="30"/>
  <c r="AR148" i="30"/>
  <c r="AP148" i="30"/>
  <c r="AN148" i="30"/>
  <c r="AM148" i="30"/>
  <c r="AL148" i="30"/>
  <c r="AJ148" i="30"/>
  <c r="AH148" i="30"/>
  <c r="AF148" i="30"/>
  <c r="AE148" i="30"/>
  <c r="AD148" i="30"/>
  <c r="AB148" i="30"/>
  <c r="X148" i="30"/>
  <c r="W148" i="30"/>
  <c r="V148" i="30"/>
  <c r="T148" i="30"/>
  <c r="P148" i="30"/>
  <c r="O148" i="30"/>
  <c r="N148" i="30"/>
  <c r="H148" i="30"/>
  <c r="G148" i="30"/>
  <c r="F148" i="30"/>
  <c r="B148" i="30"/>
  <c r="BL147" i="30"/>
  <c r="BK147" i="30"/>
  <c r="BJ147" i="30"/>
  <c r="BH147" i="30"/>
  <c r="BF147" i="30"/>
  <c r="BD147" i="30"/>
  <c r="BC147" i="30"/>
  <c r="BB147" i="30"/>
  <c r="AZ147" i="30"/>
  <c r="AX147" i="30"/>
  <c r="AV147" i="30"/>
  <c r="AU147" i="30"/>
  <c r="AT147" i="30"/>
  <c r="AR147" i="30"/>
  <c r="AP147" i="30"/>
  <c r="AN147" i="30"/>
  <c r="AM147" i="30"/>
  <c r="AL147" i="30"/>
  <c r="AJ147" i="30"/>
  <c r="AH147" i="30"/>
  <c r="AF147" i="30"/>
  <c r="AE147" i="30"/>
  <c r="AD147" i="30"/>
  <c r="AB147" i="30"/>
  <c r="X147" i="30"/>
  <c r="W147" i="30"/>
  <c r="V147" i="30"/>
  <c r="T147" i="30"/>
  <c r="P147" i="30"/>
  <c r="O147" i="30"/>
  <c r="N147" i="30"/>
  <c r="H147" i="30"/>
  <c r="G147" i="30"/>
  <c r="F147" i="30"/>
  <c r="B147" i="30"/>
  <c r="BL146" i="30"/>
  <c r="BK146" i="30"/>
  <c r="BJ146" i="30"/>
  <c r="BH146" i="30"/>
  <c r="BF146" i="30"/>
  <c r="BD146" i="30"/>
  <c r="BC146" i="30"/>
  <c r="BB146" i="30"/>
  <c r="AZ146" i="30"/>
  <c r="AX146" i="30"/>
  <c r="AV146" i="30"/>
  <c r="AU146" i="30"/>
  <c r="AT146" i="30"/>
  <c r="AR146" i="30"/>
  <c r="AP146" i="30"/>
  <c r="AN146" i="30"/>
  <c r="AM146" i="30"/>
  <c r="AL146" i="30"/>
  <c r="AJ146" i="30"/>
  <c r="AH146" i="30"/>
  <c r="AF146" i="30"/>
  <c r="AE146" i="30"/>
  <c r="AD146" i="30"/>
  <c r="AB146" i="30"/>
  <c r="X146" i="30"/>
  <c r="W146" i="30"/>
  <c r="V146" i="30"/>
  <c r="T146" i="30"/>
  <c r="P146" i="30"/>
  <c r="O146" i="30"/>
  <c r="N146" i="30"/>
  <c r="H146" i="30"/>
  <c r="G146" i="30"/>
  <c r="F146" i="30"/>
  <c r="B146" i="30"/>
  <c r="BL145" i="30"/>
  <c r="BK145" i="30"/>
  <c r="BJ145" i="30"/>
  <c r="BH145" i="30"/>
  <c r="BF145" i="30"/>
  <c r="BD145" i="30"/>
  <c r="BC145" i="30"/>
  <c r="BB145" i="30"/>
  <c r="AZ145" i="30"/>
  <c r="AX145" i="30"/>
  <c r="AV145" i="30"/>
  <c r="AU145" i="30"/>
  <c r="AT145" i="30"/>
  <c r="AR145" i="30"/>
  <c r="AP145" i="30"/>
  <c r="AN145" i="30"/>
  <c r="AM145" i="30"/>
  <c r="AL145" i="30"/>
  <c r="AJ145" i="30"/>
  <c r="AH145" i="30"/>
  <c r="AF145" i="30"/>
  <c r="AE145" i="30"/>
  <c r="AD145" i="30"/>
  <c r="AB145" i="30"/>
  <c r="X145" i="30"/>
  <c r="W145" i="30"/>
  <c r="V145" i="30"/>
  <c r="T145" i="30"/>
  <c r="P145" i="30"/>
  <c r="O145" i="30"/>
  <c r="N145" i="30"/>
  <c r="H145" i="30"/>
  <c r="G145" i="30"/>
  <c r="F145" i="30"/>
  <c r="B145" i="30"/>
  <c r="BL144" i="30"/>
  <c r="BK144" i="30"/>
  <c r="BJ144" i="30"/>
  <c r="BH144" i="30"/>
  <c r="BF144" i="30"/>
  <c r="BD144" i="30"/>
  <c r="BC144" i="30"/>
  <c r="BB144" i="30"/>
  <c r="AZ144" i="30"/>
  <c r="AX144" i="30"/>
  <c r="AV144" i="30"/>
  <c r="AU144" i="30"/>
  <c r="AT144" i="30"/>
  <c r="AR144" i="30"/>
  <c r="AP144" i="30"/>
  <c r="AN144" i="30"/>
  <c r="AM144" i="30"/>
  <c r="AL144" i="30"/>
  <c r="AJ144" i="30"/>
  <c r="AH144" i="30"/>
  <c r="AF144" i="30"/>
  <c r="AE144" i="30"/>
  <c r="AD144" i="30"/>
  <c r="AB144" i="30"/>
  <c r="X144" i="30"/>
  <c r="W144" i="30"/>
  <c r="V144" i="30"/>
  <c r="T144" i="30"/>
  <c r="P144" i="30"/>
  <c r="O144" i="30"/>
  <c r="N144" i="30"/>
  <c r="H144" i="30"/>
  <c r="G144" i="30"/>
  <c r="F144" i="30"/>
  <c r="B144" i="30"/>
  <c r="BL143" i="30"/>
  <c r="BK143" i="30"/>
  <c r="BJ143" i="30"/>
  <c r="BH143" i="30"/>
  <c r="BF143" i="30"/>
  <c r="BD143" i="30"/>
  <c r="BC143" i="30"/>
  <c r="BB143" i="30"/>
  <c r="AZ143" i="30"/>
  <c r="AX143" i="30"/>
  <c r="AV143" i="30"/>
  <c r="AU143" i="30"/>
  <c r="AT143" i="30"/>
  <c r="AR143" i="30"/>
  <c r="AP143" i="30"/>
  <c r="AN143" i="30"/>
  <c r="AM143" i="30"/>
  <c r="AL143" i="30"/>
  <c r="AJ143" i="30"/>
  <c r="AH143" i="30"/>
  <c r="AF143" i="30"/>
  <c r="AE143" i="30"/>
  <c r="AD143" i="30"/>
  <c r="AB143" i="30"/>
  <c r="X143" i="30"/>
  <c r="W143" i="30"/>
  <c r="V143" i="30"/>
  <c r="T143" i="30"/>
  <c r="P143" i="30"/>
  <c r="O143" i="30"/>
  <c r="N143" i="30"/>
  <c r="H143" i="30"/>
  <c r="G143" i="30"/>
  <c r="F143" i="30"/>
  <c r="B143" i="30"/>
  <c r="BL142" i="30"/>
  <c r="BK142" i="30"/>
  <c r="BJ142" i="30"/>
  <c r="BH142" i="30"/>
  <c r="BF142" i="30"/>
  <c r="BD142" i="30"/>
  <c r="BC142" i="30"/>
  <c r="BB142" i="30"/>
  <c r="AZ142" i="30"/>
  <c r="AX142" i="30"/>
  <c r="AV142" i="30"/>
  <c r="AU142" i="30"/>
  <c r="AT142" i="30"/>
  <c r="AR142" i="30"/>
  <c r="AP142" i="30"/>
  <c r="AN142" i="30"/>
  <c r="AM142" i="30"/>
  <c r="AL142" i="30"/>
  <c r="AJ142" i="30"/>
  <c r="AH142" i="30"/>
  <c r="AF142" i="30"/>
  <c r="AE142" i="30"/>
  <c r="AD142" i="30"/>
  <c r="AB142" i="30"/>
  <c r="X142" i="30"/>
  <c r="W142" i="30"/>
  <c r="V142" i="30"/>
  <c r="T142" i="30"/>
  <c r="P142" i="30"/>
  <c r="O142" i="30"/>
  <c r="N142" i="30"/>
  <c r="H142" i="30"/>
  <c r="G142" i="30"/>
  <c r="F142" i="30"/>
  <c r="B142" i="30"/>
  <c r="BL141" i="30"/>
  <c r="BK141" i="30"/>
  <c r="BJ141" i="30"/>
  <c r="BH141" i="30"/>
  <c r="BF141" i="30"/>
  <c r="BD141" i="30"/>
  <c r="BC141" i="30"/>
  <c r="BB141" i="30"/>
  <c r="AZ141" i="30"/>
  <c r="AX141" i="30"/>
  <c r="AV141" i="30"/>
  <c r="AU141" i="30"/>
  <c r="AT141" i="30"/>
  <c r="AR141" i="30"/>
  <c r="AP141" i="30"/>
  <c r="AN141" i="30"/>
  <c r="AM141" i="30"/>
  <c r="AL141" i="30"/>
  <c r="AJ141" i="30"/>
  <c r="AH141" i="30"/>
  <c r="AF141" i="30"/>
  <c r="AE141" i="30"/>
  <c r="AD141" i="30"/>
  <c r="AB141" i="30"/>
  <c r="X141" i="30"/>
  <c r="W141" i="30"/>
  <c r="V141" i="30"/>
  <c r="T141" i="30"/>
  <c r="P141" i="30"/>
  <c r="O141" i="30"/>
  <c r="N141" i="30"/>
  <c r="H141" i="30"/>
  <c r="G141" i="30"/>
  <c r="F141" i="30"/>
  <c r="B141" i="30"/>
  <c r="BL140" i="30"/>
  <c r="BK140" i="30"/>
  <c r="BJ140" i="30"/>
  <c r="BH140" i="30"/>
  <c r="BF140" i="30"/>
  <c r="BD140" i="30"/>
  <c r="BC140" i="30"/>
  <c r="BB140" i="30"/>
  <c r="AZ140" i="30"/>
  <c r="AX140" i="30"/>
  <c r="AV140" i="30"/>
  <c r="AU140" i="30"/>
  <c r="AT140" i="30"/>
  <c r="AR140" i="30"/>
  <c r="AP140" i="30"/>
  <c r="AN140" i="30"/>
  <c r="AM140" i="30"/>
  <c r="AL140" i="30"/>
  <c r="AJ140" i="30"/>
  <c r="AH140" i="30"/>
  <c r="AF140" i="30"/>
  <c r="AE140" i="30"/>
  <c r="AD140" i="30"/>
  <c r="AB140" i="30"/>
  <c r="X140" i="30"/>
  <c r="W140" i="30"/>
  <c r="V140" i="30"/>
  <c r="T140" i="30"/>
  <c r="P140" i="30"/>
  <c r="O140" i="30"/>
  <c r="N140" i="30"/>
  <c r="H140" i="30"/>
  <c r="G140" i="30"/>
  <c r="F140" i="30"/>
  <c r="B140" i="30"/>
  <c r="BL139" i="30"/>
  <c r="BK139" i="30"/>
  <c r="BJ139" i="30"/>
  <c r="BH139" i="30"/>
  <c r="BF139" i="30"/>
  <c r="BD139" i="30"/>
  <c r="BC139" i="30"/>
  <c r="BB139" i="30"/>
  <c r="AZ139" i="30"/>
  <c r="AX139" i="30"/>
  <c r="AV139" i="30"/>
  <c r="AU139" i="30"/>
  <c r="AT139" i="30"/>
  <c r="AR139" i="30"/>
  <c r="AP139" i="30"/>
  <c r="AN139" i="30"/>
  <c r="AM139" i="30"/>
  <c r="AL139" i="30"/>
  <c r="AJ139" i="30"/>
  <c r="AH139" i="30"/>
  <c r="AF139" i="30"/>
  <c r="AE139" i="30"/>
  <c r="AD139" i="30"/>
  <c r="AB139" i="30"/>
  <c r="X139" i="30"/>
  <c r="W139" i="30"/>
  <c r="V139" i="30"/>
  <c r="T139" i="30"/>
  <c r="P139" i="30"/>
  <c r="O139" i="30"/>
  <c r="N139" i="30"/>
  <c r="H139" i="30"/>
  <c r="G139" i="30"/>
  <c r="F139" i="30"/>
  <c r="B139" i="30"/>
  <c r="BL138" i="30"/>
  <c r="BK138" i="30"/>
  <c r="BJ138" i="30"/>
  <c r="BH138" i="30"/>
  <c r="BF138" i="30"/>
  <c r="BD138" i="30"/>
  <c r="BC138" i="30"/>
  <c r="BB138" i="30"/>
  <c r="AZ138" i="30"/>
  <c r="AX138" i="30"/>
  <c r="AV138" i="30"/>
  <c r="AU138" i="30"/>
  <c r="AT138" i="30"/>
  <c r="AR138" i="30"/>
  <c r="AP138" i="30"/>
  <c r="AN138" i="30"/>
  <c r="AM138" i="30"/>
  <c r="AL138" i="30"/>
  <c r="AJ138" i="30"/>
  <c r="AH138" i="30"/>
  <c r="AF138" i="30"/>
  <c r="AE138" i="30"/>
  <c r="AD138" i="30"/>
  <c r="AB138" i="30"/>
  <c r="X138" i="30"/>
  <c r="W138" i="30"/>
  <c r="V138" i="30"/>
  <c r="T138" i="30"/>
  <c r="P138" i="30"/>
  <c r="O138" i="30"/>
  <c r="N138" i="30"/>
  <c r="H138" i="30"/>
  <c r="G138" i="30"/>
  <c r="F138" i="30"/>
  <c r="B138" i="30"/>
  <c r="BL137" i="30"/>
  <c r="BK137" i="30"/>
  <c r="BJ137" i="30"/>
  <c r="BH137" i="30"/>
  <c r="BF137" i="30"/>
  <c r="BD137" i="30"/>
  <c r="BC137" i="30"/>
  <c r="BB137" i="30"/>
  <c r="AZ137" i="30"/>
  <c r="AX137" i="30"/>
  <c r="AV137" i="30"/>
  <c r="AU137" i="30"/>
  <c r="AT137" i="30"/>
  <c r="AR137" i="30"/>
  <c r="AP137" i="30"/>
  <c r="AN137" i="30"/>
  <c r="AM137" i="30"/>
  <c r="AL137" i="30"/>
  <c r="AJ137" i="30"/>
  <c r="AH137" i="30"/>
  <c r="AF137" i="30"/>
  <c r="AE137" i="30"/>
  <c r="AD137" i="30"/>
  <c r="AB137" i="30"/>
  <c r="X137" i="30"/>
  <c r="W137" i="30"/>
  <c r="V137" i="30"/>
  <c r="T137" i="30"/>
  <c r="P137" i="30"/>
  <c r="O137" i="30"/>
  <c r="N137" i="30"/>
  <c r="H137" i="30"/>
  <c r="G137" i="30"/>
  <c r="F137" i="30"/>
  <c r="B137" i="30"/>
  <c r="BL136" i="30"/>
  <c r="BK136" i="30"/>
  <c r="BJ136" i="30"/>
  <c r="BH136" i="30"/>
  <c r="BF136" i="30"/>
  <c r="BD136" i="30"/>
  <c r="BC136" i="30"/>
  <c r="BB136" i="30"/>
  <c r="AZ136" i="30"/>
  <c r="AX136" i="30"/>
  <c r="AV136" i="30"/>
  <c r="AU136" i="30"/>
  <c r="AT136" i="30"/>
  <c r="AR136" i="30"/>
  <c r="AP136" i="30"/>
  <c r="AN136" i="30"/>
  <c r="AM136" i="30"/>
  <c r="AL136" i="30"/>
  <c r="AJ136" i="30"/>
  <c r="AH136" i="30"/>
  <c r="AF136" i="30"/>
  <c r="AE136" i="30"/>
  <c r="AD136" i="30"/>
  <c r="AB136" i="30"/>
  <c r="X136" i="30"/>
  <c r="W136" i="30"/>
  <c r="V136" i="30"/>
  <c r="T136" i="30"/>
  <c r="P136" i="30"/>
  <c r="O136" i="30"/>
  <c r="N136" i="30"/>
  <c r="H136" i="30"/>
  <c r="G136" i="30"/>
  <c r="F136" i="30"/>
  <c r="B136" i="30"/>
  <c r="BL135" i="30"/>
  <c r="BK135" i="30"/>
  <c r="BJ135" i="30"/>
  <c r="BH135" i="30"/>
  <c r="BF135" i="30"/>
  <c r="BD135" i="30"/>
  <c r="BC135" i="30"/>
  <c r="BB135" i="30"/>
  <c r="AZ135" i="30"/>
  <c r="AX135" i="30"/>
  <c r="AV135" i="30"/>
  <c r="AU135" i="30"/>
  <c r="AT135" i="30"/>
  <c r="AR135" i="30"/>
  <c r="AP135" i="30"/>
  <c r="AN135" i="30"/>
  <c r="AM135" i="30"/>
  <c r="AL135" i="30"/>
  <c r="AJ135" i="30"/>
  <c r="AH135" i="30"/>
  <c r="AF135" i="30"/>
  <c r="AE135" i="30"/>
  <c r="AD135" i="30"/>
  <c r="AB135" i="30"/>
  <c r="X135" i="30"/>
  <c r="W135" i="30"/>
  <c r="Y135" i="30" s="1"/>
  <c r="V135" i="30"/>
  <c r="T135" i="30"/>
  <c r="P135" i="30"/>
  <c r="O135" i="30"/>
  <c r="N135" i="30"/>
  <c r="H135" i="30"/>
  <c r="G135" i="30"/>
  <c r="F135" i="30"/>
  <c r="B135" i="30"/>
  <c r="BL134" i="30"/>
  <c r="BK134" i="30"/>
  <c r="BJ134" i="30"/>
  <c r="BH134" i="30"/>
  <c r="BF134" i="30"/>
  <c r="BD134" i="30"/>
  <c r="BC134" i="30"/>
  <c r="BB134" i="30"/>
  <c r="AZ134" i="30"/>
  <c r="AX134" i="30"/>
  <c r="AV134" i="30"/>
  <c r="AU134" i="30"/>
  <c r="AT134" i="30"/>
  <c r="AR134" i="30"/>
  <c r="AP134" i="30"/>
  <c r="AN134" i="30"/>
  <c r="AM134" i="30"/>
  <c r="AL134" i="30"/>
  <c r="AJ134" i="30"/>
  <c r="AH134" i="30"/>
  <c r="AF134" i="30"/>
  <c r="AE134" i="30"/>
  <c r="AD134" i="30"/>
  <c r="AB134" i="30"/>
  <c r="X134" i="30"/>
  <c r="W134" i="30"/>
  <c r="V134" i="30"/>
  <c r="Y134" i="30" s="1"/>
  <c r="T134" i="30"/>
  <c r="P134" i="30"/>
  <c r="O134" i="30"/>
  <c r="N134" i="30"/>
  <c r="H134" i="30"/>
  <c r="G134" i="30"/>
  <c r="F134" i="30"/>
  <c r="B134" i="30"/>
  <c r="BL133" i="30"/>
  <c r="BK133" i="30"/>
  <c r="BJ133" i="30"/>
  <c r="BH133" i="30"/>
  <c r="BF133" i="30"/>
  <c r="BD133" i="30"/>
  <c r="BC133" i="30"/>
  <c r="BB133" i="30"/>
  <c r="AZ133" i="30"/>
  <c r="AX133" i="30"/>
  <c r="AV133" i="30"/>
  <c r="AU133" i="30"/>
  <c r="AT133" i="30"/>
  <c r="AR133" i="30"/>
  <c r="AP133" i="30"/>
  <c r="AN133" i="30"/>
  <c r="AM133" i="30"/>
  <c r="AL133" i="30"/>
  <c r="AJ133" i="30"/>
  <c r="AH133" i="30"/>
  <c r="AF133" i="30"/>
  <c r="AE133" i="30"/>
  <c r="AD133" i="30"/>
  <c r="AB133" i="30"/>
  <c r="X133" i="30"/>
  <c r="W133" i="30"/>
  <c r="Y133" i="30" s="1"/>
  <c r="V133" i="30"/>
  <c r="T133" i="30"/>
  <c r="P133" i="30"/>
  <c r="O133" i="30"/>
  <c r="N133" i="30"/>
  <c r="H133" i="30"/>
  <c r="G133" i="30"/>
  <c r="F133" i="30"/>
  <c r="B133" i="30"/>
  <c r="BL132" i="30"/>
  <c r="BK132" i="30"/>
  <c r="BJ132" i="30"/>
  <c r="BH132" i="30"/>
  <c r="BF132" i="30"/>
  <c r="BD132" i="30"/>
  <c r="BC132" i="30"/>
  <c r="BB132" i="30"/>
  <c r="AZ132" i="30"/>
  <c r="AX132" i="30"/>
  <c r="AV132" i="30"/>
  <c r="AU132" i="30"/>
  <c r="AT132" i="30"/>
  <c r="AR132" i="30"/>
  <c r="AP132" i="30"/>
  <c r="AN132" i="30"/>
  <c r="AM132" i="30"/>
  <c r="AL132" i="30"/>
  <c r="AJ132" i="30"/>
  <c r="AH132" i="30"/>
  <c r="AF132" i="30"/>
  <c r="AE132" i="30"/>
  <c r="AD132" i="30"/>
  <c r="AB132" i="30"/>
  <c r="X132" i="30"/>
  <c r="W132" i="30"/>
  <c r="V132" i="30"/>
  <c r="T132" i="30"/>
  <c r="P132" i="30"/>
  <c r="O132" i="30"/>
  <c r="N132" i="30"/>
  <c r="H132" i="30"/>
  <c r="G132" i="30"/>
  <c r="F132" i="30"/>
  <c r="B132" i="30"/>
  <c r="BL131" i="30"/>
  <c r="BK131" i="30"/>
  <c r="BJ131" i="30"/>
  <c r="BH131" i="30"/>
  <c r="BF131" i="30"/>
  <c r="BD131" i="30"/>
  <c r="BC131" i="30"/>
  <c r="BB131" i="30"/>
  <c r="AZ131" i="30"/>
  <c r="AX131" i="30"/>
  <c r="AV131" i="30"/>
  <c r="AU131" i="30"/>
  <c r="AT131" i="30"/>
  <c r="AR131" i="30"/>
  <c r="AP131" i="30"/>
  <c r="AN131" i="30"/>
  <c r="AM131" i="30"/>
  <c r="AL131" i="30"/>
  <c r="AJ131" i="30"/>
  <c r="AH131" i="30"/>
  <c r="AF131" i="30"/>
  <c r="AE131" i="30"/>
  <c r="AD131" i="30"/>
  <c r="AB131" i="30"/>
  <c r="X131" i="30"/>
  <c r="W131" i="30"/>
  <c r="Y131" i="30" s="1"/>
  <c r="V131" i="30"/>
  <c r="T131" i="30"/>
  <c r="P131" i="30"/>
  <c r="O131" i="30"/>
  <c r="N131" i="30"/>
  <c r="H131" i="30"/>
  <c r="G131" i="30"/>
  <c r="F131" i="30"/>
  <c r="B131" i="30"/>
  <c r="BL130" i="30"/>
  <c r="BK130" i="30"/>
  <c r="BJ130" i="30"/>
  <c r="BH130" i="30"/>
  <c r="BF130" i="30"/>
  <c r="BD130" i="30"/>
  <c r="BC130" i="30"/>
  <c r="BB130" i="30"/>
  <c r="AZ130" i="30"/>
  <c r="AX130" i="30"/>
  <c r="AV130" i="30"/>
  <c r="AU130" i="30"/>
  <c r="AT130" i="30"/>
  <c r="AR130" i="30"/>
  <c r="AP130" i="30"/>
  <c r="AN130" i="30"/>
  <c r="AM130" i="30"/>
  <c r="AL130" i="30"/>
  <c r="AJ130" i="30"/>
  <c r="AH130" i="30"/>
  <c r="AF130" i="30"/>
  <c r="AE130" i="30"/>
  <c r="AD130" i="30"/>
  <c r="AB130" i="30"/>
  <c r="X130" i="30"/>
  <c r="W130" i="30"/>
  <c r="V130" i="30"/>
  <c r="Y130" i="30" s="1"/>
  <c r="T130" i="30"/>
  <c r="P130" i="30"/>
  <c r="O130" i="30"/>
  <c r="N130" i="30"/>
  <c r="H130" i="30"/>
  <c r="G130" i="30"/>
  <c r="F130" i="30"/>
  <c r="B130" i="30"/>
  <c r="BL129" i="30"/>
  <c r="BK129" i="30"/>
  <c r="BJ129" i="30"/>
  <c r="BH129" i="30"/>
  <c r="BF129" i="30"/>
  <c r="BD129" i="30"/>
  <c r="BC129" i="30"/>
  <c r="BB129" i="30"/>
  <c r="AZ129" i="30"/>
  <c r="AX129" i="30"/>
  <c r="AV129" i="30"/>
  <c r="AU129" i="30"/>
  <c r="AT129" i="30"/>
  <c r="AR129" i="30"/>
  <c r="AP129" i="30"/>
  <c r="AN129" i="30"/>
  <c r="AM129" i="30"/>
  <c r="AL129" i="30"/>
  <c r="AJ129" i="30"/>
  <c r="AH129" i="30"/>
  <c r="AF129" i="30"/>
  <c r="AE129" i="30"/>
  <c r="AD129" i="30"/>
  <c r="AB129" i="30"/>
  <c r="X129" i="30"/>
  <c r="W129" i="30"/>
  <c r="Y129" i="30" s="1"/>
  <c r="V129" i="30"/>
  <c r="T129" i="30"/>
  <c r="P129" i="30"/>
  <c r="O129" i="30"/>
  <c r="N129" i="30"/>
  <c r="H129" i="30"/>
  <c r="G129" i="30"/>
  <c r="F129" i="30"/>
  <c r="B129" i="30"/>
  <c r="BL128" i="30"/>
  <c r="BK128" i="30"/>
  <c r="BJ128" i="30"/>
  <c r="BH128" i="30"/>
  <c r="BF128" i="30"/>
  <c r="BD128" i="30"/>
  <c r="BC128" i="30"/>
  <c r="BB128" i="30"/>
  <c r="AZ128" i="30"/>
  <c r="AX128" i="30"/>
  <c r="AV128" i="30"/>
  <c r="AU128" i="30"/>
  <c r="AT128" i="30"/>
  <c r="AR128" i="30"/>
  <c r="AP128" i="30"/>
  <c r="AN128" i="30"/>
  <c r="AM128" i="30"/>
  <c r="AL128" i="30"/>
  <c r="AJ128" i="30"/>
  <c r="AH128" i="30"/>
  <c r="AF128" i="30"/>
  <c r="AE128" i="30"/>
  <c r="AD128" i="30"/>
  <c r="AB128" i="30"/>
  <c r="X128" i="30"/>
  <c r="W128" i="30"/>
  <c r="V128" i="30"/>
  <c r="T128" i="30"/>
  <c r="P128" i="30"/>
  <c r="O128" i="30"/>
  <c r="N128" i="30"/>
  <c r="H128" i="30"/>
  <c r="G128" i="30"/>
  <c r="F128" i="30"/>
  <c r="B128" i="30"/>
  <c r="BL127" i="30"/>
  <c r="BK127" i="30"/>
  <c r="BJ127" i="30"/>
  <c r="BH127" i="30"/>
  <c r="BF127" i="30"/>
  <c r="BD127" i="30"/>
  <c r="BC127" i="30"/>
  <c r="BB127" i="30"/>
  <c r="AZ127" i="30"/>
  <c r="AX127" i="30"/>
  <c r="AV127" i="30"/>
  <c r="AU127" i="30"/>
  <c r="AT127" i="30"/>
  <c r="AR127" i="30"/>
  <c r="AP127" i="30"/>
  <c r="AN127" i="30"/>
  <c r="AM127" i="30"/>
  <c r="AL127" i="30"/>
  <c r="AJ127" i="30"/>
  <c r="AH127" i="30"/>
  <c r="AF127" i="30"/>
  <c r="AE127" i="30"/>
  <c r="AD127" i="30"/>
  <c r="AB127" i="30"/>
  <c r="X127" i="30"/>
  <c r="W127" i="30"/>
  <c r="V127" i="30"/>
  <c r="T127" i="30"/>
  <c r="P127" i="30"/>
  <c r="O127" i="30"/>
  <c r="N127" i="30"/>
  <c r="H127" i="30"/>
  <c r="G127" i="30"/>
  <c r="F127" i="30"/>
  <c r="B127" i="30"/>
  <c r="BL126" i="30"/>
  <c r="BK126" i="30"/>
  <c r="BJ126" i="30"/>
  <c r="BH126" i="30"/>
  <c r="BF126" i="30"/>
  <c r="BD126" i="30"/>
  <c r="BC126" i="30"/>
  <c r="BB126" i="30"/>
  <c r="AZ126" i="30"/>
  <c r="AX126" i="30"/>
  <c r="AV126" i="30"/>
  <c r="AU126" i="30"/>
  <c r="AT126" i="30"/>
  <c r="AR126" i="30"/>
  <c r="AP126" i="30"/>
  <c r="AN126" i="30"/>
  <c r="AM126" i="30"/>
  <c r="AL126" i="30"/>
  <c r="AJ126" i="30"/>
  <c r="AH126" i="30"/>
  <c r="AF126" i="30"/>
  <c r="AE126" i="30"/>
  <c r="AD126" i="30"/>
  <c r="AB126" i="30"/>
  <c r="X126" i="30"/>
  <c r="W126" i="30"/>
  <c r="V126" i="30"/>
  <c r="T126" i="30"/>
  <c r="P126" i="30"/>
  <c r="O126" i="30"/>
  <c r="N126" i="30"/>
  <c r="H126" i="30"/>
  <c r="G126" i="30"/>
  <c r="F126" i="30"/>
  <c r="B126" i="30"/>
  <c r="BL125" i="30"/>
  <c r="BK125" i="30"/>
  <c r="BJ125" i="30"/>
  <c r="BH125" i="30"/>
  <c r="BF125" i="30"/>
  <c r="BD125" i="30"/>
  <c r="BC125" i="30"/>
  <c r="BB125" i="30"/>
  <c r="AZ125" i="30"/>
  <c r="AX125" i="30"/>
  <c r="AV125" i="30"/>
  <c r="AU125" i="30"/>
  <c r="AT125" i="30"/>
  <c r="AR125" i="30"/>
  <c r="AP125" i="30"/>
  <c r="AN125" i="30"/>
  <c r="AM125" i="30"/>
  <c r="AL125" i="30"/>
  <c r="AJ125" i="30"/>
  <c r="AH125" i="30"/>
  <c r="AF125" i="30"/>
  <c r="AE125" i="30"/>
  <c r="AD125" i="30"/>
  <c r="AB125" i="30"/>
  <c r="X125" i="30"/>
  <c r="W125" i="30"/>
  <c r="V125" i="30"/>
  <c r="T125" i="30"/>
  <c r="P125" i="30"/>
  <c r="O125" i="30"/>
  <c r="N125" i="30"/>
  <c r="H125" i="30"/>
  <c r="G125" i="30"/>
  <c r="F125" i="30"/>
  <c r="B125" i="30"/>
  <c r="BL124" i="30"/>
  <c r="BK124" i="30"/>
  <c r="BJ124" i="30"/>
  <c r="BH124" i="30"/>
  <c r="BF124" i="30"/>
  <c r="BD124" i="30"/>
  <c r="BC124" i="30"/>
  <c r="BB124" i="30"/>
  <c r="AZ124" i="30"/>
  <c r="AX124" i="30"/>
  <c r="AV124" i="30"/>
  <c r="AU124" i="30"/>
  <c r="AT124" i="30"/>
  <c r="AR124" i="30"/>
  <c r="AP124" i="30"/>
  <c r="AN124" i="30"/>
  <c r="AM124" i="30"/>
  <c r="AL124" i="30"/>
  <c r="AJ124" i="30"/>
  <c r="AH124" i="30"/>
  <c r="AF124" i="30"/>
  <c r="AE124" i="30"/>
  <c r="AD124" i="30"/>
  <c r="AB124" i="30"/>
  <c r="X124" i="30"/>
  <c r="W124" i="30"/>
  <c r="V124" i="30"/>
  <c r="T124" i="30"/>
  <c r="P124" i="30"/>
  <c r="O124" i="30"/>
  <c r="N124" i="30"/>
  <c r="H124" i="30"/>
  <c r="G124" i="30"/>
  <c r="F124" i="30"/>
  <c r="B124" i="30"/>
  <c r="BL123" i="30"/>
  <c r="BK123" i="30"/>
  <c r="BJ123" i="30"/>
  <c r="BH123" i="30"/>
  <c r="BF123" i="30"/>
  <c r="BD123" i="30"/>
  <c r="BC123" i="30"/>
  <c r="BB123" i="30"/>
  <c r="AZ123" i="30"/>
  <c r="AX123" i="30"/>
  <c r="AV123" i="30"/>
  <c r="AU123" i="30"/>
  <c r="AT123" i="30"/>
  <c r="AR123" i="30"/>
  <c r="AP123" i="30"/>
  <c r="AN123" i="30"/>
  <c r="AM123" i="30"/>
  <c r="AL123" i="30"/>
  <c r="AJ123" i="30"/>
  <c r="AH123" i="30"/>
  <c r="AF123" i="30"/>
  <c r="AE123" i="30"/>
  <c r="AD123" i="30"/>
  <c r="AB123" i="30"/>
  <c r="X123" i="30"/>
  <c r="W123" i="30"/>
  <c r="V123" i="30"/>
  <c r="T123" i="30"/>
  <c r="P123" i="30"/>
  <c r="O123" i="30"/>
  <c r="N123" i="30"/>
  <c r="H123" i="30"/>
  <c r="G123" i="30"/>
  <c r="F123" i="30"/>
  <c r="B123" i="30"/>
  <c r="BL122" i="30"/>
  <c r="BK122" i="30"/>
  <c r="BJ122" i="30"/>
  <c r="BH122" i="30"/>
  <c r="BF122" i="30"/>
  <c r="BD122" i="30"/>
  <c r="BC122" i="30"/>
  <c r="BB122" i="30"/>
  <c r="AZ122" i="30"/>
  <c r="AX122" i="30"/>
  <c r="AV122" i="30"/>
  <c r="AU122" i="30"/>
  <c r="AT122" i="30"/>
  <c r="AR122" i="30"/>
  <c r="AP122" i="30"/>
  <c r="AN122" i="30"/>
  <c r="AM122" i="30"/>
  <c r="AL122" i="30"/>
  <c r="AJ122" i="30"/>
  <c r="AH122" i="30"/>
  <c r="AF122" i="30"/>
  <c r="AE122" i="30"/>
  <c r="AD122" i="30"/>
  <c r="AB122" i="30"/>
  <c r="X122" i="30"/>
  <c r="W122" i="30"/>
  <c r="V122" i="30"/>
  <c r="T122" i="30"/>
  <c r="P122" i="30"/>
  <c r="O122" i="30"/>
  <c r="N122" i="30"/>
  <c r="H122" i="30"/>
  <c r="G122" i="30"/>
  <c r="F122" i="30"/>
  <c r="B122" i="30"/>
  <c r="BL121" i="30"/>
  <c r="BK121" i="30"/>
  <c r="BJ121" i="30"/>
  <c r="BH121" i="30"/>
  <c r="BF121" i="30"/>
  <c r="BD121" i="30"/>
  <c r="BC121" i="30"/>
  <c r="BB121" i="30"/>
  <c r="AZ121" i="30"/>
  <c r="AX121" i="30"/>
  <c r="AV121" i="30"/>
  <c r="AU121" i="30"/>
  <c r="AT121" i="30"/>
  <c r="AR121" i="30"/>
  <c r="AP121" i="30"/>
  <c r="AN121" i="30"/>
  <c r="AM121" i="30"/>
  <c r="AL121" i="30"/>
  <c r="AJ121" i="30"/>
  <c r="AH121" i="30"/>
  <c r="AF121" i="30"/>
  <c r="AE121" i="30"/>
  <c r="AD121" i="30"/>
  <c r="AB121" i="30"/>
  <c r="X121" i="30"/>
  <c r="W121" i="30"/>
  <c r="V121" i="30"/>
  <c r="T121" i="30"/>
  <c r="P121" i="30"/>
  <c r="O121" i="30"/>
  <c r="N121" i="30"/>
  <c r="H121" i="30"/>
  <c r="G121" i="30"/>
  <c r="F121" i="30"/>
  <c r="B121" i="30"/>
  <c r="BL120" i="30"/>
  <c r="BK120" i="30"/>
  <c r="BJ120" i="30"/>
  <c r="BH120" i="30"/>
  <c r="BF120" i="30"/>
  <c r="BD120" i="30"/>
  <c r="BC120" i="30"/>
  <c r="BB120" i="30"/>
  <c r="AZ120" i="30"/>
  <c r="AX120" i="30"/>
  <c r="AV120" i="30"/>
  <c r="AU120" i="30"/>
  <c r="AT120" i="30"/>
  <c r="AR120" i="30"/>
  <c r="AP120" i="30"/>
  <c r="AN120" i="30"/>
  <c r="AM120" i="30"/>
  <c r="AL120" i="30"/>
  <c r="AJ120" i="30"/>
  <c r="AH120" i="30"/>
  <c r="AF120" i="30"/>
  <c r="AE120" i="30"/>
  <c r="AD120" i="30"/>
  <c r="AB120" i="30"/>
  <c r="X120" i="30"/>
  <c r="W120" i="30"/>
  <c r="V120" i="30"/>
  <c r="T120" i="30"/>
  <c r="P120" i="30"/>
  <c r="O120" i="30"/>
  <c r="N120" i="30"/>
  <c r="H120" i="30"/>
  <c r="G120" i="30"/>
  <c r="F120" i="30"/>
  <c r="B120" i="30"/>
  <c r="BL119" i="30"/>
  <c r="BK119" i="30"/>
  <c r="BJ119" i="30"/>
  <c r="BH119" i="30"/>
  <c r="BF119" i="30"/>
  <c r="BD119" i="30"/>
  <c r="BC119" i="30"/>
  <c r="BB119" i="30"/>
  <c r="AZ119" i="30"/>
  <c r="AX119" i="30"/>
  <c r="AV119" i="30"/>
  <c r="AU119" i="30"/>
  <c r="AT119" i="30"/>
  <c r="AR119" i="30"/>
  <c r="AP119" i="30"/>
  <c r="AN119" i="30"/>
  <c r="AM119" i="30"/>
  <c r="AL119" i="30"/>
  <c r="AJ119" i="30"/>
  <c r="AH119" i="30"/>
  <c r="AF119" i="30"/>
  <c r="AE119" i="30"/>
  <c r="AD119" i="30"/>
  <c r="AB119" i="30"/>
  <c r="X119" i="30"/>
  <c r="W119" i="30"/>
  <c r="V119" i="30"/>
  <c r="T119" i="30"/>
  <c r="P119" i="30"/>
  <c r="O119" i="30"/>
  <c r="N119" i="30"/>
  <c r="H119" i="30"/>
  <c r="G119" i="30"/>
  <c r="F119" i="30"/>
  <c r="B119" i="30"/>
  <c r="BL118" i="30"/>
  <c r="BK118" i="30"/>
  <c r="BJ118" i="30"/>
  <c r="BH118" i="30"/>
  <c r="BF118" i="30"/>
  <c r="BD118" i="30"/>
  <c r="BC118" i="30"/>
  <c r="BB118" i="30"/>
  <c r="AZ118" i="30"/>
  <c r="AX118" i="30"/>
  <c r="AV118" i="30"/>
  <c r="AU118" i="30"/>
  <c r="AT118" i="30"/>
  <c r="AR118" i="30"/>
  <c r="AP118" i="30"/>
  <c r="AN118" i="30"/>
  <c r="AM118" i="30"/>
  <c r="AL118" i="30"/>
  <c r="AJ118" i="30"/>
  <c r="AH118" i="30"/>
  <c r="AF118" i="30"/>
  <c r="AE118" i="30"/>
  <c r="AD118" i="30"/>
  <c r="AB118" i="30"/>
  <c r="X118" i="30"/>
  <c r="W118" i="30"/>
  <c r="V118" i="30"/>
  <c r="T118" i="30"/>
  <c r="P118" i="30"/>
  <c r="O118" i="30"/>
  <c r="N118" i="30"/>
  <c r="H118" i="30"/>
  <c r="G118" i="30"/>
  <c r="F118" i="30"/>
  <c r="B118" i="30"/>
  <c r="BL117" i="30"/>
  <c r="BK117" i="30"/>
  <c r="BJ117" i="30"/>
  <c r="BH117" i="30"/>
  <c r="BF117" i="30"/>
  <c r="BD117" i="30"/>
  <c r="BC117" i="30"/>
  <c r="BB117" i="30"/>
  <c r="AZ117" i="30"/>
  <c r="AX117" i="30"/>
  <c r="AV117" i="30"/>
  <c r="AU117" i="30"/>
  <c r="AT117" i="30"/>
  <c r="AR117" i="30"/>
  <c r="AP117" i="30"/>
  <c r="AN117" i="30"/>
  <c r="AM117" i="30"/>
  <c r="AL117" i="30"/>
  <c r="AJ117" i="30"/>
  <c r="AH117" i="30"/>
  <c r="AF117" i="30"/>
  <c r="AE117" i="30"/>
  <c r="AD117" i="30"/>
  <c r="AB117" i="30"/>
  <c r="X117" i="30"/>
  <c r="W117" i="30"/>
  <c r="V117" i="30"/>
  <c r="T117" i="30"/>
  <c r="P117" i="30"/>
  <c r="O117" i="30"/>
  <c r="N117" i="30"/>
  <c r="H117" i="30"/>
  <c r="G117" i="30"/>
  <c r="F117" i="30"/>
  <c r="B117" i="30"/>
  <c r="BL116" i="30"/>
  <c r="BK116" i="30"/>
  <c r="BJ116" i="30"/>
  <c r="BH116" i="30"/>
  <c r="BF116" i="30"/>
  <c r="BD116" i="30"/>
  <c r="BC116" i="30"/>
  <c r="BB116" i="30"/>
  <c r="AZ116" i="30"/>
  <c r="AX116" i="30"/>
  <c r="AV116" i="30"/>
  <c r="AU116" i="30"/>
  <c r="AT116" i="30"/>
  <c r="AR116" i="30"/>
  <c r="AP116" i="30"/>
  <c r="AN116" i="30"/>
  <c r="AM116" i="30"/>
  <c r="AL116" i="30"/>
  <c r="AJ116" i="30"/>
  <c r="AH116" i="30"/>
  <c r="AF116" i="30"/>
  <c r="AE116" i="30"/>
  <c r="AD116" i="30"/>
  <c r="AB116" i="30"/>
  <c r="X116" i="30"/>
  <c r="W116" i="30"/>
  <c r="V116" i="30"/>
  <c r="T116" i="30"/>
  <c r="P116" i="30"/>
  <c r="O116" i="30"/>
  <c r="N116" i="30"/>
  <c r="H116" i="30"/>
  <c r="G116" i="30"/>
  <c r="F116" i="30"/>
  <c r="B116" i="30"/>
  <c r="BL115" i="30"/>
  <c r="BK115" i="30"/>
  <c r="BJ115" i="30"/>
  <c r="BH115" i="30"/>
  <c r="BF115" i="30"/>
  <c r="BD115" i="30"/>
  <c r="BC115" i="30"/>
  <c r="BB115" i="30"/>
  <c r="AZ115" i="30"/>
  <c r="AX115" i="30"/>
  <c r="AV115" i="30"/>
  <c r="AU115" i="30"/>
  <c r="AT115" i="30"/>
  <c r="AR115" i="30"/>
  <c r="AP115" i="30"/>
  <c r="AN115" i="30"/>
  <c r="AM115" i="30"/>
  <c r="AL115" i="30"/>
  <c r="AJ115" i="30"/>
  <c r="AH115" i="30"/>
  <c r="AF115" i="30"/>
  <c r="AE115" i="30"/>
  <c r="AD115" i="30"/>
  <c r="AB115" i="30"/>
  <c r="X115" i="30"/>
  <c r="W115" i="30"/>
  <c r="V115" i="30"/>
  <c r="T115" i="30"/>
  <c r="P115" i="30"/>
  <c r="O115" i="30"/>
  <c r="N115" i="30"/>
  <c r="H115" i="30"/>
  <c r="G115" i="30"/>
  <c r="F115" i="30"/>
  <c r="B115" i="30"/>
  <c r="BL114" i="30"/>
  <c r="BK114" i="30"/>
  <c r="BJ114" i="30"/>
  <c r="BH114" i="30"/>
  <c r="BF114" i="30"/>
  <c r="BD114" i="30"/>
  <c r="BC114" i="30"/>
  <c r="BB114" i="30"/>
  <c r="AZ114" i="30"/>
  <c r="AX114" i="30"/>
  <c r="AV114" i="30"/>
  <c r="AU114" i="30"/>
  <c r="AT114" i="30"/>
  <c r="AR114" i="30"/>
  <c r="AP114" i="30"/>
  <c r="AN114" i="30"/>
  <c r="AM114" i="30"/>
  <c r="AL114" i="30"/>
  <c r="AJ114" i="30"/>
  <c r="AH114" i="30"/>
  <c r="AF114" i="30"/>
  <c r="AE114" i="30"/>
  <c r="AD114" i="30"/>
  <c r="AB114" i="30"/>
  <c r="X114" i="30"/>
  <c r="W114" i="30"/>
  <c r="V114" i="30"/>
  <c r="T114" i="30"/>
  <c r="P114" i="30"/>
  <c r="O114" i="30"/>
  <c r="N114" i="30"/>
  <c r="H114" i="30"/>
  <c r="G114" i="30"/>
  <c r="F114" i="30"/>
  <c r="B114" i="30"/>
  <c r="BL113" i="30"/>
  <c r="BK113" i="30"/>
  <c r="BJ113" i="30"/>
  <c r="BH113" i="30"/>
  <c r="BF113" i="30"/>
  <c r="BD113" i="30"/>
  <c r="BC113" i="30"/>
  <c r="BB113" i="30"/>
  <c r="AZ113" i="30"/>
  <c r="AX113" i="30"/>
  <c r="AV113" i="30"/>
  <c r="AU113" i="30"/>
  <c r="AT113" i="30"/>
  <c r="AR113" i="30"/>
  <c r="AP113" i="30"/>
  <c r="AN113" i="30"/>
  <c r="AM113" i="30"/>
  <c r="AL113" i="30"/>
  <c r="AJ113" i="30"/>
  <c r="AH113" i="30"/>
  <c r="AF113" i="30"/>
  <c r="AE113" i="30"/>
  <c r="AD113" i="30"/>
  <c r="AB113" i="30"/>
  <c r="X113" i="30"/>
  <c r="W113" i="30"/>
  <c r="V113" i="30"/>
  <c r="T113" i="30"/>
  <c r="P113" i="30"/>
  <c r="O113" i="30"/>
  <c r="N113" i="30"/>
  <c r="H113" i="30"/>
  <c r="G113" i="30"/>
  <c r="F113" i="30"/>
  <c r="B113" i="30"/>
  <c r="BL112" i="30"/>
  <c r="BK112" i="30"/>
  <c r="BJ112" i="30"/>
  <c r="BH112" i="30"/>
  <c r="BF112" i="30"/>
  <c r="BD112" i="30"/>
  <c r="BC112" i="30"/>
  <c r="BB112" i="30"/>
  <c r="AZ112" i="30"/>
  <c r="AX112" i="30"/>
  <c r="AV112" i="30"/>
  <c r="AU112" i="30"/>
  <c r="AT112" i="30"/>
  <c r="AR112" i="30"/>
  <c r="AP112" i="30"/>
  <c r="AN112" i="30"/>
  <c r="AM112" i="30"/>
  <c r="AL112" i="30"/>
  <c r="AJ112" i="30"/>
  <c r="AH112" i="30"/>
  <c r="AF112" i="30"/>
  <c r="AE112" i="30"/>
  <c r="AD112" i="30"/>
  <c r="AB112" i="30"/>
  <c r="X112" i="30"/>
  <c r="W112" i="30"/>
  <c r="V112" i="30"/>
  <c r="T112" i="30"/>
  <c r="P112" i="30"/>
  <c r="O112" i="30"/>
  <c r="N112" i="30"/>
  <c r="H112" i="30"/>
  <c r="G112" i="30"/>
  <c r="F112" i="30"/>
  <c r="B112" i="30"/>
  <c r="BL111" i="30"/>
  <c r="BK111" i="30"/>
  <c r="BJ111" i="30"/>
  <c r="BH111" i="30"/>
  <c r="BF111" i="30"/>
  <c r="BD111" i="30"/>
  <c r="BC111" i="30"/>
  <c r="BB111" i="30"/>
  <c r="AZ111" i="30"/>
  <c r="AX111" i="30"/>
  <c r="AV111" i="30"/>
  <c r="AU111" i="30"/>
  <c r="AT111" i="30"/>
  <c r="AR111" i="30"/>
  <c r="AP111" i="30"/>
  <c r="AN111" i="30"/>
  <c r="AM111" i="30"/>
  <c r="AL111" i="30"/>
  <c r="AJ111" i="30"/>
  <c r="AH111" i="30"/>
  <c r="AF111" i="30"/>
  <c r="AE111" i="30"/>
  <c r="AD111" i="30"/>
  <c r="AB111" i="30"/>
  <c r="X111" i="30"/>
  <c r="W111" i="30"/>
  <c r="V111" i="30"/>
  <c r="T111" i="30"/>
  <c r="P111" i="30"/>
  <c r="O111" i="30"/>
  <c r="N111" i="30"/>
  <c r="H111" i="30"/>
  <c r="G111" i="30"/>
  <c r="F111" i="30"/>
  <c r="B111" i="30"/>
  <c r="BL110" i="30"/>
  <c r="BK110" i="30"/>
  <c r="BJ110" i="30"/>
  <c r="BH110" i="30"/>
  <c r="BF110" i="30"/>
  <c r="BD110" i="30"/>
  <c r="BC110" i="30"/>
  <c r="BE110" i="30" s="1"/>
  <c r="BB110" i="30"/>
  <c r="AZ110" i="30"/>
  <c r="AX110" i="30"/>
  <c r="AV110" i="30"/>
  <c r="AU110" i="30"/>
  <c r="AT110" i="30"/>
  <c r="AR110" i="30"/>
  <c r="AP110" i="30"/>
  <c r="AN110" i="30"/>
  <c r="AM110" i="30"/>
  <c r="AL110" i="30"/>
  <c r="AJ110" i="30"/>
  <c r="AH110" i="30"/>
  <c r="AF110" i="30"/>
  <c r="AE110" i="30"/>
  <c r="AD110" i="30"/>
  <c r="AB110" i="30"/>
  <c r="X110" i="30"/>
  <c r="W110" i="30"/>
  <c r="V110" i="30"/>
  <c r="T110" i="30"/>
  <c r="P110" i="30"/>
  <c r="O110" i="30"/>
  <c r="N110" i="30"/>
  <c r="H110" i="30"/>
  <c r="G110" i="30"/>
  <c r="F110" i="30"/>
  <c r="B110" i="30"/>
  <c r="BL109" i="30"/>
  <c r="BK109" i="30"/>
  <c r="BJ109" i="30"/>
  <c r="BH109" i="30"/>
  <c r="BF109" i="30"/>
  <c r="BD109" i="30"/>
  <c r="BC109" i="30"/>
  <c r="BB109" i="30"/>
  <c r="AZ109" i="30"/>
  <c r="AX109" i="30"/>
  <c r="AV109" i="30"/>
  <c r="AU109" i="30"/>
  <c r="AT109" i="30"/>
  <c r="AR109" i="30"/>
  <c r="AP109" i="30"/>
  <c r="AN109" i="30"/>
  <c r="AM109" i="30"/>
  <c r="AL109" i="30"/>
  <c r="AJ109" i="30"/>
  <c r="AH109" i="30"/>
  <c r="AF109" i="30"/>
  <c r="AE109" i="30"/>
  <c r="AD109" i="30"/>
  <c r="AB109" i="30"/>
  <c r="X109" i="30"/>
  <c r="W109" i="30"/>
  <c r="V109" i="30"/>
  <c r="T109" i="30"/>
  <c r="P109" i="30"/>
  <c r="O109" i="30"/>
  <c r="N109" i="30"/>
  <c r="H109" i="30"/>
  <c r="G109" i="30"/>
  <c r="F109" i="30"/>
  <c r="B109" i="30"/>
  <c r="BL108" i="30"/>
  <c r="BK108" i="30"/>
  <c r="BJ108" i="30"/>
  <c r="BH108" i="30"/>
  <c r="BF108" i="30"/>
  <c r="BD108" i="30"/>
  <c r="BC108" i="30"/>
  <c r="BE108" i="30" s="1"/>
  <c r="BB108" i="30"/>
  <c r="AZ108" i="30"/>
  <c r="AX108" i="30"/>
  <c r="AV108" i="30"/>
  <c r="AU108" i="30"/>
  <c r="AT108" i="30"/>
  <c r="AR108" i="30"/>
  <c r="AP108" i="30"/>
  <c r="AN108" i="30"/>
  <c r="AM108" i="30"/>
  <c r="AL108" i="30"/>
  <c r="AJ108" i="30"/>
  <c r="AH108" i="30"/>
  <c r="AF108" i="30"/>
  <c r="AE108" i="30"/>
  <c r="AD108" i="30"/>
  <c r="AB108" i="30"/>
  <c r="X108" i="30"/>
  <c r="W108" i="30"/>
  <c r="V108" i="30"/>
  <c r="T108" i="30"/>
  <c r="P108" i="30"/>
  <c r="O108" i="30"/>
  <c r="N108" i="30"/>
  <c r="H108" i="30"/>
  <c r="G108" i="30"/>
  <c r="F108" i="30"/>
  <c r="B108" i="30"/>
  <c r="BL107" i="30"/>
  <c r="BK107" i="30"/>
  <c r="BJ107" i="30"/>
  <c r="BH107" i="30"/>
  <c r="BF107" i="30"/>
  <c r="BD107" i="30"/>
  <c r="BC107" i="30"/>
  <c r="BB107" i="30"/>
  <c r="AZ107" i="30"/>
  <c r="AX107" i="30"/>
  <c r="AV107" i="30"/>
  <c r="AU107" i="30"/>
  <c r="AT107" i="30"/>
  <c r="AR107" i="30"/>
  <c r="AP107" i="30"/>
  <c r="AN107" i="30"/>
  <c r="AM107" i="30"/>
  <c r="AL107" i="30"/>
  <c r="AJ107" i="30"/>
  <c r="AH107" i="30"/>
  <c r="AF107" i="30"/>
  <c r="AE107" i="30"/>
  <c r="AD107" i="30"/>
  <c r="AB107" i="30"/>
  <c r="X107" i="30"/>
  <c r="W107" i="30"/>
  <c r="V107" i="30"/>
  <c r="T107" i="30"/>
  <c r="P107" i="30"/>
  <c r="O107" i="30"/>
  <c r="N107" i="30"/>
  <c r="H107" i="30"/>
  <c r="G107" i="30"/>
  <c r="F107" i="30"/>
  <c r="B107" i="30"/>
  <c r="BL106" i="30"/>
  <c r="BK106" i="30"/>
  <c r="BJ106" i="30"/>
  <c r="BH106" i="30"/>
  <c r="BF106" i="30"/>
  <c r="BD106" i="30"/>
  <c r="BC106" i="30"/>
  <c r="BE106" i="30" s="1"/>
  <c r="BB106" i="30"/>
  <c r="AZ106" i="30"/>
  <c r="AX106" i="30"/>
  <c r="AV106" i="30"/>
  <c r="AU106" i="30"/>
  <c r="AT106" i="30"/>
  <c r="AR106" i="30"/>
  <c r="AP106" i="30"/>
  <c r="AN106" i="30"/>
  <c r="AM106" i="30"/>
  <c r="AL106" i="30"/>
  <c r="AJ106" i="30"/>
  <c r="AH106" i="30"/>
  <c r="AF106" i="30"/>
  <c r="AE106" i="30"/>
  <c r="AD106" i="30"/>
  <c r="AB106" i="30"/>
  <c r="X106" i="30"/>
  <c r="W106" i="30"/>
  <c r="V106" i="30"/>
  <c r="T106" i="30"/>
  <c r="P106" i="30"/>
  <c r="O106" i="30"/>
  <c r="N106" i="30"/>
  <c r="H106" i="30"/>
  <c r="G106" i="30"/>
  <c r="F106" i="30"/>
  <c r="B106" i="30"/>
  <c r="BL105" i="30"/>
  <c r="BK105" i="30"/>
  <c r="BJ105" i="30"/>
  <c r="BH105" i="30"/>
  <c r="BF105" i="30"/>
  <c r="BD105" i="30"/>
  <c r="BC105" i="30"/>
  <c r="BB105" i="30"/>
  <c r="AZ105" i="30"/>
  <c r="AX105" i="30"/>
  <c r="AV105" i="30"/>
  <c r="AU105" i="30"/>
  <c r="AT105" i="30"/>
  <c r="AR105" i="30"/>
  <c r="AP105" i="30"/>
  <c r="AN105" i="30"/>
  <c r="AM105" i="30"/>
  <c r="AL105" i="30"/>
  <c r="AJ105" i="30"/>
  <c r="AH105" i="30"/>
  <c r="AF105" i="30"/>
  <c r="AE105" i="30"/>
  <c r="AD105" i="30"/>
  <c r="AB105" i="30"/>
  <c r="X105" i="30"/>
  <c r="W105" i="30"/>
  <c r="Y105" i="30" s="1"/>
  <c r="V105" i="30"/>
  <c r="T105" i="30"/>
  <c r="P105" i="30"/>
  <c r="O105" i="30"/>
  <c r="N105" i="30"/>
  <c r="H105" i="30"/>
  <c r="G105" i="30"/>
  <c r="F105" i="30"/>
  <c r="B105" i="30"/>
  <c r="BL104" i="30"/>
  <c r="BK104" i="30"/>
  <c r="BJ104" i="30"/>
  <c r="BH104" i="30"/>
  <c r="BF104" i="30"/>
  <c r="BD104" i="30"/>
  <c r="BC104" i="30"/>
  <c r="BB104" i="30"/>
  <c r="AZ104" i="30"/>
  <c r="AX104" i="30"/>
  <c r="AV104" i="30"/>
  <c r="AU104" i="30"/>
  <c r="AT104" i="30"/>
  <c r="AR104" i="30"/>
  <c r="AP104" i="30"/>
  <c r="AN104" i="30"/>
  <c r="AM104" i="30"/>
  <c r="AL104" i="30"/>
  <c r="AJ104" i="30"/>
  <c r="AH104" i="30"/>
  <c r="AF104" i="30"/>
  <c r="AE104" i="30"/>
  <c r="AD104" i="30"/>
  <c r="AB104" i="30"/>
  <c r="X104" i="30"/>
  <c r="W104" i="30"/>
  <c r="V104" i="30"/>
  <c r="T104" i="30"/>
  <c r="P104" i="30"/>
  <c r="O104" i="30"/>
  <c r="N104" i="30"/>
  <c r="H104" i="30"/>
  <c r="G104" i="30"/>
  <c r="F104" i="30"/>
  <c r="B104" i="30"/>
  <c r="BL103" i="30"/>
  <c r="BK103" i="30"/>
  <c r="BJ103" i="30"/>
  <c r="BH103" i="30"/>
  <c r="BF103" i="30"/>
  <c r="BD103" i="30"/>
  <c r="BC103" i="30"/>
  <c r="BB103" i="30"/>
  <c r="AZ103" i="30"/>
  <c r="AX103" i="30"/>
  <c r="AV103" i="30"/>
  <c r="AU103" i="30"/>
  <c r="AT103" i="30"/>
  <c r="AR103" i="30"/>
  <c r="AP103" i="30"/>
  <c r="AN103" i="30"/>
  <c r="AM103" i="30"/>
  <c r="AL103" i="30"/>
  <c r="AJ103" i="30"/>
  <c r="AH103" i="30"/>
  <c r="AF103" i="30"/>
  <c r="AE103" i="30"/>
  <c r="AD103" i="30"/>
  <c r="AB103" i="30"/>
  <c r="X103" i="30"/>
  <c r="W103" i="30"/>
  <c r="Y103" i="30" s="1"/>
  <c r="V103" i="30"/>
  <c r="T103" i="30"/>
  <c r="P103" i="30"/>
  <c r="O103" i="30"/>
  <c r="N103" i="30"/>
  <c r="H103" i="30"/>
  <c r="G103" i="30"/>
  <c r="F103" i="30"/>
  <c r="B103" i="30"/>
  <c r="BL102" i="30"/>
  <c r="BK102" i="30"/>
  <c r="BJ102" i="30"/>
  <c r="BH102" i="30"/>
  <c r="BF102" i="30"/>
  <c r="BD102" i="30"/>
  <c r="BC102" i="30"/>
  <c r="BB102" i="30"/>
  <c r="AZ102" i="30"/>
  <c r="AX102" i="30"/>
  <c r="AV102" i="30"/>
  <c r="AU102" i="30"/>
  <c r="AT102" i="30"/>
  <c r="AR102" i="30"/>
  <c r="AP102" i="30"/>
  <c r="AN102" i="30"/>
  <c r="AM102" i="30"/>
  <c r="AL102" i="30"/>
  <c r="AJ102" i="30"/>
  <c r="AH102" i="30"/>
  <c r="AF102" i="30"/>
  <c r="AE102" i="30"/>
  <c r="AD102" i="30"/>
  <c r="AB102" i="30"/>
  <c r="X102" i="30"/>
  <c r="W102" i="30"/>
  <c r="V102" i="30"/>
  <c r="T102" i="30"/>
  <c r="P102" i="30"/>
  <c r="O102" i="30"/>
  <c r="N102" i="30"/>
  <c r="H102" i="30"/>
  <c r="G102" i="30"/>
  <c r="F102" i="30"/>
  <c r="B102" i="30"/>
  <c r="BL101" i="30"/>
  <c r="BK101" i="30"/>
  <c r="BJ101" i="30"/>
  <c r="BH101" i="30"/>
  <c r="BF101" i="30"/>
  <c r="BD101" i="30"/>
  <c r="BC101" i="30"/>
  <c r="BB101" i="30"/>
  <c r="AZ101" i="30"/>
  <c r="AX101" i="30"/>
  <c r="AV101" i="30"/>
  <c r="AU101" i="30"/>
  <c r="AT101" i="30"/>
  <c r="AR101" i="30"/>
  <c r="AP101" i="30"/>
  <c r="AN101" i="30"/>
  <c r="AM101" i="30"/>
  <c r="AL101" i="30"/>
  <c r="AJ101" i="30"/>
  <c r="AH101" i="30"/>
  <c r="AF101" i="30"/>
  <c r="AE101" i="30"/>
  <c r="AD101" i="30"/>
  <c r="AB101" i="30"/>
  <c r="X101" i="30"/>
  <c r="W101" i="30"/>
  <c r="V101" i="30"/>
  <c r="T101" i="30"/>
  <c r="P101" i="30"/>
  <c r="O101" i="30"/>
  <c r="N101" i="30"/>
  <c r="H101" i="30"/>
  <c r="G101" i="30"/>
  <c r="F101" i="30"/>
  <c r="B101" i="30"/>
  <c r="BL100" i="30"/>
  <c r="BK100" i="30"/>
  <c r="BJ100" i="30"/>
  <c r="BH100" i="30"/>
  <c r="BF100" i="30"/>
  <c r="BD100" i="30"/>
  <c r="BC100" i="30"/>
  <c r="BB100" i="30"/>
  <c r="AZ100" i="30"/>
  <c r="AX100" i="30"/>
  <c r="AV100" i="30"/>
  <c r="AU100" i="30"/>
  <c r="AT100" i="30"/>
  <c r="AR100" i="30"/>
  <c r="AP100" i="30"/>
  <c r="AN100" i="30"/>
  <c r="AM100" i="30"/>
  <c r="AL100" i="30"/>
  <c r="AJ100" i="30"/>
  <c r="AH100" i="30"/>
  <c r="AF100" i="30"/>
  <c r="AE100" i="30"/>
  <c r="AD100" i="30"/>
  <c r="AB100" i="30"/>
  <c r="X100" i="30"/>
  <c r="W100" i="30"/>
  <c r="V100" i="30"/>
  <c r="T100" i="30"/>
  <c r="P100" i="30"/>
  <c r="O100" i="30"/>
  <c r="N100" i="30"/>
  <c r="H100" i="30"/>
  <c r="G100" i="30"/>
  <c r="F100" i="30"/>
  <c r="B100" i="30"/>
  <c r="BL99" i="30"/>
  <c r="BK99" i="30"/>
  <c r="BJ99" i="30"/>
  <c r="BH99" i="30"/>
  <c r="BF99" i="30"/>
  <c r="BD99" i="30"/>
  <c r="BC99" i="30"/>
  <c r="BB99" i="30"/>
  <c r="AZ99" i="30"/>
  <c r="AX99" i="30"/>
  <c r="AV99" i="30"/>
  <c r="AU99" i="30"/>
  <c r="AT99" i="30"/>
  <c r="AR99" i="30"/>
  <c r="AP99" i="30"/>
  <c r="AN99" i="30"/>
  <c r="AM99" i="30"/>
  <c r="AL99" i="30"/>
  <c r="AJ99" i="30"/>
  <c r="AH99" i="30"/>
  <c r="AF99" i="30"/>
  <c r="AE99" i="30"/>
  <c r="AD99" i="30"/>
  <c r="AB99" i="30"/>
  <c r="X99" i="30"/>
  <c r="W99" i="30"/>
  <c r="V99" i="30"/>
  <c r="T99" i="30"/>
  <c r="P99" i="30"/>
  <c r="O99" i="30"/>
  <c r="N99" i="30"/>
  <c r="H99" i="30"/>
  <c r="G99" i="30"/>
  <c r="F99" i="30"/>
  <c r="B99" i="30"/>
  <c r="BL98" i="30"/>
  <c r="BK98" i="30"/>
  <c r="BJ98" i="30"/>
  <c r="BH98" i="30"/>
  <c r="BF98" i="30"/>
  <c r="BD98" i="30"/>
  <c r="BC98" i="30"/>
  <c r="BB98" i="30"/>
  <c r="AZ98" i="30"/>
  <c r="AX98" i="30"/>
  <c r="AV98" i="30"/>
  <c r="AU98" i="30"/>
  <c r="AT98" i="30"/>
  <c r="AR98" i="30"/>
  <c r="AP98" i="30"/>
  <c r="AN98" i="30"/>
  <c r="AM98" i="30"/>
  <c r="AL98" i="30"/>
  <c r="AJ98" i="30"/>
  <c r="AH98" i="30"/>
  <c r="AF98" i="30"/>
  <c r="AE98" i="30"/>
  <c r="AD98" i="30"/>
  <c r="AB98" i="30"/>
  <c r="X98" i="30"/>
  <c r="W98" i="30"/>
  <c r="V98" i="30"/>
  <c r="T98" i="30"/>
  <c r="P98" i="30"/>
  <c r="O98" i="30"/>
  <c r="N98" i="30"/>
  <c r="H98" i="30"/>
  <c r="G98" i="30"/>
  <c r="F98" i="30"/>
  <c r="B98" i="30"/>
  <c r="BL97" i="30"/>
  <c r="BK97" i="30"/>
  <c r="BJ97" i="30"/>
  <c r="BH97" i="30"/>
  <c r="BF97" i="30"/>
  <c r="BD97" i="30"/>
  <c r="BC97" i="30"/>
  <c r="BB97" i="30"/>
  <c r="AZ97" i="30"/>
  <c r="AX97" i="30"/>
  <c r="AV97" i="30"/>
  <c r="AU97" i="30"/>
  <c r="AT97" i="30"/>
  <c r="AR97" i="30"/>
  <c r="AP97" i="30"/>
  <c r="AN97" i="30"/>
  <c r="AM97" i="30"/>
  <c r="AL97" i="30"/>
  <c r="AJ97" i="30"/>
  <c r="AH97" i="30"/>
  <c r="AF97" i="30"/>
  <c r="AE97" i="30"/>
  <c r="AD97" i="30"/>
  <c r="AB97" i="30"/>
  <c r="X97" i="30"/>
  <c r="W97" i="30"/>
  <c r="V97" i="30"/>
  <c r="T97" i="30"/>
  <c r="P97" i="30"/>
  <c r="O97" i="30"/>
  <c r="N97" i="30"/>
  <c r="H97" i="30"/>
  <c r="G97" i="30"/>
  <c r="F97" i="30"/>
  <c r="B97" i="30"/>
  <c r="BL96" i="30"/>
  <c r="BK96" i="30"/>
  <c r="BJ96" i="30"/>
  <c r="BH96" i="30"/>
  <c r="BF96" i="30"/>
  <c r="BD96" i="30"/>
  <c r="BC96" i="30"/>
  <c r="BB96" i="30"/>
  <c r="AZ96" i="30"/>
  <c r="AX96" i="30"/>
  <c r="AV96" i="30"/>
  <c r="AU96" i="30"/>
  <c r="AT96" i="30"/>
  <c r="AR96" i="30"/>
  <c r="AP96" i="30"/>
  <c r="AN96" i="30"/>
  <c r="AM96" i="30"/>
  <c r="AL96" i="30"/>
  <c r="AJ96" i="30"/>
  <c r="AH96" i="30"/>
  <c r="AF96" i="30"/>
  <c r="AE96" i="30"/>
  <c r="AD96" i="30"/>
  <c r="AB96" i="30"/>
  <c r="X96" i="30"/>
  <c r="W96" i="30"/>
  <c r="V96" i="30"/>
  <c r="T96" i="30"/>
  <c r="P96" i="30"/>
  <c r="O96" i="30"/>
  <c r="N96" i="30"/>
  <c r="H96" i="30"/>
  <c r="G96" i="30"/>
  <c r="F96" i="30"/>
  <c r="B96" i="30"/>
  <c r="BL95" i="30"/>
  <c r="BK95" i="30"/>
  <c r="BJ95" i="30"/>
  <c r="BH95" i="30"/>
  <c r="BF95" i="30"/>
  <c r="BD95" i="30"/>
  <c r="BC95" i="30"/>
  <c r="BB95" i="30"/>
  <c r="AZ95" i="30"/>
  <c r="AX95" i="30"/>
  <c r="AV95" i="30"/>
  <c r="AU95" i="30"/>
  <c r="AT95" i="30"/>
  <c r="AR95" i="30"/>
  <c r="AP95" i="30"/>
  <c r="AN95" i="30"/>
  <c r="AM95" i="30"/>
  <c r="AL95" i="30"/>
  <c r="AJ95" i="30"/>
  <c r="AH95" i="30"/>
  <c r="AF95" i="30"/>
  <c r="AE95" i="30"/>
  <c r="AD95" i="30"/>
  <c r="AB95" i="30"/>
  <c r="X95" i="30"/>
  <c r="W95" i="30"/>
  <c r="V95" i="30"/>
  <c r="T95" i="30"/>
  <c r="P95" i="30"/>
  <c r="O95" i="30"/>
  <c r="N95" i="30"/>
  <c r="H95" i="30"/>
  <c r="G95" i="30"/>
  <c r="F95" i="30"/>
  <c r="B95" i="30"/>
  <c r="BL94" i="30"/>
  <c r="BK94" i="30"/>
  <c r="BJ94" i="30"/>
  <c r="BH94" i="30"/>
  <c r="BF94" i="30"/>
  <c r="BD94" i="30"/>
  <c r="BC94" i="30"/>
  <c r="BB94" i="30"/>
  <c r="AZ94" i="30"/>
  <c r="AX94" i="30"/>
  <c r="AV94" i="30"/>
  <c r="AU94" i="30"/>
  <c r="AT94" i="30"/>
  <c r="AR94" i="30"/>
  <c r="AP94" i="30"/>
  <c r="AN94" i="30"/>
  <c r="AM94" i="30"/>
  <c r="AL94" i="30"/>
  <c r="AJ94" i="30"/>
  <c r="AH94" i="30"/>
  <c r="AF94" i="30"/>
  <c r="AE94" i="30"/>
  <c r="AD94" i="30"/>
  <c r="AB94" i="30"/>
  <c r="X94" i="30"/>
  <c r="W94" i="30"/>
  <c r="V94" i="30"/>
  <c r="T94" i="30"/>
  <c r="P94" i="30"/>
  <c r="O94" i="30"/>
  <c r="N94" i="30"/>
  <c r="H94" i="30"/>
  <c r="G94" i="30"/>
  <c r="F94" i="30"/>
  <c r="B94" i="30"/>
  <c r="BL93" i="30"/>
  <c r="BK93" i="30"/>
  <c r="BJ93" i="30"/>
  <c r="BH93" i="30"/>
  <c r="BF93" i="30"/>
  <c r="BD93" i="30"/>
  <c r="BC93" i="30"/>
  <c r="BB93" i="30"/>
  <c r="AZ93" i="30"/>
  <c r="AX93" i="30"/>
  <c r="AV93" i="30"/>
  <c r="AU93" i="30"/>
  <c r="AT93" i="30"/>
  <c r="AR93" i="30"/>
  <c r="AP93" i="30"/>
  <c r="AN93" i="30"/>
  <c r="AM93" i="30"/>
  <c r="AL93" i="30"/>
  <c r="AJ93" i="30"/>
  <c r="AH93" i="30"/>
  <c r="AF93" i="30"/>
  <c r="AE93" i="30"/>
  <c r="AD93" i="30"/>
  <c r="AB93" i="30"/>
  <c r="X93" i="30"/>
  <c r="W93" i="30"/>
  <c r="V93" i="30"/>
  <c r="T93" i="30"/>
  <c r="P93" i="30"/>
  <c r="O93" i="30"/>
  <c r="N93" i="30"/>
  <c r="H93" i="30"/>
  <c r="G93" i="30"/>
  <c r="F93" i="30"/>
  <c r="B93" i="30"/>
  <c r="BL92" i="30"/>
  <c r="BK92" i="30"/>
  <c r="BJ92" i="30"/>
  <c r="BH92" i="30"/>
  <c r="BF92" i="30"/>
  <c r="BD92" i="30"/>
  <c r="BC92" i="30"/>
  <c r="BB92" i="30"/>
  <c r="AZ92" i="30"/>
  <c r="AX92" i="30"/>
  <c r="AV92" i="30"/>
  <c r="AU92" i="30"/>
  <c r="AT92" i="30"/>
  <c r="AR92" i="30"/>
  <c r="AP92" i="30"/>
  <c r="AN92" i="30"/>
  <c r="AM92" i="30"/>
  <c r="AL92" i="30"/>
  <c r="AJ92" i="30"/>
  <c r="AH92" i="30"/>
  <c r="AF92" i="30"/>
  <c r="AE92" i="30"/>
  <c r="AD92" i="30"/>
  <c r="AB92" i="30"/>
  <c r="X92" i="30"/>
  <c r="W92" i="30"/>
  <c r="V92" i="30"/>
  <c r="T92" i="30"/>
  <c r="P92" i="30"/>
  <c r="O92" i="30"/>
  <c r="N92" i="30"/>
  <c r="H92" i="30"/>
  <c r="G92" i="30"/>
  <c r="F92" i="30"/>
  <c r="B92" i="30"/>
  <c r="BL91" i="30"/>
  <c r="BK91" i="30"/>
  <c r="BJ91" i="30"/>
  <c r="BH91" i="30"/>
  <c r="BF91" i="30"/>
  <c r="BD91" i="30"/>
  <c r="BC91" i="30"/>
  <c r="BB91" i="30"/>
  <c r="AZ91" i="30"/>
  <c r="AX91" i="30"/>
  <c r="AV91" i="30"/>
  <c r="AU91" i="30"/>
  <c r="AT91" i="30"/>
  <c r="AR91" i="30"/>
  <c r="AP91" i="30"/>
  <c r="AN91" i="30"/>
  <c r="AM91" i="30"/>
  <c r="AL91" i="30"/>
  <c r="AJ91" i="30"/>
  <c r="AH91" i="30"/>
  <c r="AF91" i="30"/>
  <c r="AE91" i="30"/>
  <c r="AD91" i="30"/>
  <c r="AB91" i="30"/>
  <c r="X91" i="30"/>
  <c r="W91" i="30"/>
  <c r="V91" i="30"/>
  <c r="T91" i="30"/>
  <c r="P91" i="30"/>
  <c r="O91" i="30"/>
  <c r="N91" i="30"/>
  <c r="H91" i="30"/>
  <c r="G91" i="30"/>
  <c r="F91" i="30"/>
  <c r="B91" i="30"/>
  <c r="BL90" i="30"/>
  <c r="BK90" i="30"/>
  <c r="BJ90" i="30"/>
  <c r="BH90" i="30"/>
  <c r="BF90" i="30"/>
  <c r="BD90" i="30"/>
  <c r="BC90" i="30"/>
  <c r="BE90" i="30" s="1"/>
  <c r="BB90" i="30"/>
  <c r="AZ90" i="30"/>
  <c r="AX90" i="30"/>
  <c r="AV90" i="30"/>
  <c r="AU90" i="30"/>
  <c r="AT90" i="30"/>
  <c r="AR90" i="30"/>
  <c r="AP90" i="30"/>
  <c r="AN90" i="30"/>
  <c r="AM90" i="30"/>
  <c r="AL90" i="30"/>
  <c r="AJ90" i="30"/>
  <c r="AH90" i="30"/>
  <c r="AF90" i="30"/>
  <c r="AE90" i="30"/>
  <c r="AD90" i="30"/>
  <c r="AB90" i="30"/>
  <c r="X90" i="30"/>
  <c r="W90" i="30"/>
  <c r="V90" i="30"/>
  <c r="T90" i="30"/>
  <c r="P90" i="30"/>
  <c r="O90" i="30"/>
  <c r="N90" i="30"/>
  <c r="H90" i="30"/>
  <c r="G90" i="30"/>
  <c r="F90" i="30"/>
  <c r="B90" i="30"/>
  <c r="BL89" i="30"/>
  <c r="BK89" i="30"/>
  <c r="BJ89" i="30"/>
  <c r="BH89" i="30"/>
  <c r="BF89" i="30"/>
  <c r="BD89" i="30"/>
  <c r="BC89" i="30"/>
  <c r="BB89" i="30"/>
  <c r="AZ89" i="30"/>
  <c r="AX89" i="30"/>
  <c r="AV89" i="30"/>
  <c r="AU89" i="30"/>
  <c r="AT89" i="30"/>
  <c r="AR89" i="30"/>
  <c r="AP89" i="30"/>
  <c r="AN89" i="30"/>
  <c r="AM89" i="30"/>
  <c r="AL89" i="30"/>
  <c r="AJ89" i="30"/>
  <c r="AH89" i="30"/>
  <c r="AF89" i="30"/>
  <c r="AE89" i="30"/>
  <c r="AD89" i="30"/>
  <c r="AB89" i="30"/>
  <c r="X89" i="30"/>
  <c r="W89" i="30"/>
  <c r="V89" i="30"/>
  <c r="T89" i="30"/>
  <c r="P89" i="30"/>
  <c r="O89" i="30"/>
  <c r="N89" i="30"/>
  <c r="H89" i="30"/>
  <c r="G89" i="30"/>
  <c r="F89" i="30"/>
  <c r="B89" i="30"/>
  <c r="BL88" i="30"/>
  <c r="BK88" i="30"/>
  <c r="BJ88" i="30"/>
  <c r="BH88" i="30"/>
  <c r="BF88" i="30"/>
  <c r="BD88" i="30"/>
  <c r="BC88" i="30"/>
  <c r="BE88" i="30" s="1"/>
  <c r="BB88" i="30"/>
  <c r="AZ88" i="30"/>
  <c r="AX88" i="30"/>
  <c r="AV88" i="30"/>
  <c r="AU88" i="30"/>
  <c r="AT88" i="30"/>
  <c r="AR88" i="30"/>
  <c r="AP88" i="30"/>
  <c r="AN88" i="30"/>
  <c r="AM88" i="30"/>
  <c r="AL88" i="30"/>
  <c r="AJ88" i="30"/>
  <c r="AH88" i="30"/>
  <c r="AF88" i="30"/>
  <c r="AE88" i="30"/>
  <c r="AD88" i="30"/>
  <c r="AB88" i="30"/>
  <c r="X88" i="30"/>
  <c r="W88" i="30"/>
  <c r="V88" i="30"/>
  <c r="T88" i="30"/>
  <c r="P88" i="30"/>
  <c r="O88" i="30"/>
  <c r="N88" i="30"/>
  <c r="H88" i="30"/>
  <c r="G88" i="30"/>
  <c r="F88" i="30"/>
  <c r="B88" i="30"/>
  <c r="BL87" i="30"/>
  <c r="BK87" i="30"/>
  <c r="BJ87" i="30"/>
  <c r="BH87" i="30"/>
  <c r="BF87" i="30"/>
  <c r="BD87" i="30"/>
  <c r="BC87" i="30"/>
  <c r="BB87" i="30"/>
  <c r="AZ87" i="30"/>
  <c r="AX87" i="30"/>
  <c r="AV87" i="30"/>
  <c r="AU87" i="30"/>
  <c r="AT87" i="30"/>
  <c r="AR87" i="30"/>
  <c r="AP87" i="30"/>
  <c r="AN87" i="30"/>
  <c r="AM87" i="30"/>
  <c r="AL87" i="30"/>
  <c r="AJ87" i="30"/>
  <c r="AH87" i="30"/>
  <c r="AF87" i="30"/>
  <c r="AE87" i="30"/>
  <c r="AD87" i="30"/>
  <c r="AB87" i="30"/>
  <c r="X87" i="30"/>
  <c r="W87" i="30"/>
  <c r="V87" i="30"/>
  <c r="T87" i="30"/>
  <c r="P87" i="30"/>
  <c r="O87" i="30"/>
  <c r="N87" i="30"/>
  <c r="H87" i="30"/>
  <c r="G87" i="30"/>
  <c r="F87" i="30"/>
  <c r="B87" i="30"/>
  <c r="BL44" i="30"/>
  <c r="BK44" i="30"/>
  <c r="BJ44" i="30"/>
  <c r="BH44" i="30"/>
  <c r="BF44" i="30"/>
  <c r="BD44" i="30"/>
  <c r="BC44" i="30"/>
  <c r="BB44" i="30"/>
  <c r="AZ44" i="30"/>
  <c r="AX44" i="30"/>
  <c r="AV44" i="30"/>
  <c r="AU44" i="30"/>
  <c r="AT44" i="30"/>
  <c r="AR44" i="30"/>
  <c r="AP44" i="30"/>
  <c r="AN44" i="30"/>
  <c r="AM44" i="30"/>
  <c r="AL44" i="30"/>
  <c r="AJ44" i="30"/>
  <c r="AH44" i="30"/>
  <c r="AF44" i="30"/>
  <c r="AE44" i="30"/>
  <c r="AD44" i="30"/>
  <c r="AB44" i="30"/>
  <c r="X44" i="30"/>
  <c r="W44" i="30"/>
  <c r="V44" i="30"/>
  <c r="Y44" i="30" s="1"/>
  <c r="T44" i="30"/>
  <c r="P44" i="30"/>
  <c r="O44" i="30"/>
  <c r="N44" i="30"/>
  <c r="H44" i="30"/>
  <c r="G44" i="30"/>
  <c r="F44" i="30"/>
  <c r="B44" i="30"/>
  <c r="BL43" i="30"/>
  <c r="BK43" i="30"/>
  <c r="BJ43" i="30"/>
  <c r="BH43" i="30"/>
  <c r="BF43" i="30"/>
  <c r="BD43" i="30"/>
  <c r="BC43" i="30"/>
  <c r="BB43" i="30"/>
  <c r="AZ43" i="30"/>
  <c r="AX43" i="30"/>
  <c r="AV43" i="30"/>
  <c r="AU43" i="30"/>
  <c r="AT43" i="30"/>
  <c r="AR43" i="30"/>
  <c r="AP43" i="30"/>
  <c r="AN43" i="30"/>
  <c r="AM43" i="30"/>
  <c r="AL43" i="30"/>
  <c r="AJ43" i="30"/>
  <c r="AH43" i="30"/>
  <c r="AF43" i="30"/>
  <c r="AE43" i="30"/>
  <c r="AD43" i="30"/>
  <c r="AB43" i="30"/>
  <c r="X43" i="30"/>
  <c r="W43" i="30"/>
  <c r="V43" i="30"/>
  <c r="T43" i="30"/>
  <c r="P43" i="30"/>
  <c r="O43" i="30"/>
  <c r="N43" i="30"/>
  <c r="H43" i="30"/>
  <c r="G43" i="30"/>
  <c r="F43" i="30"/>
  <c r="B43" i="30"/>
  <c r="BL42" i="30"/>
  <c r="BK42" i="30"/>
  <c r="BJ42" i="30"/>
  <c r="BH42" i="30"/>
  <c r="BF42" i="30"/>
  <c r="BD42" i="30"/>
  <c r="BC42" i="30"/>
  <c r="BB42" i="30"/>
  <c r="AZ42" i="30"/>
  <c r="AX42" i="30"/>
  <c r="AV42" i="30"/>
  <c r="AU42" i="30"/>
  <c r="AT42" i="30"/>
  <c r="AR42" i="30"/>
  <c r="AP42" i="30"/>
  <c r="AN42" i="30"/>
  <c r="AM42" i="30"/>
  <c r="AL42" i="30"/>
  <c r="AJ42" i="30"/>
  <c r="AH42" i="30"/>
  <c r="AF42" i="30"/>
  <c r="AE42" i="30"/>
  <c r="AD42" i="30"/>
  <c r="AB42" i="30"/>
  <c r="X42" i="30"/>
  <c r="W42" i="30"/>
  <c r="V42" i="30"/>
  <c r="T42" i="30"/>
  <c r="P42" i="30"/>
  <c r="O42" i="30"/>
  <c r="N42" i="30"/>
  <c r="H42" i="30"/>
  <c r="G42" i="30"/>
  <c r="F42" i="30"/>
  <c r="B42" i="30"/>
  <c r="BL41" i="30"/>
  <c r="BK41" i="30"/>
  <c r="BJ41" i="30"/>
  <c r="BH41" i="30"/>
  <c r="BF41" i="30"/>
  <c r="BD41" i="30"/>
  <c r="BC41" i="30"/>
  <c r="BB41" i="30"/>
  <c r="AZ41" i="30"/>
  <c r="AX41" i="30"/>
  <c r="AV41" i="30"/>
  <c r="AU41" i="30"/>
  <c r="AT41" i="30"/>
  <c r="AR41" i="30"/>
  <c r="AP41" i="30"/>
  <c r="AN41" i="30"/>
  <c r="AM41" i="30"/>
  <c r="AL41" i="30"/>
  <c r="AJ41" i="30"/>
  <c r="AH41" i="30"/>
  <c r="AF41" i="30"/>
  <c r="AE41" i="30"/>
  <c r="AD41" i="30"/>
  <c r="AB41" i="30"/>
  <c r="X41" i="30"/>
  <c r="W41" i="30"/>
  <c r="V41" i="30"/>
  <c r="T41" i="30"/>
  <c r="P41" i="30"/>
  <c r="O41" i="30"/>
  <c r="N41" i="30"/>
  <c r="H41" i="30"/>
  <c r="G41" i="30"/>
  <c r="F41" i="30"/>
  <c r="B41" i="30"/>
  <c r="BL40" i="30"/>
  <c r="BK40" i="30"/>
  <c r="BJ40" i="30"/>
  <c r="BH40" i="30"/>
  <c r="BF40" i="30"/>
  <c r="BD40" i="30"/>
  <c r="BC40" i="30"/>
  <c r="BB40" i="30"/>
  <c r="AZ40" i="30"/>
  <c r="AX40" i="30"/>
  <c r="AV40" i="30"/>
  <c r="AU40" i="30"/>
  <c r="AT40" i="30"/>
  <c r="AR40" i="30"/>
  <c r="AP40" i="30"/>
  <c r="AN40" i="30"/>
  <c r="AM40" i="30"/>
  <c r="AL40" i="30"/>
  <c r="AJ40" i="30"/>
  <c r="AH40" i="30"/>
  <c r="AF40" i="30"/>
  <c r="AE40" i="30"/>
  <c r="AD40" i="30"/>
  <c r="AB40" i="30"/>
  <c r="X40" i="30"/>
  <c r="W40" i="30"/>
  <c r="V40" i="30"/>
  <c r="T40" i="30"/>
  <c r="P40" i="30"/>
  <c r="O40" i="30"/>
  <c r="N40" i="30"/>
  <c r="H40" i="30"/>
  <c r="G40" i="30"/>
  <c r="F40" i="30"/>
  <c r="B40" i="30"/>
  <c r="BL39" i="30"/>
  <c r="BK39" i="30"/>
  <c r="BJ39" i="30"/>
  <c r="BH39" i="30"/>
  <c r="BF39" i="30"/>
  <c r="BD39" i="30"/>
  <c r="BC39" i="30"/>
  <c r="BB39" i="30"/>
  <c r="AZ39" i="30"/>
  <c r="AX39" i="30"/>
  <c r="AV39" i="30"/>
  <c r="AU39" i="30"/>
  <c r="AT39" i="30"/>
  <c r="AR39" i="30"/>
  <c r="AP39" i="30"/>
  <c r="AN39" i="30"/>
  <c r="AM39" i="30"/>
  <c r="AL39" i="30"/>
  <c r="AJ39" i="30"/>
  <c r="AH39" i="30"/>
  <c r="AF39" i="30"/>
  <c r="AE39" i="30"/>
  <c r="AD39" i="30"/>
  <c r="AB39" i="30"/>
  <c r="X39" i="30"/>
  <c r="W39" i="30"/>
  <c r="V39" i="30"/>
  <c r="T39" i="30"/>
  <c r="P39" i="30"/>
  <c r="O39" i="30"/>
  <c r="N39" i="30"/>
  <c r="H39" i="30"/>
  <c r="G39" i="30"/>
  <c r="F39" i="30"/>
  <c r="B39" i="30"/>
  <c r="BL38" i="30"/>
  <c r="BK38" i="30"/>
  <c r="BJ38" i="30"/>
  <c r="BH38" i="30"/>
  <c r="BF38" i="30"/>
  <c r="BD38" i="30"/>
  <c r="BC38" i="30"/>
  <c r="BB38" i="30"/>
  <c r="AZ38" i="30"/>
  <c r="AX38" i="30"/>
  <c r="AV38" i="30"/>
  <c r="AU38" i="30"/>
  <c r="AT38" i="30"/>
  <c r="AR38" i="30"/>
  <c r="AP38" i="30"/>
  <c r="AN38" i="30"/>
  <c r="AM38" i="30"/>
  <c r="AL38" i="30"/>
  <c r="AJ38" i="30"/>
  <c r="AH38" i="30"/>
  <c r="AF38" i="30"/>
  <c r="AE38" i="30"/>
  <c r="AD38" i="30"/>
  <c r="AB38" i="30"/>
  <c r="X38" i="30"/>
  <c r="W38" i="30"/>
  <c r="V38" i="30"/>
  <c r="T38" i="30"/>
  <c r="P38" i="30"/>
  <c r="O38" i="30"/>
  <c r="N38" i="30"/>
  <c r="H38" i="30"/>
  <c r="G38" i="30"/>
  <c r="F38" i="30"/>
  <c r="B38" i="30"/>
  <c r="BL37" i="30"/>
  <c r="BK37" i="30"/>
  <c r="BJ37" i="30"/>
  <c r="BH37" i="30"/>
  <c r="BF37" i="30"/>
  <c r="BD37" i="30"/>
  <c r="BC37" i="30"/>
  <c r="BB37" i="30"/>
  <c r="AZ37" i="30"/>
  <c r="AX37" i="30"/>
  <c r="AV37" i="30"/>
  <c r="AU37" i="30"/>
  <c r="AT37" i="30"/>
  <c r="AR37" i="30"/>
  <c r="AP37" i="30"/>
  <c r="AN37" i="30"/>
  <c r="AM37" i="30"/>
  <c r="AL37" i="30"/>
  <c r="AJ37" i="30"/>
  <c r="AH37" i="30"/>
  <c r="AF37" i="30"/>
  <c r="AE37" i="30"/>
  <c r="AD37" i="30"/>
  <c r="AB37" i="30"/>
  <c r="X37" i="30"/>
  <c r="W37" i="30"/>
  <c r="V37" i="30"/>
  <c r="T37" i="30"/>
  <c r="P37" i="30"/>
  <c r="O37" i="30"/>
  <c r="N37" i="30"/>
  <c r="H37" i="30"/>
  <c r="G37" i="30"/>
  <c r="F37" i="30"/>
  <c r="B37" i="30"/>
  <c r="BL36" i="30"/>
  <c r="BK36" i="30"/>
  <c r="BJ36" i="30"/>
  <c r="BH36" i="30"/>
  <c r="BF36" i="30"/>
  <c r="BD36" i="30"/>
  <c r="BC36" i="30"/>
  <c r="BB36" i="30"/>
  <c r="AZ36" i="30"/>
  <c r="AX36" i="30"/>
  <c r="AV36" i="30"/>
  <c r="AU36" i="30"/>
  <c r="AT36" i="30"/>
  <c r="AR36" i="30"/>
  <c r="AP36" i="30"/>
  <c r="AN36" i="30"/>
  <c r="AM36" i="30"/>
  <c r="AL36" i="30"/>
  <c r="AJ36" i="30"/>
  <c r="AH36" i="30"/>
  <c r="AF36" i="30"/>
  <c r="AE36" i="30"/>
  <c r="AD36" i="30"/>
  <c r="AB36" i="30"/>
  <c r="X36" i="30"/>
  <c r="W36" i="30"/>
  <c r="V36" i="30"/>
  <c r="T36" i="30"/>
  <c r="P36" i="30"/>
  <c r="O36" i="30"/>
  <c r="N36" i="30"/>
  <c r="H36" i="30"/>
  <c r="G36" i="30"/>
  <c r="F36" i="30"/>
  <c r="B36" i="30"/>
  <c r="BL35" i="30"/>
  <c r="BK35" i="30"/>
  <c r="BJ35" i="30"/>
  <c r="BH35" i="30"/>
  <c r="BF35" i="30"/>
  <c r="BD35" i="30"/>
  <c r="BC35" i="30"/>
  <c r="BB35" i="30"/>
  <c r="AZ35" i="30"/>
  <c r="AX35" i="30"/>
  <c r="AV35" i="30"/>
  <c r="AU35" i="30"/>
  <c r="AT35" i="30"/>
  <c r="AR35" i="30"/>
  <c r="AP35" i="30"/>
  <c r="AN35" i="30"/>
  <c r="AM35" i="30"/>
  <c r="AL35" i="30"/>
  <c r="AJ35" i="30"/>
  <c r="AH35" i="30"/>
  <c r="AF35" i="30"/>
  <c r="AE35" i="30"/>
  <c r="AD35" i="30"/>
  <c r="AB35" i="30"/>
  <c r="X35" i="30"/>
  <c r="W35" i="30"/>
  <c r="V35" i="30"/>
  <c r="T35" i="30"/>
  <c r="P35" i="30"/>
  <c r="O35" i="30"/>
  <c r="N35" i="30"/>
  <c r="H35" i="30"/>
  <c r="G35" i="30"/>
  <c r="F35" i="30"/>
  <c r="B35" i="30"/>
  <c r="BL34" i="30"/>
  <c r="BK34" i="30"/>
  <c r="BJ34" i="30"/>
  <c r="BH34" i="30"/>
  <c r="BF34" i="30"/>
  <c r="BD34" i="30"/>
  <c r="BC34" i="30"/>
  <c r="BB34" i="30"/>
  <c r="AZ34" i="30"/>
  <c r="AX34" i="30"/>
  <c r="AV34" i="30"/>
  <c r="AU34" i="30"/>
  <c r="AT34" i="30"/>
  <c r="AR34" i="30"/>
  <c r="AP34" i="30"/>
  <c r="AN34" i="30"/>
  <c r="AM34" i="30"/>
  <c r="AL34" i="30"/>
  <c r="AJ34" i="30"/>
  <c r="AH34" i="30"/>
  <c r="AF34" i="30"/>
  <c r="AE34" i="30"/>
  <c r="AD34" i="30"/>
  <c r="AB34" i="30"/>
  <c r="X34" i="30"/>
  <c r="W34" i="30"/>
  <c r="V34" i="30"/>
  <c r="T34" i="30"/>
  <c r="P34" i="30"/>
  <c r="O34" i="30"/>
  <c r="N34" i="30"/>
  <c r="H34" i="30"/>
  <c r="G34" i="30"/>
  <c r="F34" i="30"/>
  <c r="B34" i="30"/>
  <c r="BL33" i="30"/>
  <c r="BK33" i="30"/>
  <c r="BJ33" i="30"/>
  <c r="BH33" i="30"/>
  <c r="BF33" i="30"/>
  <c r="BD33" i="30"/>
  <c r="BC33" i="30"/>
  <c r="BB33" i="30"/>
  <c r="AZ33" i="30"/>
  <c r="AX33" i="30"/>
  <c r="AV33" i="30"/>
  <c r="AU33" i="30"/>
  <c r="AT33" i="30"/>
  <c r="AR33" i="30"/>
  <c r="AP33" i="30"/>
  <c r="AN33" i="30"/>
  <c r="AM33" i="30"/>
  <c r="AL33" i="30"/>
  <c r="AJ33" i="30"/>
  <c r="AH33" i="30"/>
  <c r="AF33" i="30"/>
  <c r="AE33" i="30"/>
  <c r="AD33" i="30"/>
  <c r="AB33" i="30"/>
  <c r="X33" i="30"/>
  <c r="W33" i="30"/>
  <c r="V33" i="30"/>
  <c r="T33" i="30"/>
  <c r="P33" i="30"/>
  <c r="O33" i="30"/>
  <c r="N33" i="30"/>
  <c r="H33" i="30"/>
  <c r="G33" i="30"/>
  <c r="F33" i="30"/>
  <c r="B33" i="30"/>
  <c r="BL32" i="30"/>
  <c r="BK32" i="30"/>
  <c r="BJ32" i="30"/>
  <c r="BH32" i="30"/>
  <c r="BF32" i="30"/>
  <c r="BD32" i="30"/>
  <c r="BC32" i="30"/>
  <c r="BB32" i="30"/>
  <c r="AZ32" i="30"/>
  <c r="AX32" i="30"/>
  <c r="AV32" i="30"/>
  <c r="AU32" i="30"/>
  <c r="AT32" i="30"/>
  <c r="AR32" i="30"/>
  <c r="AP32" i="30"/>
  <c r="AN32" i="30"/>
  <c r="AM32" i="30"/>
  <c r="AL32" i="30"/>
  <c r="AJ32" i="30"/>
  <c r="AH32" i="30"/>
  <c r="AF32" i="30"/>
  <c r="AE32" i="30"/>
  <c r="AD32" i="30"/>
  <c r="AB32" i="30"/>
  <c r="X32" i="30"/>
  <c r="W32" i="30"/>
  <c r="V32" i="30"/>
  <c r="T32" i="30"/>
  <c r="P32" i="30"/>
  <c r="O32" i="30"/>
  <c r="N32" i="30"/>
  <c r="H32" i="30"/>
  <c r="G32" i="30"/>
  <c r="F32" i="30"/>
  <c r="B32" i="30"/>
  <c r="BL31" i="30"/>
  <c r="BK31" i="30"/>
  <c r="BJ31" i="30"/>
  <c r="BH31" i="30"/>
  <c r="BF31" i="30"/>
  <c r="BD31" i="30"/>
  <c r="BC31" i="30"/>
  <c r="BB31" i="30"/>
  <c r="AZ31" i="30"/>
  <c r="AX31" i="30"/>
  <c r="AV31" i="30"/>
  <c r="AU31" i="30"/>
  <c r="AT31" i="30"/>
  <c r="AR31" i="30"/>
  <c r="AP31" i="30"/>
  <c r="AN31" i="30"/>
  <c r="AM31" i="30"/>
  <c r="AL31" i="30"/>
  <c r="AJ31" i="30"/>
  <c r="AH31" i="30"/>
  <c r="AF31" i="30"/>
  <c r="AE31" i="30"/>
  <c r="AD31" i="30"/>
  <c r="AB31" i="30"/>
  <c r="X31" i="30"/>
  <c r="W31" i="30"/>
  <c r="V31" i="30"/>
  <c r="T31" i="30"/>
  <c r="P31" i="30"/>
  <c r="O31" i="30"/>
  <c r="N31" i="30"/>
  <c r="H31" i="30"/>
  <c r="G31" i="30"/>
  <c r="F31" i="30"/>
  <c r="B31" i="30"/>
  <c r="BL30" i="30"/>
  <c r="BK30" i="30"/>
  <c r="BJ30" i="30"/>
  <c r="BH30" i="30"/>
  <c r="BF30" i="30"/>
  <c r="BD30" i="30"/>
  <c r="BC30" i="30"/>
  <c r="BB30" i="30"/>
  <c r="AZ30" i="30"/>
  <c r="AX30" i="30"/>
  <c r="AV30" i="30"/>
  <c r="AU30" i="30"/>
  <c r="AT30" i="30"/>
  <c r="AR30" i="30"/>
  <c r="AP30" i="30"/>
  <c r="AN30" i="30"/>
  <c r="AM30" i="30"/>
  <c r="AL30" i="30"/>
  <c r="AJ30" i="30"/>
  <c r="AH30" i="30"/>
  <c r="AF30" i="30"/>
  <c r="AE30" i="30"/>
  <c r="AD30" i="30"/>
  <c r="AB30" i="30"/>
  <c r="X30" i="30"/>
  <c r="W30" i="30"/>
  <c r="V30" i="30"/>
  <c r="T30" i="30"/>
  <c r="P30" i="30"/>
  <c r="O30" i="30"/>
  <c r="N30" i="30"/>
  <c r="H30" i="30"/>
  <c r="G30" i="30"/>
  <c r="F30" i="30"/>
  <c r="B30" i="30"/>
  <c r="BL29" i="30"/>
  <c r="BK29" i="30"/>
  <c r="BJ29" i="30"/>
  <c r="BH29" i="30"/>
  <c r="BF29" i="30"/>
  <c r="BD29" i="30"/>
  <c r="BC29" i="30"/>
  <c r="BB29" i="30"/>
  <c r="AZ29" i="30"/>
  <c r="AX29" i="30"/>
  <c r="AV29" i="30"/>
  <c r="AU29" i="30"/>
  <c r="AT29" i="30"/>
  <c r="AR29" i="30"/>
  <c r="AP29" i="30"/>
  <c r="AN29" i="30"/>
  <c r="AM29" i="30"/>
  <c r="AL29" i="30"/>
  <c r="AJ29" i="30"/>
  <c r="AH29" i="30"/>
  <c r="AF29" i="30"/>
  <c r="AE29" i="30"/>
  <c r="AD29" i="30"/>
  <c r="AB29" i="30"/>
  <c r="X29" i="30"/>
  <c r="W29" i="30"/>
  <c r="V29" i="30"/>
  <c r="T29" i="30"/>
  <c r="P29" i="30"/>
  <c r="O29" i="30"/>
  <c r="N29" i="30"/>
  <c r="H29" i="30"/>
  <c r="G29" i="30"/>
  <c r="F29" i="30"/>
  <c r="B29" i="30"/>
  <c r="BL28" i="30"/>
  <c r="BK28" i="30"/>
  <c r="BJ28" i="30"/>
  <c r="BH28" i="30"/>
  <c r="BF28" i="30"/>
  <c r="BD28" i="30"/>
  <c r="BC28" i="30"/>
  <c r="BE28" i="30" s="1"/>
  <c r="BB28" i="30"/>
  <c r="AZ28" i="30"/>
  <c r="AX28" i="30"/>
  <c r="AV28" i="30"/>
  <c r="AU28" i="30"/>
  <c r="AT28" i="30"/>
  <c r="AR28" i="30"/>
  <c r="AP28" i="30"/>
  <c r="AN28" i="30"/>
  <c r="AM28" i="30"/>
  <c r="AL28" i="30"/>
  <c r="AJ28" i="30"/>
  <c r="AH28" i="30"/>
  <c r="AF28" i="30"/>
  <c r="AE28" i="30"/>
  <c r="AD28" i="30"/>
  <c r="AB28" i="30"/>
  <c r="X28" i="30"/>
  <c r="W28" i="30"/>
  <c r="V28" i="30"/>
  <c r="T28" i="30"/>
  <c r="P28" i="30"/>
  <c r="O28" i="30"/>
  <c r="N28" i="30"/>
  <c r="H28" i="30"/>
  <c r="G28" i="30"/>
  <c r="F28" i="30"/>
  <c r="B28" i="30"/>
  <c r="BL27" i="30"/>
  <c r="BK27" i="30"/>
  <c r="BJ27" i="30"/>
  <c r="BH27" i="30"/>
  <c r="BF27" i="30"/>
  <c r="BD27" i="30"/>
  <c r="BC27" i="30"/>
  <c r="BB27" i="30"/>
  <c r="AZ27" i="30"/>
  <c r="AX27" i="30"/>
  <c r="AV27" i="30"/>
  <c r="AU27" i="30"/>
  <c r="AT27" i="30"/>
  <c r="AR27" i="30"/>
  <c r="AP27" i="30"/>
  <c r="AN27" i="30"/>
  <c r="AM27" i="30"/>
  <c r="AL27" i="30"/>
  <c r="AJ27" i="30"/>
  <c r="AH27" i="30"/>
  <c r="AF27" i="30"/>
  <c r="AE27" i="30"/>
  <c r="AD27" i="30"/>
  <c r="AB27" i="30"/>
  <c r="X27" i="30"/>
  <c r="W27" i="30"/>
  <c r="V27" i="30"/>
  <c r="T27" i="30"/>
  <c r="P27" i="30"/>
  <c r="O27" i="30"/>
  <c r="N27" i="30"/>
  <c r="H27" i="30"/>
  <c r="G27" i="30"/>
  <c r="F27" i="30"/>
  <c r="B27" i="30"/>
  <c r="BL26" i="30"/>
  <c r="BK26" i="30"/>
  <c r="BJ26" i="30"/>
  <c r="BH26" i="30"/>
  <c r="BF26" i="30"/>
  <c r="BD26" i="30"/>
  <c r="BC26" i="30"/>
  <c r="BB26" i="30"/>
  <c r="AZ26" i="30"/>
  <c r="AX26" i="30"/>
  <c r="AV26" i="30"/>
  <c r="AU26" i="30"/>
  <c r="AT26" i="30"/>
  <c r="AR26" i="30"/>
  <c r="AP26" i="30"/>
  <c r="AN26" i="30"/>
  <c r="AM26" i="30"/>
  <c r="AL26" i="30"/>
  <c r="AJ26" i="30"/>
  <c r="AH26" i="30"/>
  <c r="AF26" i="30"/>
  <c r="AE26" i="30"/>
  <c r="AD26" i="30"/>
  <c r="AB26" i="30"/>
  <c r="X26" i="30"/>
  <c r="W26" i="30"/>
  <c r="V26" i="30"/>
  <c r="T26" i="30"/>
  <c r="P26" i="30"/>
  <c r="O26" i="30"/>
  <c r="N26" i="30"/>
  <c r="H26" i="30"/>
  <c r="G26" i="30"/>
  <c r="F26" i="30"/>
  <c r="B26" i="30"/>
  <c r="BL25" i="30"/>
  <c r="BK25" i="30"/>
  <c r="BJ25" i="30"/>
  <c r="BH25" i="30"/>
  <c r="BF25" i="30"/>
  <c r="BD25" i="30"/>
  <c r="BC25" i="30"/>
  <c r="BB25" i="30"/>
  <c r="AZ25" i="30"/>
  <c r="AX25" i="30"/>
  <c r="AV25" i="30"/>
  <c r="AU25" i="30"/>
  <c r="AT25" i="30"/>
  <c r="AR25" i="30"/>
  <c r="AP25" i="30"/>
  <c r="AN25" i="30"/>
  <c r="AM25" i="30"/>
  <c r="AL25" i="30"/>
  <c r="AJ25" i="30"/>
  <c r="AH25" i="30"/>
  <c r="AF25" i="30"/>
  <c r="AE25" i="30"/>
  <c r="AD25" i="30"/>
  <c r="AB25" i="30"/>
  <c r="X25" i="30"/>
  <c r="W25" i="30"/>
  <c r="V25" i="30"/>
  <c r="T25" i="30"/>
  <c r="P25" i="30"/>
  <c r="O25" i="30"/>
  <c r="N25" i="30"/>
  <c r="H25" i="30"/>
  <c r="G25" i="30"/>
  <c r="F25" i="30"/>
  <c r="B25" i="30"/>
  <c r="BL24" i="30"/>
  <c r="BK24" i="30"/>
  <c r="BJ24" i="30"/>
  <c r="BH24" i="30"/>
  <c r="BF24" i="30"/>
  <c r="BD24" i="30"/>
  <c r="BC24" i="30"/>
  <c r="BE24" i="30" s="1"/>
  <c r="BB24" i="30"/>
  <c r="AZ24" i="30"/>
  <c r="AX24" i="30"/>
  <c r="AV24" i="30"/>
  <c r="AU24" i="30"/>
  <c r="AT24" i="30"/>
  <c r="AR24" i="30"/>
  <c r="AP24" i="30"/>
  <c r="AN24" i="30"/>
  <c r="AM24" i="30"/>
  <c r="AL24" i="30"/>
  <c r="AJ24" i="30"/>
  <c r="AH24" i="30"/>
  <c r="AF24" i="30"/>
  <c r="AE24" i="30"/>
  <c r="AD24" i="30"/>
  <c r="AB24" i="30"/>
  <c r="X24" i="30"/>
  <c r="W24" i="30"/>
  <c r="V24" i="30"/>
  <c r="T24" i="30"/>
  <c r="P24" i="30"/>
  <c r="O24" i="30"/>
  <c r="N24" i="30"/>
  <c r="H24" i="30"/>
  <c r="G24" i="30"/>
  <c r="F24" i="30"/>
  <c r="B24" i="30"/>
  <c r="BL23" i="30"/>
  <c r="BK23" i="30"/>
  <c r="BJ23" i="30"/>
  <c r="BH23" i="30"/>
  <c r="BF23" i="30"/>
  <c r="BD23" i="30"/>
  <c r="BC23" i="30"/>
  <c r="BB23" i="30"/>
  <c r="AZ23" i="30"/>
  <c r="AX23" i="30"/>
  <c r="AV23" i="30"/>
  <c r="AU23" i="30"/>
  <c r="AT23" i="30"/>
  <c r="AR23" i="30"/>
  <c r="AP23" i="30"/>
  <c r="AN23" i="30"/>
  <c r="AM23" i="30"/>
  <c r="AL23" i="30"/>
  <c r="AJ23" i="30"/>
  <c r="AH23" i="30"/>
  <c r="AF23" i="30"/>
  <c r="AE23" i="30"/>
  <c r="AD23" i="30"/>
  <c r="AB23" i="30"/>
  <c r="X23" i="30"/>
  <c r="W23" i="30"/>
  <c r="V23" i="30"/>
  <c r="T23" i="30"/>
  <c r="P23" i="30"/>
  <c r="O23" i="30"/>
  <c r="N23" i="30"/>
  <c r="H23" i="30"/>
  <c r="G23" i="30"/>
  <c r="F23" i="30"/>
  <c r="B23" i="30"/>
  <c r="BL22" i="30"/>
  <c r="BK22" i="30"/>
  <c r="BJ22" i="30"/>
  <c r="BH22" i="30"/>
  <c r="BF22" i="30"/>
  <c r="BD22" i="30"/>
  <c r="BC22" i="30"/>
  <c r="BB22" i="30"/>
  <c r="AZ22" i="30"/>
  <c r="AX22" i="30"/>
  <c r="AV22" i="30"/>
  <c r="AU22" i="30"/>
  <c r="AT22" i="30"/>
  <c r="AR22" i="30"/>
  <c r="AP22" i="30"/>
  <c r="AN22" i="30"/>
  <c r="AM22" i="30"/>
  <c r="AL22" i="30"/>
  <c r="AJ22" i="30"/>
  <c r="AH22" i="30"/>
  <c r="AF22" i="30"/>
  <c r="AE22" i="30"/>
  <c r="AD22" i="30"/>
  <c r="AB22" i="30"/>
  <c r="X22" i="30"/>
  <c r="W22" i="30"/>
  <c r="V22" i="30"/>
  <c r="T22" i="30"/>
  <c r="P22" i="30"/>
  <c r="O22" i="30"/>
  <c r="N22" i="30"/>
  <c r="H22" i="30"/>
  <c r="G22" i="30"/>
  <c r="F22" i="30"/>
  <c r="B22" i="30"/>
  <c r="BL21" i="30"/>
  <c r="BK21" i="30"/>
  <c r="BJ21" i="30"/>
  <c r="BH21" i="30"/>
  <c r="BF21" i="30"/>
  <c r="BD21" i="30"/>
  <c r="BC21" i="30"/>
  <c r="BB21" i="30"/>
  <c r="AZ21" i="30"/>
  <c r="AX21" i="30"/>
  <c r="AV21" i="30"/>
  <c r="AU21" i="30"/>
  <c r="AT21" i="30"/>
  <c r="AR21" i="30"/>
  <c r="AP21" i="30"/>
  <c r="AN21" i="30"/>
  <c r="AM21" i="30"/>
  <c r="AL21" i="30"/>
  <c r="AJ21" i="30"/>
  <c r="AH21" i="30"/>
  <c r="AF21" i="30"/>
  <c r="AE21" i="30"/>
  <c r="AD21" i="30"/>
  <c r="AB21" i="30"/>
  <c r="X21" i="30"/>
  <c r="W21" i="30"/>
  <c r="V21" i="30"/>
  <c r="T21" i="30"/>
  <c r="P21" i="30"/>
  <c r="O21" i="30"/>
  <c r="N21" i="30"/>
  <c r="H21" i="30"/>
  <c r="G21" i="30"/>
  <c r="F21" i="30"/>
  <c r="B21" i="30"/>
  <c r="BL20" i="30"/>
  <c r="BK20" i="30"/>
  <c r="BJ20" i="30"/>
  <c r="BH20" i="30"/>
  <c r="BF20" i="30"/>
  <c r="BD20" i="30"/>
  <c r="BC20" i="30"/>
  <c r="BE20" i="30" s="1"/>
  <c r="BB20" i="30"/>
  <c r="AZ20" i="30"/>
  <c r="AX20" i="30"/>
  <c r="AV20" i="30"/>
  <c r="AU20" i="30"/>
  <c r="AT20" i="30"/>
  <c r="AR20" i="30"/>
  <c r="AP20" i="30"/>
  <c r="AN20" i="30"/>
  <c r="AM20" i="30"/>
  <c r="AL20" i="30"/>
  <c r="AJ20" i="30"/>
  <c r="AH20" i="30"/>
  <c r="AF20" i="30"/>
  <c r="AE20" i="30"/>
  <c r="AD20" i="30"/>
  <c r="AB20" i="30"/>
  <c r="X20" i="30"/>
  <c r="W20" i="30"/>
  <c r="V20" i="30"/>
  <c r="T20" i="30"/>
  <c r="P20" i="30"/>
  <c r="O20" i="30"/>
  <c r="N20" i="30"/>
  <c r="H20" i="30"/>
  <c r="G20" i="30"/>
  <c r="F20" i="30"/>
  <c r="B20" i="30"/>
  <c r="BL19" i="30"/>
  <c r="BK19" i="30"/>
  <c r="BJ19" i="30"/>
  <c r="BH19" i="30"/>
  <c r="BF19" i="30"/>
  <c r="BD19" i="30"/>
  <c r="BC19" i="30"/>
  <c r="BB19" i="30"/>
  <c r="BE19" i="30" s="1"/>
  <c r="AZ19" i="30"/>
  <c r="AX19" i="30"/>
  <c r="AV19" i="30"/>
  <c r="AU19" i="30"/>
  <c r="AT19" i="30"/>
  <c r="AR19" i="30"/>
  <c r="AP19" i="30"/>
  <c r="AN19" i="30"/>
  <c r="AM19" i="30"/>
  <c r="AL19" i="30"/>
  <c r="AJ19" i="30"/>
  <c r="AH19" i="30"/>
  <c r="AF19" i="30"/>
  <c r="AE19" i="30"/>
  <c r="AD19" i="30"/>
  <c r="AB19" i="30"/>
  <c r="X19" i="30"/>
  <c r="W19" i="30"/>
  <c r="V19" i="30"/>
  <c r="T19" i="30"/>
  <c r="P19" i="30"/>
  <c r="O19" i="30"/>
  <c r="N19" i="30"/>
  <c r="H19" i="30"/>
  <c r="G19" i="30"/>
  <c r="F19" i="30"/>
  <c r="B19" i="30"/>
  <c r="BL18" i="30"/>
  <c r="BK18" i="30"/>
  <c r="BJ18" i="30"/>
  <c r="BH18" i="30"/>
  <c r="BF18" i="30"/>
  <c r="BD18" i="30"/>
  <c r="BC18" i="30"/>
  <c r="BB18" i="30"/>
  <c r="AZ18" i="30"/>
  <c r="AX18" i="30"/>
  <c r="AV18" i="30"/>
  <c r="AU18" i="30"/>
  <c r="AT18" i="30"/>
  <c r="AR18" i="30"/>
  <c r="AP18" i="30"/>
  <c r="AN18" i="30"/>
  <c r="AM18" i="30"/>
  <c r="AL18" i="30"/>
  <c r="AJ18" i="30"/>
  <c r="AH18" i="30"/>
  <c r="AF18" i="30"/>
  <c r="AE18" i="30"/>
  <c r="AD18" i="30"/>
  <c r="AB18" i="30"/>
  <c r="X18" i="30"/>
  <c r="W18" i="30"/>
  <c r="V18" i="30"/>
  <c r="T18" i="30"/>
  <c r="P18" i="30"/>
  <c r="O18" i="30"/>
  <c r="N18" i="30"/>
  <c r="H18" i="30"/>
  <c r="G18" i="30"/>
  <c r="F18" i="30"/>
  <c r="B18" i="30"/>
  <c r="BL17" i="30"/>
  <c r="BK17" i="30"/>
  <c r="BJ17" i="30"/>
  <c r="BH17" i="30"/>
  <c r="BF17" i="30"/>
  <c r="BD17" i="30"/>
  <c r="BC17" i="30"/>
  <c r="BB17" i="30"/>
  <c r="AZ17" i="30"/>
  <c r="AX17" i="30"/>
  <c r="AV17" i="30"/>
  <c r="AU17" i="30"/>
  <c r="AT17" i="30"/>
  <c r="AR17" i="30"/>
  <c r="AP17" i="30"/>
  <c r="AN17" i="30"/>
  <c r="AM17" i="30"/>
  <c r="AL17" i="30"/>
  <c r="AJ17" i="30"/>
  <c r="AH17" i="30"/>
  <c r="AF17" i="30"/>
  <c r="AE17" i="30"/>
  <c r="AD17" i="30"/>
  <c r="AB17" i="30"/>
  <c r="X17" i="30"/>
  <c r="W17" i="30"/>
  <c r="V17" i="30"/>
  <c r="T17" i="30"/>
  <c r="P17" i="30"/>
  <c r="O17" i="30"/>
  <c r="N17" i="30"/>
  <c r="H17" i="30"/>
  <c r="G17" i="30"/>
  <c r="F17" i="30"/>
  <c r="B17" i="30"/>
  <c r="BL16" i="30"/>
  <c r="BK16" i="30"/>
  <c r="BJ16" i="30"/>
  <c r="BH16" i="30"/>
  <c r="BF16" i="30"/>
  <c r="BD16" i="30"/>
  <c r="BC16" i="30"/>
  <c r="BE16" i="30" s="1"/>
  <c r="BB16" i="30"/>
  <c r="AZ16" i="30"/>
  <c r="AX16" i="30"/>
  <c r="AV16" i="30"/>
  <c r="AU16" i="30"/>
  <c r="AT16" i="30"/>
  <c r="AR16" i="30"/>
  <c r="AP16" i="30"/>
  <c r="AN16" i="30"/>
  <c r="AM16" i="30"/>
  <c r="AL16" i="30"/>
  <c r="AJ16" i="30"/>
  <c r="AH16" i="30"/>
  <c r="AF16" i="30"/>
  <c r="AE16" i="30"/>
  <c r="AD16" i="30"/>
  <c r="AB16" i="30"/>
  <c r="X16" i="30"/>
  <c r="W16" i="30"/>
  <c r="V16" i="30"/>
  <c r="T16" i="30"/>
  <c r="P16" i="30"/>
  <c r="O16" i="30"/>
  <c r="N16" i="30"/>
  <c r="H16" i="30"/>
  <c r="G16" i="30"/>
  <c r="F16" i="30"/>
  <c r="B16" i="30"/>
  <c r="BL15" i="30"/>
  <c r="BK15" i="30"/>
  <c r="BJ15" i="30"/>
  <c r="BH15" i="30"/>
  <c r="BF15" i="30"/>
  <c r="BD15" i="30"/>
  <c r="BC15" i="30"/>
  <c r="BB15" i="30"/>
  <c r="AZ15" i="30"/>
  <c r="AX15" i="30"/>
  <c r="AV15" i="30"/>
  <c r="AU15" i="30"/>
  <c r="AT15" i="30"/>
  <c r="AR15" i="30"/>
  <c r="AP15" i="30"/>
  <c r="AN15" i="30"/>
  <c r="AM15" i="30"/>
  <c r="AL15" i="30"/>
  <c r="AJ15" i="30"/>
  <c r="AH15" i="30"/>
  <c r="AF15" i="30"/>
  <c r="AE15" i="30"/>
  <c r="AD15" i="30"/>
  <c r="AB15" i="30"/>
  <c r="X15" i="30"/>
  <c r="W15" i="30"/>
  <c r="V15" i="30"/>
  <c r="T15" i="30"/>
  <c r="P15" i="30"/>
  <c r="O15" i="30"/>
  <c r="N15" i="30"/>
  <c r="H15" i="30"/>
  <c r="G15" i="30"/>
  <c r="F15" i="30"/>
  <c r="BL14" i="30"/>
  <c r="BK14" i="30"/>
  <c r="BJ14" i="30"/>
  <c r="BH14" i="30"/>
  <c r="BF14" i="30"/>
  <c r="BD14" i="30"/>
  <c r="BC14" i="30"/>
  <c r="BB14" i="30"/>
  <c r="AZ14" i="30"/>
  <c r="AX14" i="30"/>
  <c r="AV14" i="30"/>
  <c r="AU14" i="30"/>
  <c r="AT14" i="30"/>
  <c r="AR14" i="30"/>
  <c r="AP14" i="30"/>
  <c r="AN14" i="30"/>
  <c r="AM14" i="30"/>
  <c r="AL14" i="30"/>
  <c r="AJ14" i="30"/>
  <c r="AH14" i="30"/>
  <c r="AF14" i="30"/>
  <c r="AE14" i="30"/>
  <c r="AD14" i="30"/>
  <c r="AB14" i="30"/>
  <c r="X14" i="30"/>
  <c r="W14" i="30"/>
  <c r="V14" i="30"/>
  <c r="T14" i="30"/>
  <c r="P14" i="30"/>
  <c r="O14" i="30"/>
  <c r="N14" i="30"/>
  <c r="H14" i="30"/>
  <c r="G14" i="30"/>
  <c r="F14" i="30"/>
  <c r="BL13" i="30"/>
  <c r="BK13" i="30"/>
  <c r="BJ13" i="30"/>
  <c r="BH13" i="30"/>
  <c r="BF13" i="30"/>
  <c r="BD13" i="30"/>
  <c r="BC13" i="30"/>
  <c r="BB13" i="30"/>
  <c r="AZ13" i="30"/>
  <c r="AX13" i="30"/>
  <c r="AV13" i="30"/>
  <c r="AU13" i="30"/>
  <c r="AT13" i="30"/>
  <c r="AR13" i="30"/>
  <c r="AP13" i="30"/>
  <c r="AN13" i="30"/>
  <c r="AM13" i="30"/>
  <c r="AL13" i="30"/>
  <c r="AJ13" i="30"/>
  <c r="AH13" i="30"/>
  <c r="AF13" i="30"/>
  <c r="AE13" i="30"/>
  <c r="AD13" i="30"/>
  <c r="AB13" i="30"/>
  <c r="X13" i="30"/>
  <c r="W13" i="30"/>
  <c r="V13" i="30"/>
  <c r="T13" i="30"/>
  <c r="P13" i="30"/>
  <c r="O13" i="30"/>
  <c r="N13" i="30"/>
  <c r="H13" i="30"/>
  <c r="G13" i="30"/>
  <c r="F13" i="30"/>
  <c r="B13" i="30"/>
  <c r="BL12" i="30"/>
  <c r="BK12" i="30"/>
  <c r="BJ12" i="30"/>
  <c r="BH12" i="30"/>
  <c r="BF12" i="30"/>
  <c r="BD12" i="30"/>
  <c r="BC12" i="30"/>
  <c r="BB12" i="30"/>
  <c r="AZ12" i="30"/>
  <c r="AX12" i="30"/>
  <c r="AV12" i="30"/>
  <c r="AU12" i="30"/>
  <c r="AT12" i="30"/>
  <c r="AR12" i="30"/>
  <c r="AP12" i="30"/>
  <c r="AN12" i="30"/>
  <c r="AM12" i="30"/>
  <c r="AL12" i="30"/>
  <c r="AJ12" i="30"/>
  <c r="AH12" i="30"/>
  <c r="AF12" i="30"/>
  <c r="AE12" i="30"/>
  <c r="AD12" i="30"/>
  <c r="AB12" i="30"/>
  <c r="X12" i="30"/>
  <c r="W12" i="30"/>
  <c r="V12" i="30"/>
  <c r="T12" i="30"/>
  <c r="P12" i="30"/>
  <c r="O12" i="30"/>
  <c r="N12" i="30"/>
  <c r="H12" i="30"/>
  <c r="G12" i="30"/>
  <c r="F12" i="30"/>
  <c r="B12" i="30"/>
  <c r="BL11" i="30"/>
  <c r="BK11" i="30"/>
  <c r="BJ11" i="30"/>
  <c r="BH11" i="30"/>
  <c r="BF11" i="30"/>
  <c r="BD11" i="30"/>
  <c r="BC11" i="30"/>
  <c r="BB11" i="30"/>
  <c r="AZ11" i="30"/>
  <c r="AX11" i="30"/>
  <c r="AV11" i="30"/>
  <c r="AU11" i="30"/>
  <c r="AT11" i="30"/>
  <c r="AR11" i="30"/>
  <c r="AP11" i="30"/>
  <c r="AN11" i="30"/>
  <c r="AM11" i="30"/>
  <c r="AL11" i="30"/>
  <c r="AJ11" i="30"/>
  <c r="AH11" i="30"/>
  <c r="AF11" i="30"/>
  <c r="AE11" i="30"/>
  <c r="AD11" i="30"/>
  <c r="AB11" i="30"/>
  <c r="X11" i="30"/>
  <c r="W11" i="30"/>
  <c r="V11" i="30"/>
  <c r="T11" i="30"/>
  <c r="P11" i="30"/>
  <c r="O11" i="30"/>
  <c r="N11" i="30"/>
  <c r="H11" i="30"/>
  <c r="G11" i="30"/>
  <c r="F11" i="30"/>
  <c r="B11" i="30"/>
  <c r="BL10" i="30"/>
  <c r="BK10" i="30"/>
  <c r="BJ10" i="30"/>
  <c r="BH10" i="30"/>
  <c r="BF10" i="30"/>
  <c r="BD10" i="30"/>
  <c r="BC10" i="30"/>
  <c r="BB10" i="30"/>
  <c r="AZ10" i="30"/>
  <c r="AX10" i="30"/>
  <c r="AV10" i="30"/>
  <c r="AU10" i="30"/>
  <c r="AT10" i="30"/>
  <c r="AR10" i="30"/>
  <c r="AP10" i="30"/>
  <c r="AN10" i="30"/>
  <c r="AM10" i="30"/>
  <c r="AL10" i="30"/>
  <c r="AJ10" i="30"/>
  <c r="AH10" i="30"/>
  <c r="AF10" i="30"/>
  <c r="AE10" i="30"/>
  <c r="AD10" i="30"/>
  <c r="AB10" i="30"/>
  <c r="X10" i="30"/>
  <c r="W10" i="30"/>
  <c r="V10" i="30"/>
  <c r="T10" i="30"/>
  <c r="P10" i="30"/>
  <c r="O10" i="30"/>
  <c r="N10" i="30"/>
  <c r="H10" i="30"/>
  <c r="G10" i="30"/>
  <c r="F10" i="30"/>
  <c r="B10" i="30"/>
  <c r="BL9" i="30"/>
  <c r="BK9" i="30"/>
  <c r="BJ9" i="30"/>
  <c r="BH9" i="30"/>
  <c r="BF9" i="30"/>
  <c r="BD9" i="30"/>
  <c r="BC9" i="30"/>
  <c r="BB9" i="30"/>
  <c r="AZ9" i="30"/>
  <c r="AX9" i="30"/>
  <c r="AV9" i="30"/>
  <c r="AU9" i="30"/>
  <c r="AT9" i="30"/>
  <c r="AR9" i="30"/>
  <c r="AP9" i="30"/>
  <c r="AN9" i="30"/>
  <c r="AM9" i="30"/>
  <c r="AL9" i="30"/>
  <c r="AJ9" i="30"/>
  <c r="AH9" i="30"/>
  <c r="AF9" i="30"/>
  <c r="AE9" i="30"/>
  <c r="AD9" i="30"/>
  <c r="AB9" i="30"/>
  <c r="X9" i="30"/>
  <c r="W9" i="30"/>
  <c r="V9" i="30"/>
  <c r="T9" i="30"/>
  <c r="P9" i="30"/>
  <c r="O9" i="30"/>
  <c r="N9" i="30"/>
  <c r="H9" i="30"/>
  <c r="G9" i="30"/>
  <c r="F9" i="30"/>
  <c r="B9" i="30"/>
  <c r="BL8" i="30"/>
  <c r="BK8" i="30"/>
  <c r="BJ8" i="30"/>
  <c r="BH8" i="30"/>
  <c r="BF8" i="30"/>
  <c r="BD8" i="30"/>
  <c r="BC8" i="30"/>
  <c r="BB8" i="30"/>
  <c r="AZ8" i="30"/>
  <c r="AX8" i="30"/>
  <c r="AV8" i="30"/>
  <c r="AU8" i="30"/>
  <c r="AT8" i="30"/>
  <c r="AR8" i="30"/>
  <c r="AP8" i="30"/>
  <c r="AN8" i="30"/>
  <c r="AM8" i="30"/>
  <c r="AL8" i="30"/>
  <c r="AJ8" i="30"/>
  <c r="AH8" i="30"/>
  <c r="AF8" i="30"/>
  <c r="AE8" i="30"/>
  <c r="AD8" i="30"/>
  <c r="AB8" i="30"/>
  <c r="X8" i="30"/>
  <c r="W8" i="30"/>
  <c r="V8" i="30"/>
  <c r="T8" i="30"/>
  <c r="P8" i="30"/>
  <c r="O8" i="30"/>
  <c r="N8" i="30"/>
  <c r="H8" i="30"/>
  <c r="G8" i="30"/>
  <c r="F8" i="30"/>
  <c r="B8" i="30"/>
  <c r="BL7" i="30"/>
  <c r="BK7" i="30"/>
  <c r="BJ7" i="30"/>
  <c r="BH7" i="30"/>
  <c r="BF7" i="30"/>
  <c r="BD7" i="30"/>
  <c r="BC7" i="30"/>
  <c r="BB7" i="30"/>
  <c r="AZ7" i="30"/>
  <c r="AX7" i="30"/>
  <c r="AV7" i="30"/>
  <c r="AU7" i="30"/>
  <c r="AT7" i="30"/>
  <c r="AR7" i="30"/>
  <c r="AP7" i="30"/>
  <c r="AN7" i="30"/>
  <c r="AM7" i="30"/>
  <c r="AL7" i="30"/>
  <c r="AJ7" i="30"/>
  <c r="AH7" i="30"/>
  <c r="AF7" i="30"/>
  <c r="AE7" i="30"/>
  <c r="AD7" i="30"/>
  <c r="AB7" i="30"/>
  <c r="X7" i="30"/>
  <c r="W7" i="30"/>
  <c r="V7" i="30"/>
  <c r="T7" i="30"/>
  <c r="P7" i="30"/>
  <c r="O7" i="30"/>
  <c r="N7" i="30"/>
  <c r="H7" i="30"/>
  <c r="G7" i="30"/>
  <c r="F7" i="30"/>
  <c r="B7" i="30"/>
  <c r="BL6" i="30"/>
  <c r="BK6" i="30"/>
  <c r="BJ6" i="30"/>
  <c r="BH6" i="30"/>
  <c r="BF6" i="30"/>
  <c r="BD6" i="30"/>
  <c r="BC6" i="30"/>
  <c r="BB6" i="30"/>
  <c r="AZ6" i="30"/>
  <c r="AX6" i="30"/>
  <c r="AV6" i="30"/>
  <c r="AU6" i="30"/>
  <c r="AT6" i="30"/>
  <c r="AR6" i="30"/>
  <c r="AP6" i="30"/>
  <c r="AN6" i="30"/>
  <c r="AM6" i="30"/>
  <c r="AL6" i="30"/>
  <c r="AJ6" i="30"/>
  <c r="AH6" i="30"/>
  <c r="AF6" i="30"/>
  <c r="AE6" i="30"/>
  <c r="AD6" i="30"/>
  <c r="AB6" i="30"/>
  <c r="X6" i="30"/>
  <c r="W6" i="30"/>
  <c r="V6" i="30"/>
  <c r="T6" i="30"/>
  <c r="P6" i="30"/>
  <c r="O6" i="30"/>
  <c r="N6" i="30"/>
  <c r="H6" i="30"/>
  <c r="G6" i="30"/>
  <c r="F6" i="30"/>
  <c r="B6" i="30"/>
  <c r="BL5" i="30"/>
  <c r="BK5" i="30"/>
  <c r="BJ5" i="30"/>
  <c r="BH5" i="30"/>
  <c r="BF5" i="30"/>
  <c r="BD5" i="30"/>
  <c r="BC5" i="30"/>
  <c r="BB5" i="30"/>
  <c r="AZ5" i="30"/>
  <c r="AX5" i="30"/>
  <c r="AV5" i="30"/>
  <c r="AU5" i="30"/>
  <c r="AT5" i="30"/>
  <c r="AR5" i="30"/>
  <c r="AP5" i="30"/>
  <c r="AN5" i="30"/>
  <c r="AM5" i="30"/>
  <c r="AL5" i="30"/>
  <c r="AJ5" i="30"/>
  <c r="AH5" i="30"/>
  <c r="AF5" i="30"/>
  <c r="AE5" i="30"/>
  <c r="AD5" i="30"/>
  <c r="AB5" i="30"/>
  <c r="X5" i="30"/>
  <c r="W5" i="30"/>
  <c r="V5" i="30"/>
  <c r="T5" i="30"/>
  <c r="P5" i="30"/>
  <c r="O5" i="30"/>
  <c r="N5" i="30"/>
  <c r="H5" i="30"/>
  <c r="G5" i="30"/>
  <c r="F5" i="30"/>
  <c r="B5" i="30"/>
  <c r="BL4" i="30"/>
  <c r="BK4" i="30"/>
  <c r="BJ4" i="30"/>
  <c r="BH4" i="30"/>
  <c r="BF4" i="30"/>
  <c r="BD4" i="30"/>
  <c r="BC4" i="30"/>
  <c r="BB4" i="30"/>
  <c r="AZ4" i="30"/>
  <c r="AX4" i="30"/>
  <c r="AV4" i="30"/>
  <c r="AU4" i="30"/>
  <c r="AT4" i="30"/>
  <c r="AR4" i="30"/>
  <c r="AP4" i="30"/>
  <c r="AN4" i="30"/>
  <c r="AM4" i="30"/>
  <c r="AL4" i="30"/>
  <c r="AJ4" i="30"/>
  <c r="AH4" i="30"/>
  <c r="AF4" i="30"/>
  <c r="AE4" i="30"/>
  <c r="AD4" i="30"/>
  <c r="AB4" i="30"/>
  <c r="Z4" i="30"/>
  <c r="X4" i="30"/>
  <c r="W4" i="30"/>
  <c r="V4" i="30"/>
  <c r="P4" i="30"/>
  <c r="O4" i="30"/>
  <c r="N4" i="30"/>
  <c r="H4" i="30"/>
  <c r="G4" i="30"/>
  <c r="I4" i="30" s="1"/>
  <c r="F4" i="30"/>
  <c r="A149" i="30"/>
  <c r="A148" i="30"/>
  <c r="A147" i="30"/>
  <c r="A146" i="30"/>
  <c r="A145" i="30"/>
  <c r="A144" i="30"/>
  <c r="A143" i="30"/>
  <c r="A142" i="30"/>
  <c r="A141" i="30"/>
  <c r="A140" i="30"/>
  <c r="A139" i="30"/>
  <c r="A138" i="30"/>
  <c r="A137" i="30"/>
  <c r="A136" i="30"/>
  <c r="A135" i="30"/>
  <c r="A134" i="30"/>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7" i="30"/>
  <c r="A96" i="30"/>
  <c r="A95" i="30"/>
  <c r="A94" i="30"/>
  <c r="A93" i="30"/>
  <c r="A92" i="30"/>
  <c r="A91" i="30"/>
  <c r="A90" i="30"/>
  <c r="A89" i="30"/>
  <c r="A88" i="30"/>
  <c r="A87"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5" i="30"/>
  <c r="A4" i="30"/>
  <c r="A3" i="30"/>
  <c r="BF5" i="29"/>
  <c r="BH5" i="29"/>
  <c r="BJ5" i="29"/>
  <c r="BK5" i="29"/>
  <c r="BL5" i="29"/>
  <c r="BF6" i="29"/>
  <c r="BH6" i="29"/>
  <c r="BJ6" i="29"/>
  <c r="BK6" i="29"/>
  <c r="BL6" i="29"/>
  <c r="BF7" i="29"/>
  <c r="BH7" i="29"/>
  <c r="BJ7" i="29"/>
  <c r="BK7" i="29"/>
  <c r="BL7" i="29"/>
  <c r="BF8" i="29"/>
  <c r="BH8" i="29"/>
  <c r="BJ8" i="29"/>
  <c r="BK8" i="29"/>
  <c r="BL8" i="29"/>
  <c r="BF9" i="29"/>
  <c r="BJ9" i="29"/>
  <c r="BK9" i="29"/>
  <c r="BM9" i="29" s="1"/>
  <c r="BL9" i="29"/>
  <c r="BF10" i="29"/>
  <c r="BH10" i="29"/>
  <c r="BJ10" i="29"/>
  <c r="BK10" i="29"/>
  <c r="BL10" i="29"/>
  <c r="BF11" i="29"/>
  <c r="BH11" i="29"/>
  <c r="BJ11" i="29"/>
  <c r="BK11" i="29"/>
  <c r="BL11" i="29"/>
  <c r="BF12" i="29"/>
  <c r="BH12" i="29"/>
  <c r="BJ12" i="29"/>
  <c r="BK12" i="29"/>
  <c r="BL12" i="29"/>
  <c r="BF13" i="29"/>
  <c r="BH13" i="29"/>
  <c r="BJ13" i="29"/>
  <c r="BK13" i="29"/>
  <c r="BL13" i="29"/>
  <c r="BF14" i="29"/>
  <c r="BH14" i="29"/>
  <c r="BJ14" i="29"/>
  <c r="BM14" i="29" s="1"/>
  <c r="BK14" i="29"/>
  <c r="BL14" i="29"/>
  <c r="BF15" i="29"/>
  <c r="BH15" i="29"/>
  <c r="BJ15" i="29"/>
  <c r="BK15" i="29"/>
  <c r="BL15" i="29"/>
  <c r="BF16" i="29"/>
  <c r="BH16" i="29"/>
  <c r="BJ16" i="29"/>
  <c r="BK16" i="29"/>
  <c r="BL16" i="29"/>
  <c r="BF17" i="29"/>
  <c r="BH17" i="29"/>
  <c r="BJ17" i="29"/>
  <c r="BK17" i="29"/>
  <c r="BL17" i="29"/>
  <c r="BF18" i="29"/>
  <c r="BH18" i="29"/>
  <c r="BJ18" i="29"/>
  <c r="BK18" i="29"/>
  <c r="BL18" i="29"/>
  <c r="BF19" i="29"/>
  <c r="BH19" i="29"/>
  <c r="BJ19" i="29"/>
  <c r="BK19" i="29"/>
  <c r="BM19" i="29" s="1"/>
  <c r="BL19" i="29"/>
  <c r="BF20" i="29"/>
  <c r="BH20" i="29"/>
  <c r="BJ20" i="29"/>
  <c r="BK20" i="29"/>
  <c r="BL20" i="29"/>
  <c r="BF21" i="29"/>
  <c r="BH21" i="29"/>
  <c r="BJ21" i="29"/>
  <c r="BK21" i="29"/>
  <c r="BL21" i="29"/>
  <c r="BF22" i="29"/>
  <c r="BH22" i="29"/>
  <c r="BJ22" i="29"/>
  <c r="BM22" i="29" s="1"/>
  <c r="BK22" i="29"/>
  <c r="BL22" i="29"/>
  <c r="BF23" i="29"/>
  <c r="BH23" i="29"/>
  <c r="BJ23" i="29"/>
  <c r="BK23" i="29"/>
  <c r="BL23" i="29"/>
  <c r="BF24" i="29"/>
  <c r="BH24" i="29"/>
  <c r="BJ24" i="29"/>
  <c r="BK24" i="29"/>
  <c r="BL24" i="29"/>
  <c r="BF25" i="29"/>
  <c r="BH25" i="29"/>
  <c r="BJ25" i="29"/>
  <c r="BK25" i="29"/>
  <c r="BL25" i="29"/>
  <c r="BF26" i="29"/>
  <c r="BH26" i="29"/>
  <c r="BJ26" i="29"/>
  <c r="BM26" i="29" s="1"/>
  <c r="BK26" i="29"/>
  <c r="BL26" i="29"/>
  <c r="BF27" i="29"/>
  <c r="BH27" i="29"/>
  <c r="BJ27" i="29"/>
  <c r="BK27" i="29"/>
  <c r="BM27" i="29" s="1"/>
  <c r="BG27" i="29" s="1"/>
  <c r="BL27" i="29"/>
  <c r="BF28" i="29"/>
  <c r="BH28" i="29"/>
  <c r="BJ28" i="29"/>
  <c r="BK28" i="29"/>
  <c r="BL28" i="29"/>
  <c r="BF29" i="29"/>
  <c r="BH29" i="29"/>
  <c r="BJ29" i="29"/>
  <c r="BK29" i="29"/>
  <c r="BL29" i="29"/>
  <c r="BF30" i="29"/>
  <c r="BH30" i="29"/>
  <c r="BJ30" i="29"/>
  <c r="BK30" i="29"/>
  <c r="BL30" i="29"/>
  <c r="BF31" i="29"/>
  <c r="BH31" i="29"/>
  <c r="BJ31" i="29"/>
  <c r="BK31" i="29"/>
  <c r="BL31" i="29"/>
  <c r="BF32" i="29"/>
  <c r="BH32" i="29"/>
  <c r="BJ32" i="29"/>
  <c r="BK32" i="29"/>
  <c r="BL32" i="29"/>
  <c r="BF33" i="29"/>
  <c r="BH33" i="29"/>
  <c r="BJ33" i="29"/>
  <c r="BK33" i="29"/>
  <c r="BL33" i="29"/>
  <c r="BF34" i="29"/>
  <c r="BH34" i="29"/>
  <c r="BJ34" i="29"/>
  <c r="BK34" i="29"/>
  <c r="BL34" i="29"/>
  <c r="BF35" i="29"/>
  <c r="BH35" i="29"/>
  <c r="BJ35" i="29"/>
  <c r="BK35" i="29"/>
  <c r="BL35" i="29"/>
  <c r="BF36" i="29"/>
  <c r="BH36" i="29"/>
  <c r="BJ36" i="29"/>
  <c r="BK36" i="29"/>
  <c r="BL36" i="29"/>
  <c r="BF37" i="29"/>
  <c r="BH37" i="29"/>
  <c r="BJ37" i="29"/>
  <c r="BK37" i="29"/>
  <c r="BM37" i="29" s="1"/>
  <c r="BL37" i="29"/>
  <c r="BF38" i="29"/>
  <c r="BH38" i="29"/>
  <c r="BJ38" i="29"/>
  <c r="BK38" i="29"/>
  <c r="BL38" i="29"/>
  <c r="BF39" i="29"/>
  <c r="BH39" i="29"/>
  <c r="BJ39" i="29"/>
  <c r="BK39" i="29"/>
  <c r="BL39" i="29"/>
  <c r="BF40" i="29"/>
  <c r="BH40" i="29"/>
  <c r="BJ40" i="29"/>
  <c r="BK40" i="29"/>
  <c r="BL40" i="29"/>
  <c r="BF41" i="29"/>
  <c r="BH41" i="29"/>
  <c r="BJ41" i="29"/>
  <c r="BK41" i="29"/>
  <c r="BL41" i="29"/>
  <c r="BF42" i="29"/>
  <c r="BH42" i="29"/>
  <c r="BJ42" i="29"/>
  <c r="BK42" i="29"/>
  <c r="BL42" i="29"/>
  <c r="BF43" i="29"/>
  <c r="BH43" i="29"/>
  <c r="BJ43" i="29"/>
  <c r="BK43" i="29"/>
  <c r="BL43" i="29"/>
  <c r="BF44" i="29"/>
  <c r="BH44" i="29"/>
  <c r="BJ44" i="29"/>
  <c r="BK44" i="29"/>
  <c r="BL44" i="29"/>
  <c r="BF87" i="29"/>
  <c r="BH87" i="29"/>
  <c r="BJ87" i="29"/>
  <c r="BK87" i="29"/>
  <c r="BL87" i="29"/>
  <c r="BF88" i="29"/>
  <c r="BH88" i="29"/>
  <c r="BJ88" i="29"/>
  <c r="BK88" i="29"/>
  <c r="BL88" i="29"/>
  <c r="BF89" i="29"/>
  <c r="BH89" i="29"/>
  <c r="BJ89" i="29"/>
  <c r="BK89" i="29"/>
  <c r="BL89" i="29"/>
  <c r="BF90" i="29"/>
  <c r="BH90" i="29"/>
  <c r="BJ90" i="29"/>
  <c r="BK90" i="29"/>
  <c r="BL90" i="29"/>
  <c r="BF91" i="29"/>
  <c r="BH91" i="29"/>
  <c r="BJ91" i="29"/>
  <c r="BK91" i="29"/>
  <c r="BM91" i="29" s="1"/>
  <c r="BL91" i="29"/>
  <c r="BF92" i="29"/>
  <c r="BH92" i="29"/>
  <c r="BJ92" i="29"/>
  <c r="BK92" i="29"/>
  <c r="BL92" i="29"/>
  <c r="BF93" i="29"/>
  <c r="BH93" i="29"/>
  <c r="BJ93" i="29"/>
  <c r="BK93" i="29"/>
  <c r="BL93" i="29"/>
  <c r="BF94" i="29"/>
  <c r="BH94" i="29"/>
  <c r="BJ94" i="29"/>
  <c r="BK94" i="29"/>
  <c r="BL94" i="29"/>
  <c r="BF95" i="29"/>
  <c r="BH95" i="29"/>
  <c r="BJ95" i="29"/>
  <c r="BK95" i="29"/>
  <c r="BL95" i="29"/>
  <c r="BF96" i="29"/>
  <c r="BH96" i="29"/>
  <c r="BJ96" i="29"/>
  <c r="BK96" i="29"/>
  <c r="BL96" i="29"/>
  <c r="BF97" i="29"/>
  <c r="BH97" i="29"/>
  <c r="BJ97" i="29"/>
  <c r="BK97" i="29"/>
  <c r="BL97" i="29"/>
  <c r="BF98" i="29"/>
  <c r="BH98" i="29"/>
  <c r="BJ98" i="29"/>
  <c r="BK98" i="29"/>
  <c r="BL98" i="29"/>
  <c r="BF99" i="29"/>
  <c r="BH99" i="29"/>
  <c r="BJ99" i="29"/>
  <c r="BK99" i="29"/>
  <c r="BL99" i="29"/>
  <c r="BF100" i="29"/>
  <c r="BH100" i="29"/>
  <c r="BJ100" i="29"/>
  <c r="BK100" i="29"/>
  <c r="BL100" i="29"/>
  <c r="BF101" i="29"/>
  <c r="BH101" i="29"/>
  <c r="BJ101" i="29"/>
  <c r="BK101" i="29"/>
  <c r="BL101" i="29"/>
  <c r="BF102" i="29"/>
  <c r="BH102" i="29"/>
  <c r="BJ102" i="29"/>
  <c r="BK102" i="29"/>
  <c r="BL102" i="29"/>
  <c r="BF103" i="29"/>
  <c r="BH103" i="29"/>
  <c r="BJ103" i="29"/>
  <c r="BK103" i="29"/>
  <c r="BL103" i="29"/>
  <c r="BF104" i="29"/>
  <c r="BH104" i="29"/>
  <c r="BJ104" i="29"/>
  <c r="BM104" i="29" s="1"/>
  <c r="BK104" i="29"/>
  <c r="BL104" i="29"/>
  <c r="BF105" i="29"/>
  <c r="BH105" i="29"/>
  <c r="BJ105" i="29"/>
  <c r="BK105" i="29"/>
  <c r="BM105" i="29" s="1"/>
  <c r="BL105" i="29"/>
  <c r="BF106" i="29"/>
  <c r="BH106" i="29"/>
  <c r="BJ106" i="29"/>
  <c r="BK106" i="29"/>
  <c r="BL106" i="29"/>
  <c r="BF107" i="29"/>
  <c r="BH107" i="29"/>
  <c r="BJ107" i="29"/>
  <c r="BK107" i="29"/>
  <c r="BL107" i="29"/>
  <c r="BF108" i="29"/>
  <c r="BH108" i="29"/>
  <c r="BJ108" i="29"/>
  <c r="BK108" i="29"/>
  <c r="BL108" i="29"/>
  <c r="BF109" i="29"/>
  <c r="BH109" i="29"/>
  <c r="BJ109" i="29"/>
  <c r="BK109" i="29"/>
  <c r="BL109" i="29"/>
  <c r="BF110" i="29"/>
  <c r="BH110" i="29"/>
  <c r="BJ110" i="29"/>
  <c r="BK110" i="29"/>
  <c r="BL110" i="29"/>
  <c r="BF111" i="29"/>
  <c r="BH111" i="29"/>
  <c r="BJ111" i="29"/>
  <c r="BK111" i="29"/>
  <c r="BL111" i="29"/>
  <c r="BF112" i="29"/>
  <c r="BH112" i="29"/>
  <c r="BJ112" i="29"/>
  <c r="BK112" i="29"/>
  <c r="BL112" i="29"/>
  <c r="BF113" i="29"/>
  <c r="BH113" i="29"/>
  <c r="BJ113" i="29"/>
  <c r="BK113" i="29"/>
  <c r="BM113" i="29" s="1"/>
  <c r="BL113" i="29"/>
  <c r="BF114" i="29"/>
  <c r="BH114" i="29"/>
  <c r="BJ114" i="29"/>
  <c r="BK114" i="29"/>
  <c r="BL114" i="29"/>
  <c r="BF115" i="29"/>
  <c r="BH115" i="29"/>
  <c r="BJ115" i="29"/>
  <c r="BK115" i="29"/>
  <c r="BL115" i="29"/>
  <c r="BF116" i="29"/>
  <c r="BH116" i="29"/>
  <c r="BJ116" i="29"/>
  <c r="BM116" i="29" s="1"/>
  <c r="BK116" i="29"/>
  <c r="BL116" i="29"/>
  <c r="BF117" i="29"/>
  <c r="BH117" i="29"/>
  <c r="BJ117" i="29"/>
  <c r="BK117" i="29"/>
  <c r="BM117" i="29" s="1"/>
  <c r="BL117" i="29"/>
  <c r="BF118" i="29"/>
  <c r="BH118" i="29"/>
  <c r="BJ118" i="29"/>
  <c r="BK118" i="29"/>
  <c r="BL118" i="29"/>
  <c r="BF119" i="29"/>
  <c r="BH119" i="29"/>
  <c r="BJ119" i="29"/>
  <c r="BK119" i="29"/>
  <c r="BL119" i="29"/>
  <c r="BF120" i="29"/>
  <c r="BH120" i="29"/>
  <c r="BJ120" i="29"/>
  <c r="BK120" i="29"/>
  <c r="BL120" i="29"/>
  <c r="BF121" i="29"/>
  <c r="BH121" i="29"/>
  <c r="BJ121" i="29"/>
  <c r="BK121" i="29"/>
  <c r="BL121" i="29"/>
  <c r="BF122" i="29"/>
  <c r="BH122" i="29"/>
  <c r="BJ122" i="29"/>
  <c r="BK122" i="29"/>
  <c r="BL122" i="29"/>
  <c r="BF123" i="29"/>
  <c r="BH123" i="29"/>
  <c r="BJ123" i="29"/>
  <c r="BK123" i="29"/>
  <c r="BM123" i="29" s="1"/>
  <c r="BL123" i="29"/>
  <c r="BF124" i="29"/>
  <c r="BH124" i="29"/>
  <c r="BJ124" i="29"/>
  <c r="BM124" i="29" s="1"/>
  <c r="BK124" i="29"/>
  <c r="BL124" i="29"/>
  <c r="BF125" i="29"/>
  <c r="BH125" i="29"/>
  <c r="BJ125" i="29"/>
  <c r="BK125" i="29"/>
  <c r="BL125" i="29"/>
  <c r="BF126" i="29"/>
  <c r="BH126" i="29"/>
  <c r="BJ126" i="29"/>
  <c r="BK126" i="29"/>
  <c r="BL126" i="29"/>
  <c r="BF127" i="29"/>
  <c r="BH127" i="29"/>
  <c r="BJ127" i="29"/>
  <c r="BK127" i="29"/>
  <c r="BL127" i="29"/>
  <c r="BF128" i="29"/>
  <c r="BH128" i="29"/>
  <c r="BJ128" i="29"/>
  <c r="BK128" i="29"/>
  <c r="BL128" i="29"/>
  <c r="BF129" i="29"/>
  <c r="BH129" i="29"/>
  <c r="BJ129" i="29"/>
  <c r="BK129" i="29"/>
  <c r="BL129" i="29"/>
  <c r="BF130" i="29"/>
  <c r="BH130" i="29"/>
  <c r="BJ130" i="29"/>
  <c r="BK130" i="29"/>
  <c r="BL130" i="29"/>
  <c r="BF131" i="29"/>
  <c r="BH131" i="29"/>
  <c r="BJ131" i="29"/>
  <c r="BK131" i="29"/>
  <c r="BL131" i="29"/>
  <c r="BF132" i="29"/>
  <c r="BH132" i="29"/>
  <c r="BJ132" i="29"/>
  <c r="BK132" i="29"/>
  <c r="BL132" i="29"/>
  <c r="BF133" i="29"/>
  <c r="BH133" i="29"/>
  <c r="BJ133" i="29"/>
  <c r="BK133" i="29"/>
  <c r="BL133" i="29"/>
  <c r="BF134" i="29"/>
  <c r="BH134" i="29"/>
  <c r="BJ134" i="29"/>
  <c r="BK134" i="29"/>
  <c r="BL134" i="29"/>
  <c r="BF135" i="29"/>
  <c r="BH135" i="29"/>
  <c r="BJ135" i="29"/>
  <c r="BK135" i="29"/>
  <c r="BL135" i="29"/>
  <c r="BF136" i="29"/>
  <c r="BH136" i="29"/>
  <c r="BJ136" i="29"/>
  <c r="BK136" i="29"/>
  <c r="BL136" i="29"/>
  <c r="BF137" i="29"/>
  <c r="BH137" i="29"/>
  <c r="BJ137" i="29"/>
  <c r="BK137" i="29"/>
  <c r="BL137" i="29"/>
  <c r="BF138" i="29"/>
  <c r="BH138" i="29"/>
  <c r="BJ138" i="29"/>
  <c r="BK138" i="29"/>
  <c r="BL138" i="29"/>
  <c r="BF139" i="29"/>
  <c r="BH139" i="29"/>
  <c r="BJ139" i="29"/>
  <c r="BK139" i="29"/>
  <c r="BM139" i="29" s="1"/>
  <c r="BL139" i="29"/>
  <c r="BF140" i="29"/>
  <c r="BH140" i="29"/>
  <c r="BJ140" i="29"/>
  <c r="BK140" i="29"/>
  <c r="BL140" i="29"/>
  <c r="BF141" i="29"/>
  <c r="BH141" i="29"/>
  <c r="BJ141" i="29"/>
  <c r="BK141" i="29"/>
  <c r="BL141" i="29"/>
  <c r="BF142" i="29"/>
  <c r="BH142" i="29"/>
  <c r="BJ142" i="29"/>
  <c r="BK142" i="29"/>
  <c r="BL142" i="29"/>
  <c r="BF143" i="29"/>
  <c r="BH143" i="29"/>
  <c r="BJ143" i="29"/>
  <c r="BK143" i="29"/>
  <c r="BL143" i="29"/>
  <c r="BF144" i="29"/>
  <c r="BH144" i="29"/>
  <c r="BJ144" i="29"/>
  <c r="BM144" i="29" s="1"/>
  <c r="BK144" i="29"/>
  <c r="BL144" i="29"/>
  <c r="BF145" i="29"/>
  <c r="BH145" i="29"/>
  <c r="BJ145" i="29"/>
  <c r="BK145" i="29"/>
  <c r="BL145" i="29"/>
  <c r="BF146" i="29"/>
  <c r="BH146" i="29"/>
  <c r="BJ146" i="29"/>
  <c r="BK146" i="29"/>
  <c r="BL146" i="29"/>
  <c r="BF147" i="29"/>
  <c r="BH147" i="29"/>
  <c r="BJ147" i="29"/>
  <c r="BK147" i="29"/>
  <c r="BM147" i="29" s="1"/>
  <c r="BL147" i="29"/>
  <c r="BF148" i="29"/>
  <c r="BH148" i="29"/>
  <c r="BJ148" i="29"/>
  <c r="BK148" i="29"/>
  <c r="BL148" i="29"/>
  <c r="BF149" i="29"/>
  <c r="BH149" i="29"/>
  <c r="BJ149" i="29"/>
  <c r="BK149" i="29"/>
  <c r="BL149" i="29"/>
  <c r="BL4" i="29"/>
  <c r="BK4" i="29"/>
  <c r="BJ4" i="29"/>
  <c r="BH4" i="29"/>
  <c r="BF4" i="29"/>
  <c r="AX5" i="29"/>
  <c r="AZ5" i="29"/>
  <c r="BB5" i="29"/>
  <c r="BC5" i="29"/>
  <c r="BE5" i="29" s="1"/>
  <c r="BD5" i="29"/>
  <c r="AX6" i="29"/>
  <c r="AZ6" i="29"/>
  <c r="BB6" i="29"/>
  <c r="BE6" i="29" s="1"/>
  <c r="BC6" i="29"/>
  <c r="BD6" i="29"/>
  <c r="AX7" i="29"/>
  <c r="AZ7" i="29"/>
  <c r="BB7" i="29"/>
  <c r="BC7" i="29"/>
  <c r="BD7" i="29"/>
  <c r="AX8" i="29"/>
  <c r="AZ8" i="29"/>
  <c r="BB8" i="29"/>
  <c r="BC8" i="29"/>
  <c r="BD8" i="29"/>
  <c r="AX9" i="29"/>
  <c r="AZ9" i="29"/>
  <c r="BB9" i="29"/>
  <c r="BC9" i="29"/>
  <c r="BD9" i="29"/>
  <c r="AX10" i="29"/>
  <c r="AZ10" i="29"/>
  <c r="BB10" i="29"/>
  <c r="BC10" i="29"/>
  <c r="BD10" i="29"/>
  <c r="AX11" i="29"/>
  <c r="AZ11" i="29"/>
  <c r="BB11" i="29"/>
  <c r="BC11" i="29"/>
  <c r="BE11" i="29" s="1"/>
  <c r="BD11" i="29"/>
  <c r="AX12" i="29"/>
  <c r="AZ12" i="29"/>
  <c r="BB12" i="29"/>
  <c r="BC12" i="29"/>
  <c r="BD12" i="29"/>
  <c r="AX13" i="29"/>
  <c r="AZ13" i="29"/>
  <c r="BB13" i="29"/>
  <c r="BC13" i="29"/>
  <c r="BE13" i="29" s="1"/>
  <c r="BD13" i="29"/>
  <c r="AX14" i="29"/>
  <c r="AZ14" i="29"/>
  <c r="BB14" i="29"/>
  <c r="BC14" i="29"/>
  <c r="BD14" i="29"/>
  <c r="AX15" i="29"/>
  <c r="AZ15" i="29"/>
  <c r="BB15" i="29"/>
  <c r="BC15" i="29"/>
  <c r="BD15" i="29"/>
  <c r="AX16" i="29"/>
  <c r="AZ16" i="29"/>
  <c r="BB16" i="29"/>
  <c r="BC16" i="29"/>
  <c r="BD16" i="29"/>
  <c r="AX17" i="29"/>
  <c r="AZ17" i="29"/>
  <c r="BB17" i="29"/>
  <c r="BC17" i="29"/>
  <c r="BE17" i="29" s="1"/>
  <c r="BD17" i="29"/>
  <c r="AX18" i="29"/>
  <c r="AZ18" i="29"/>
  <c r="BB18" i="29"/>
  <c r="BC18" i="29"/>
  <c r="BD18" i="29"/>
  <c r="AX19" i="29"/>
  <c r="AZ19" i="29"/>
  <c r="BB19" i="29"/>
  <c r="BC19" i="29"/>
  <c r="BD19" i="29"/>
  <c r="AX20" i="29"/>
  <c r="AZ20" i="29"/>
  <c r="BB20" i="29"/>
  <c r="BC20" i="29"/>
  <c r="BD20" i="29"/>
  <c r="AX21" i="29"/>
  <c r="AZ21" i="29"/>
  <c r="BB21" i="29"/>
  <c r="BC21" i="29"/>
  <c r="BD21" i="29"/>
  <c r="AX22" i="29"/>
  <c r="AZ22" i="29"/>
  <c r="BB22" i="29"/>
  <c r="BC22" i="29"/>
  <c r="BD22" i="29"/>
  <c r="AX23" i="29"/>
  <c r="AZ23" i="29"/>
  <c r="BB23" i="29"/>
  <c r="BC23" i="29"/>
  <c r="BD23" i="29"/>
  <c r="AX24" i="29"/>
  <c r="AZ24" i="29"/>
  <c r="BB24" i="29"/>
  <c r="BC24" i="29"/>
  <c r="BD24" i="29"/>
  <c r="AX25" i="29"/>
  <c r="AZ25" i="29"/>
  <c r="BB25" i="29"/>
  <c r="BC25" i="29"/>
  <c r="BD25" i="29"/>
  <c r="AX26" i="29"/>
  <c r="AZ26" i="29"/>
  <c r="BB26" i="29"/>
  <c r="BC26" i="29"/>
  <c r="BD26" i="29"/>
  <c r="AX27" i="29"/>
  <c r="AZ27" i="29"/>
  <c r="BB27" i="29"/>
  <c r="BC27" i="29"/>
  <c r="BE27" i="29" s="1"/>
  <c r="BD27" i="29"/>
  <c r="AX28" i="29"/>
  <c r="AZ28" i="29"/>
  <c r="BB28" i="29"/>
  <c r="BC28" i="29"/>
  <c r="BD28" i="29"/>
  <c r="AX29" i="29"/>
  <c r="AZ29" i="29"/>
  <c r="BB29" i="29"/>
  <c r="BC29" i="29"/>
  <c r="BD29" i="29"/>
  <c r="AX30" i="29"/>
  <c r="AZ30" i="29"/>
  <c r="BB30" i="29"/>
  <c r="BE30" i="29" s="1"/>
  <c r="BC30" i="29"/>
  <c r="BD30" i="29"/>
  <c r="AX31" i="29"/>
  <c r="AZ31" i="29"/>
  <c r="BB31" i="29"/>
  <c r="BC31" i="29"/>
  <c r="BE31" i="29" s="1"/>
  <c r="BD31" i="29"/>
  <c r="AX32" i="29"/>
  <c r="AZ32" i="29"/>
  <c r="BB32" i="29"/>
  <c r="BC32" i="29"/>
  <c r="BD32" i="29"/>
  <c r="AX33" i="29"/>
  <c r="AZ33" i="29"/>
  <c r="BB33" i="29"/>
  <c r="BC33" i="29"/>
  <c r="BD33" i="29"/>
  <c r="AX34" i="29"/>
  <c r="AZ34" i="29"/>
  <c r="BB34" i="29"/>
  <c r="BC34" i="29"/>
  <c r="BD34" i="29"/>
  <c r="AX35" i="29"/>
  <c r="AZ35" i="29"/>
  <c r="BB35" i="29"/>
  <c r="BC35" i="29"/>
  <c r="BD35" i="29"/>
  <c r="AX36" i="29"/>
  <c r="AZ36" i="29"/>
  <c r="BB36" i="29"/>
  <c r="BC36" i="29"/>
  <c r="BD36" i="29"/>
  <c r="AX37" i="29"/>
  <c r="AZ37" i="29"/>
  <c r="BB37" i="29"/>
  <c r="BC37" i="29"/>
  <c r="BD37" i="29"/>
  <c r="AX38" i="29"/>
  <c r="AZ38" i="29"/>
  <c r="BB38" i="29"/>
  <c r="BE38" i="29" s="1"/>
  <c r="BC38" i="29"/>
  <c r="BD38" i="29"/>
  <c r="AX39" i="29"/>
  <c r="AZ39" i="29"/>
  <c r="BB39" i="29"/>
  <c r="BC39" i="29"/>
  <c r="BD39" i="29"/>
  <c r="AX40" i="29"/>
  <c r="AZ40" i="29"/>
  <c r="BB40" i="29"/>
  <c r="BC40" i="29"/>
  <c r="BD40" i="29"/>
  <c r="AX41" i="29"/>
  <c r="AZ41" i="29"/>
  <c r="BB41" i="29"/>
  <c r="BC41" i="29"/>
  <c r="BD41" i="29"/>
  <c r="AX42" i="29"/>
  <c r="AZ42" i="29"/>
  <c r="BB42" i="29"/>
  <c r="BE42" i="29" s="1"/>
  <c r="BC42" i="29"/>
  <c r="BD42" i="29"/>
  <c r="AX43" i="29"/>
  <c r="AZ43" i="29"/>
  <c r="BB43" i="29"/>
  <c r="BC43" i="29"/>
  <c r="BD43" i="29"/>
  <c r="AX44" i="29"/>
  <c r="AZ44" i="29"/>
  <c r="BB44" i="29"/>
  <c r="BC44" i="29"/>
  <c r="BD44" i="29"/>
  <c r="AX87" i="29"/>
  <c r="AZ87" i="29"/>
  <c r="BB87" i="29"/>
  <c r="BC87" i="29"/>
  <c r="BD87" i="29"/>
  <c r="AX88" i="29"/>
  <c r="AZ88" i="29"/>
  <c r="BB88" i="29"/>
  <c r="BE88" i="29" s="1"/>
  <c r="BC88" i="29"/>
  <c r="BD88" i="29"/>
  <c r="AX89" i="29"/>
  <c r="AZ89" i="29"/>
  <c r="BB89" i="29"/>
  <c r="BC89" i="29"/>
  <c r="BD89" i="29"/>
  <c r="AX90" i="29"/>
  <c r="AZ90" i="29"/>
  <c r="BB90" i="29"/>
  <c r="BC90" i="29"/>
  <c r="BD90" i="29"/>
  <c r="AX91" i="29"/>
  <c r="AZ91" i="29"/>
  <c r="BB91" i="29"/>
  <c r="BC91" i="29"/>
  <c r="BD91" i="29"/>
  <c r="AX92" i="29"/>
  <c r="AZ92" i="29"/>
  <c r="BB92" i="29"/>
  <c r="BC92" i="29"/>
  <c r="BD92" i="29"/>
  <c r="AX93" i="29"/>
  <c r="AZ93" i="29"/>
  <c r="BB93" i="29"/>
  <c r="BC93" i="29"/>
  <c r="BD93" i="29"/>
  <c r="AX94" i="29"/>
  <c r="AZ94" i="29"/>
  <c r="BB94" i="29"/>
  <c r="BC94" i="29"/>
  <c r="BD94" i="29"/>
  <c r="AX95" i="29"/>
  <c r="AZ95" i="29"/>
  <c r="BB95" i="29"/>
  <c r="BC95" i="29"/>
  <c r="BD95" i="29"/>
  <c r="AX96" i="29"/>
  <c r="AZ96" i="29"/>
  <c r="BB96" i="29"/>
  <c r="BE96" i="29" s="1"/>
  <c r="BC96" i="29"/>
  <c r="BD96" i="29"/>
  <c r="AX97" i="29"/>
  <c r="AZ97" i="29"/>
  <c r="BB97" i="29"/>
  <c r="BC97" i="29"/>
  <c r="BD97" i="29"/>
  <c r="AX98" i="29"/>
  <c r="AZ98" i="29"/>
  <c r="BB98" i="29"/>
  <c r="BC98" i="29"/>
  <c r="BD98" i="29"/>
  <c r="AX99" i="29"/>
  <c r="AZ99" i="29"/>
  <c r="BB99" i="29"/>
  <c r="BC99" i="29"/>
  <c r="BD99" i="29"/>
  <c r="AX100" i="29"/>
  <c r="AZ100" i="29"/>
  <c r="BB100" i="29"/>
  <c r="BC100" i="29"/>
  <c r="BD100" i="29"/>
  <c r="AX101" i="29"/>
  <c r="AZ101" i="29"/>
  <c r="BB101" i="29"/>
  <c r="BC101" i="29"/>
  <c r="BD101" i="29"/>
  <c r="AX102" i="29"/>
  <c r="AZ102" i="29"/>
  <c r="BB102" i="29"/>
  <c r="BC102" i="29"/>
  <c r="BD102" i="29"/>
  <c r="AX103" i="29"/>
  <c r="AZ103" i="29"/>
  <c r="BB103" i="29"/>
  <c r="BC103" i="29"/>
  <c r="BD103" i="29"/>
  <c r="AX104" i="29"/>
  <c r="AZ104" i="29"/>
  <c r="BB104" i="29"/>
  <c r="BC104" i="29"/>
  <c r="BD104" i="29"/>
  <c r="AX105" i="29"/>
  <c r="AZ105" i="29"/>
  <c r="BB105" i="29"/>
  <c r="BC105" i="29"/>
  <c r="BD105" i="29"/>
  <c r="AX106" i="29"/>
  <c r="AZ106" i="29"/>
  <c r="BB106" i="29"/>
  <c r="BC106" i="29"/>
  <c r="BD106" i="29"/>
  <c r="AX107" i="29"/>
  <c r="AZ107" i="29"/>
  <c r="BB107" i="29"/>
  <c r="BC107" i="29"/>
  <c r="BD107" i="29"/>
  <c r="AX108" i="29"/>
  <c r="AZ108" i="29"/>
  <c r="BB108" i="29"/>
  <c r="BC108" i="29"/>
  <c r="BD108" i="29"/>
  <c r="AX109" i="29"/>
  <c r="AZ109" i="29"/>
  <c r="BB109" i="29"/>
  <c r="BC109" i="29"/>
  <c r="BE109" i="29" s="1"/>
  <c r="BD109" i="29"/>
  <c r="AX110" i="29"/>
  <c r="AZ110" i="29"/>
  <c r="BB110" i="29"/>
  <c r="BC110" i="29"/>
  <c r="BD110" i="29"/>
  <c r="AX111" i="29"/>
  <c r="AZ111" i="29"/>
  <c r="BB111" i="29"/>
  <c r="BC111" i="29"/>
  <c r="BD111" i="29"/>
  <c r="AX112" i="29"/>
  <c r="AZ112" i="29"/>
  <c r="BB112" i="29"/>
  <c r="BE112" i="29" s="1"/>
  <c r="BC112" i="29"/>
  <c r="BD112" i="29"/>
  <c r="AX113" i="29"/>
  <c r="AZ113" i="29"/>
  <c r="BB113" i="29"/>
  <c r="BC113" i="29"/>
  <c r="BE113" i="29" s="1"/>
  <c r="BD113" i="29"/>
  <c r="AX114" i="29"/>
  <c r="AZ114" i="29"/>
  <c r="BB114" i="29"/>
  <c r="BC114" i="29"/>
  <c r="BD114" i="29"/>
  <c r="AX115" i="29"/>
  <c r="AZ115" i="29"/>
  <c r="BB115" i="29"/>
  <c r="BC115" i="29"/>
  <c r="BD115" i="29"/>
  <c r="AX116" i="29"/>
  <c r="AZ116" i="29"/>
  <c r="BB116" i="29"/>
  <c r="BE116" i="29" s="1"/>
  <c r="BC116" i="29"/>
  <c r="BD116" i="29"/>
  <c r="AX117" i="29"/>
  <c r="AZ117" i="29"/>
  <c r="BB117" i="29"/>
  <c r="BC117" i="29"/>
  <c r="BE117" i="29" s="1"/>
  <c r="BD117" i="29"/>
  <c r="AX118" i="29"/>
  <c r="AZ118" i="29"/>
  <c r="BB118" i="29"/>
  <c r="BC118" i="29"/>
  <c r="BD118" i="29"/>
  <c r="AX119" i="29"/>
  <c r="AZ119" i="29"/>
  <c r="BB119" i="29"/>
  <c r="BC119" i="29"/>
  <c r="BD119" i="29"/>
  <c r="AX120" i="29"/>
  <c r="AZ120" i="29"/>
  <c r="BB120" i="29"/>
  <c r="BC120" i="29"/>
  <c r="BD120" i="29"/>
  <c r="AX121" i="29"/>
  <c r="AZ121" i="29"/>
  <c r="BB121" i="29"/>
  <c r="BC121" i="29"/>
  <c r="BE121" i="29" s="1"/>
  <c r="BD121" i="29"/>
  <c r="AX122" i="29"/>
  <c r="AZ122" i="29"/>
  <c r="BB122" i="29"/>
  <c r="BC122" i="29"/>
  <c r="BD122" i="29"/>
  <c r="AX123" i="29"/>
  <c r="AZ123" i="29"/>
  <c r="BB123" i="29"/>
  <c r="BC123" i="29"/>
  <c r="BE123" i="29" s="1"/>
  <c r="BD123" i="29"/>
  <c r="AX124" i="29"/>
  <c r="AZ124" i="29"/>
  <c r="BB124" i="29"/>
  <c r="BE124" i="29" s="1"/>
  <c r="BC124" i="29"/>
  <c r="BD124" i="29"/>
  <c r="AX125" i="29"/>
  <c r="AZ125" i="29"/>
  <c r="BB125" i="29"/>
  <c r="BC125" i="29"/>
  <c r="BD125" i="29"/>
  <c r="AX126" i="29"/>
  <c r="AZ126" i="29"/>
  <c r="BB126" i="29"/>
  <c r="BC126" i="29"/>
  <c r="BD126" i="29"/>
  <c r="AX127" i="29"/>
  <c r="AZ127" i="29"/>
  <c r="BB127" i="29"/>
  <c r="BC127" i="29"/>
  <c r="BD127" i="29"/>
  <c r="AX128" i="29"/>
  <c r="AZ128" i="29"/>
  <c r="BB128" i="29"/>
  <c r="BE128" i="29" s="1"/>
  <c r="BA128" i="29" s="1"/>
  <c r="BC128" i="29"/>
  <c r="BD128" i="29"/>
  <c r="AX129" i="29"/>
  <c r="AZ129" i="29"/>
  <c r="BB129" i="29"/>
  <c r="BC129" i="29"/>
  <c r="BE129" i="29" s="1"/>
  <c r="BD129" i="29"/>
  <c r="AX130" i="29"/>
  <c r="AZ130" i="29"/>
  <c r="BB130" i="29"/>
  <c r="BC130" i="29"/>
  <c r="BD130" i="29"/>
  <c r="AX131" i="29"/>
  <c r="AZ131" i="29"/>
  <c r="BB131" i="29"/>
  <c r="BC131" i="29"/>
  <c r="BD131" i="29"/>
  <c r="AX132" i="29"/>
  <c r="AZ132" i="29"/>
  <c r="BB132" i="29"/>
  <c r="BC132" i="29"/>
  <c r="BD132" i="29"/>
  <c r="AX133" i="29"/>
  <c r="AZ133" i="29"/>
  <c r="BB133" i="29"/>
  <c r="BC133" i="29"/>
  <c r="BD133" i="29"/>
  <c r="AX134" i="29"/>
  <c r="AZ134" i="29"/>
  <c r="BB134" i="29"/>
  <c r="BC134" i="29"/>
  <c r="BD134" i="29"/>
  <c r="AX135" i="29"/>
  <c r="AZ135" i="29"/>
  <c r="BB135" i="29"/>
  <c r="BC135" i="29"/>
  <c r="BD135" i="29"/>
  <c r="AX136" i="29"/>
  <c r="AZ136" i="29"/>
  <c r="BB136" i="29"/>
  <c r="BC136" i="29"/>
  <c r="BD136" i="29"/>
  <c r="AX137" i="29"/>
  <c r="AZ137" i="29"/>
  <c r="BB137" i="29"/>
  <c r="BC137" i="29"/>
  <c r="BE137" i="29" s="1"/>
  <c r="BD137" i="29"/>
  <c r="AX138" i="29"/>
  <c r="AZ138" i="29"/>
  <c r="BB138" i="29"/>
  <c r="BC138" i="29"/>
  <c r="BD138" i="29"/>
  <c r="AX139" i="29"/>
  <c r="AZ139" i="29"/>
  <c r="BB139" i="29"/>
  <c r="BC139" i="29"/>
  <c r="BE139" i="29" s="1"/>
  <c r="BD139" i="29"/>
  <c r="AX140" i="29"/>
  <c r="AZ140" i="29"/>
  <c r="BB140" i="29"/>
  <c r="BC140" i="29"/>
  <c r="BD140" i="29"/>
  <c r="AX141" i="29"/>
  <c r="AZ141" i="29"/>
  <c r="BB141" i="29"/>
  <c r="BC141" i="29"/>
  <c r="BE141" i="29" s="1"/>
  <c r="BD141" i="29"/>
  <c r="AX142" i="29"/>
  <c r="AZ142" i="29"/>
  <c r="BB142" i="29"/>
  <c r="BC142" i="29"/>
  <c r="BD142" i="29"/>
  <c r="AX143" i="29"/>
  <c r="AZ143" i="29"/>
  <c r="BB143" i="29"/>
  <c r="BC143" i="29"/>
  <c r="BE143" i="29" s="1"/>
  <c r="BD143" i="29"/>
  <c r="AX144" i="29"/>
  <c r="AZ144" i="29"/>
  <c r="BB144" i="29"/>
  <c r="BC144" i="29"/>
  <c r="BD144" i="29"/>
  <c r="AX145" i="29"/>
  <c r="AZ145" i="29"/>
  <c r="BB145" i="29"/>
  <c r="BC145" i="29"/>
  <c r="BD145" i="29"/>
  <c r="AX146" i="29"/>
  <c r="AZ146" i="29"/>
  <c r="BB146" i="29"/>
  <c r="BC146" i="29"/>
  <c r="BD146" i="29"/>
  <c r="AX147" i="29"/>
  <c r="AZ147" i="29"/>
  <c r="BB147" i="29"/>
  <c r="BC147" i="29"/>
  <c r="BD147" i="29"/>
  <c r="AX148" i="29"/>
  <c r="AZ148" i="29"/>
  <c r="BB148" i="29"/>
  <c r="BC148" i="29"/>
  <c r="BD148" i="29"/>
  <c r="AX149" i="29"/>
  <c r="AZ149" i="29"/>
  <c r="BB149" i="29"/>
  <c r="BC149" i="29"/>
  <c r="BD149" i="29"/>
  <c r="BD4" i="29"/>
  <c r="BC4" i="29"/>
  <c r="BB4" i="29"/>
  <c r="AZ4" i="29"/>
  <c r="AX4" i="29"/>
  <c r="AP5" i="29"/>
  <c r="AR5" i="29"/>
  <c r="AT5" i="29"/>
  <c r="AU5" i="29"/>
  <c r="AV5" i="29"/>
  <c r="AP6" i="29"/>
  <c r="AR6" i="29"/>
  <c r="AT6" i="29"/>
  <c r="AU6" i="29"/>
  <c r="AV6" i="29"/>
  <c r="AP7" i="29"/>
  <c r="AR7" i="29"/>
  <c r="AT7" i="29"/>
  <c r="AU7" i="29"/>
  <c r="AV7" i="29"/>
  <c r="AP8" i="29"/>
  <c r="AR8" i="29"/>
  <c r="AT8" i="29"/>
  <c r="AU8" i="29"/>
  <c r="AV8" i="29"/>
  <c r="AP9" i="29"/>
  <c r="AR9" i="29"/>
  <c r="AT9" i="29"/>
  <c r="AU9" i="29"/>
  <c r="AV9" i="29"/>
  <c r="AP10" i="29"/>
  <c r="AR10" i="29"/>
  <c r="AT10" i="29"/>
  <c r="AU10" i="29"/>
  <c r="AV10" i="29"/>
  <c r="AP11" i="29"/>
  <c r="AR11" i="29"/>
  <c r="AS11" i="29" s="1"/>
  <c r="AT11" i="29"/>
  <c r="AU11" i="29"/>
  <c r="AW11" i="29" s="1"/>
  <c r="AV11" i="29"/>
  <c r="AP12" i="29"/>
  <c r="AR12" i="29"/>
  <c r="AT12" i="29"/>
  <c r="AU12" i="29"/>
  <c r="AV12" i="29"/>
  <c r="AP13" i="29"/>
  <c r="AR13" i="29"/>
  <c r="AT13" i="29"/>
  <c r="AU13" i="29"/>
  <c r="AV13" i="29"/>
  <c r="AP14" i="29"/>
  <c r="AR14" i="29"/>
  <c r="AT14" i="29"/>
  <c r="AW14" i="29" s="1"/>
  <c r="AU14" i="29"/>
  <c r="AV14" i="29"/>
  <c r="AP15" i="29"/>
  <c r="AR15" i="29"/>
  <c r="AT15" i="29"/>
  <c r="AU15" i="29"/>
  <c r="AV15" i="29"/>
  <c r="AP16" i="29"/>
  <c r="AR16" i="29"/>
  <c r="AT16" i="29"/>
  <c r="AU16" i="29"/>
  <c r="AV16" i="29"/>
  <c r="AP17" i="29"/>
  <c r="AR17" i="29"/>
  <c r="AT17" i="29"/>
  <c r="AU17" i="29"/>
  <c r="AV17" i="29"/>
  <c r="AP18" i="29"/>
  <c r="AR18" i="29"/>
  <c r="AT18" i="29"/>
  <c r="AW18" i="29" s="1"/>
  <c r="AU18" i="29"/>
  <c r="AV18" i="29"/>
  <c r="AP19" i="29"/>
  <c r="AR19" i="29"/>
  <c r="AT19" i="29"/>
  <c r="AU19" i="29"/>
  <c r="AV19" i="29"/>
  <c r="AP20" i="29"/>
  <c r="AR20" i="29"/>
  <c r="AT20" i="29"/>
  <c r="AU20" i="29"/>
  <c r="AV20" i="29"/>
  <c r="AP21" i="29"/>
  <c r="AR21" i="29"/>
  <c r="AT21" i="29"/>
  <c r="AU21" i="29"/>
  <c r="AV21" i="29"/>
  <c r="AP22" i="29"/>
  <c r="AR22" i="29"/>
  <c r="AT22" i="29"/>
  <c r="AU22" i="29"/>
  <c r="AV22" i="29"/>
  <c r="AP23" i="29"/>
  <c r="AR23" i="29"/>
  <c r="AT23" i="29"/>
  <c r="AU23" i="29"/>
  <c r="AV23" i="29"/>
  <c r="AP24" i="29"/>
  <c r="AR24" i="29"/>
  <c r="AT24" i="29"/>
  <c r="AU24" i="29"/>
  <c r="AV24" i="29"/>
  <c r="AP25" i="29"/>
  <c r="AR25" i="29"/>
  <c r="AT25" i="29"/>
  <c r="AU25" i="29"/>
  <c r="AV25" i="29"/>
  <c r="AP26" i="29"/>
  <c r="AR26" i="29"/>
  <c r="AT26" i="29"/>
  <c r="AU26" i="29"/>
  <c r="AV26" i="29"/>
  <c r="AP27" i="29"/>
  <c r="AR27" i="29"/>
  <c r="AT27" i="29"/>
  <c r="AU27" i="29"/>
  <c r="AV27" i="29"/>
  <c r="AP28" i="29"/>
  <c r="AR28" i="29"/>
  <c r="AT28" i="29"/>
  <c r="AU28" i="29"/>
  <c r="AV28" i="29"/>
  <c r="AP29" i="29"/>
  <c r="AR29" i="29"/>
  <c r="AT29" i="29"/>
  <c r="AU29" i="29"/>
  <c r="AW29" i="29" s="1"/>
  <c r="AV29" i="29"/>
  <c r="AP30" i="29"/>
  <c r="AR30" i="29"/>
  <c r="AT30" i="29"/>
  <c r="AW30" i="29" s="1"/>
  <c r="AU30" i="29"/>
  <c r="AV30" i="29"/>
  <c r="AP31" i="29"/>
  <c r="AR31" i="29"/>
  <c r="AT31" i="29"/>
  <c r="AU31" i="29"/>
  <c r="AV31" i="29"/>
  <c r="AP32" i="29"/>
  <c r="AR32" i="29"/>
  <c r="AT32" i="29"/>
  <c r="AU32" i="29"/>
  <c r="AV32" i="29"/>
  <c r="AP33" i="29"/>
  <c r="AR33" i="29"/>
  <c r="AT33" i="29"/>
  <c r="AU33" i="29"/>
  <c r="AV33" i="29"/>
  <c r="AP34" i="29"/>
  <c r="AR34" i="29"/>
  <c r="AT34" i="29"/>
  <c r="AU34" i="29"/>
  <c r="AV34" i="29"/>
  <c r="AP35" i="29"/>
  <c r="AR35" i="29"/>
  <c r="AT35" i="29"/>
  <c r="AU35" i="29"/>
  <c r="AW35" i="29" s="1"/>
  <c r="AV35" i="29"/>
  <c r="AP36" i="29"/>
  <c r="AR36" i="29"/>
  <c r="AT36" i="29"/>
  <c r="AU36" i="29"/>
  <c r="AV36" i="29"/>
  <c r="AP37" i="29"/>
  <c r="AR37" i="29"/>
  <c r="AT37" i="29"/>
  <c r="AU37" i="29"/>
  <c r="AW37" i="29" s="1"/>
  <c r="AV37" i="29"/>
  <c r="AP38" i="29"/>
  <c r="AR38" i="29"/>
  <c r="AT38" i="29"/>
  <c r="AU38" i="29"/>
  <c r="AV38" i="29"/>
  <c r="AP39" i="29"/>
  <c r="AR39" i="29"/>
  <c r="AT39" i="29"/>
  <c r="AU39" i="29"/>
  <c r="AV39" i="29"/>
  <c r="AP40" i="29"/>
  <c r="AR40" i="29"/>
  <c r="AT40" i="29"/>
  <c r="AU40" i="29"/>
  <c r="AV40" i="29"/>
  <c r="AP41" i="29"/>
  <c r="AR41" i="29"/>
  <c r="AT41" i="29"/>
  <c r="AU41" i="29"/>
  <c r="AV41" i="29"/>
  <c r="AP42" i="29"/>
  <c r="AR42" i="29"/>
  <c r="AT42" i="29"/>
  <c r="AU42" i="29"/>
  <c r="AV42" i="29"/>
  <c r="AP43" i="29"/>
  <c r="AR43" i="29"/>
  <c r="AT43" i="29"/>
  <c r="AU43" i="29"/>
  <c r="AV43" i="29"/>
  <c r="AP44" i="29"/>
  <c r="AR44" i="29"/>
  <c r="AT44" i="29"/>
  <c r="AU44" i="29"/>
  <c r="AV44" i="29"/>
  <c r="AP87" i="29"/>
  <c r="AR87" i="29"/>
  <c r="AT87" i="29"/>
  <c r="AU87" i="29"/>
  <c r="AV87" i="29"/>
  <c r="AP88" i="29"/>
  <c r="AR88" i="29"/>
  <c r="AT88" i="29"/>
  <c r="AU88" i="29"/>
  <c r="AV88" i="29"/>
  <c r="AP89" i="29"/>
  <c r="AR89" i="29"/>
  <c r="AT89" i="29"/>
  <c r="AU89" i="29"/>
  <c r="AV89" i="29"/>
  <c r="AP90" i="29"/>
  <c r="AR90" i="29"/>
  <c r="AT90" i="29"/>
  <c r="AU90" i="29"/>
  <c r="AV90" i="29"/>
  <c r="AP91" i="29"/>
  <c r="AR91" i="29"/>
  <c r="AT91" i="29"/>
  <c r="AU91" i="29"/>
  <c r="AW91" i="29" s="1"/>
  <c r="AV91" i="29"/>
  <c r="AP92" i="29"/>
  <c r="AR92" i="29"/>
  <c r="AT92" i="29"/>
  <c r="AU92" i="29"/>
  <c r="AV92" i="29"/>
  <c r="AP93" i="29"/>
  <c r="AR93" i="29"/>
  <c r="AT93" i="29"/>
  <c r="AU93" i="29"/>
  <c r="AV93" i="29"/>
  <c r="AP94" i="29"/>
  <c r="AR94" i="29"/>
  <c r="AT94" i="29"/>
  <c r="AU94" i="29"/>
  <c r="AV94" i="29"/>
  <c r="AP95" i="29"/>
  <c r="AR95" i="29"/>
  <c r="AT95" i="29"/>
  <c r="AU95" i="29"/>
  <c r="AV95" i="29"/>
  <c r="AP96" i="29"/>
  <c r="AR96" i="29"/>
  <c r="AT96" i="29"/>
  <c r="AU96" i="29"/>
  <c r="AV96" i="29"/>
  <c r="AP97" i="29"/>
  <c r="AR97" i="29"/>
  <c r="AT97" i="29"/>
  <c r="AU97" i="29"/>
  <c r="AV97" i="29"/>
  <c r="AP98" i="29"/>
  <c r="AR98" i="29"/>
  <c r="AT98" i="29"/>
  <c r="AU98" i="29"/>
  <c r="AV98" i="29"/>
  <c r="AP99" i="29"/>
  <c r="AR99" i="29"/>
  <c r="AT99" i="29"/>
  <c r="AU99" i="29"/>
  <c r="AV99" i="29"/>
  <c r="AP100" i="29"/>
  <c r="AR100" i="29"/>
  <c r="AT100" i="29"/>
  <c r="AU100" i="29"/>
  <c r="AV100" i="29"/>
  <c r="AP101" i="29"/>
  <c r="AR101" i="29"/>
  <c r="AT101" i="29"/>
  <c r="AU101" i="29"/>
  <c r="AV101" i="29"/>
  <c r="AP102" i="29"/>
  <c r="AR102" i="29"/>
  <c r="AT102" i="29"/>
  <c r="AU102" i="29"/>
  <c r="AV102" i="29"/>
  <c r="AP103" i="29"/>
  <c r="AR103" i="29"/>
  <c r="AT103" i="29"/>
  <c r="AU103" i="29"/>
  <c r="AV103" i="29"/>
  <c r="AP104" i="29"/>
  <c r="AR104" i="29"/>
  <c r="AT104" i="29"/>
  <c r="AU104" i="29"/>
  <c r="AV104" i="29"/>
  <c r="AP105" i="29"/>
  <c r="AR105" i="29"/>
  <c r="AT105" i="29"/>
  <c r="AU105" i="29"/>
  <c r="AV105" i="29"/>
  <c r="AP106" i="29"/>
  <c r="AR106" i="29"/>
  <c r="AT106" i="29"/>
  <c r="AU106" i="29"/>
  <c r="AV106" i="29"/>
  <c r="AP107" i="29"/>
  <c r="AR107" i="29"/>
  <c r="AT107" i="29"/>
  <c r="AU107" i="29"/>
  <c r="AV107" i="29"/>
  <c r="AP108" i="29"/>
  <c r="AR108" i="29"/>
  <c r="AT108" i="29"/>
  <c r="AU108" i="29"/>
  <c r="AV108" i="29"/>
  <c r="AP109" i="29"/>
  <c r="AR109" i="29"/>
  <c r="AT109" i="29"/>
  <c r="AU109" i="29"/>
  <c r="AV109" i="29"/>
  <c r="AP110" i="29"/>
  <c r="AR110" i="29"/>
  <c r="AT110" i="29"/>
  <c r="AU110" i="29"/>
  <c r="AV110" i="29"/>
  <c r="AP111" i="29"/>
  <c r="AR111" i="29"/>
  <c r="AT111" i="29"/>
  <c r="AU111" i="29"/>
  <c r="AV111" i="29"/>
  <c r="AP112" i="29"/>
  <c r="AR112" i="29"/>
  <c r="AT112" i="29"/>
  <c r="AU112" i="29"/>
  <c r="AV112" i="29"/>
  <c r="AP113" i="29"/>
  <c r="AR113" i="29"/>
  <c r="AT113" i="29"/>
  <c r="AU113" i="29"/>
  <c r="AV113" i="29"/>
  <c r="AP114" i="29"/>
  <c r="AR114" i="29"/>
  <c r="AT114" i="29"/>
  <c r="AU114" i="29"/>
  <c r="AV114" i="29"/>
  <c r="AP115" i="29"/>
  <c r="AR115" i="29"/>
  <c r="AT115" i="29"/>
  <c r="AU115" i="29"/>
  <c r="AV115" i="29"/>
  <c r="AP116" i="29"/>
  <c r="AR116" i="29"/>
  <c r="AT116" i="29"/>
  <c r="AU116" i="29"/>
  <c r="AV116" i="29"/>
  <c r="AP117" i="29"/>
  <c r="AR117" i="29"/>
  <c r="AT117" i="29"/>
  <c r="AU117" i="29"/>
  <c r="AV117" i="29"/>
  <c r="AP118" i="29"/>
  <c r="AR118" i="29"/>
  <c r="AT118" i="29"/>
  <c r="AU118" i="29"/>
  <c r="AV118" i="29"/>
  <c r="AP119" i="29"/>
  <c r="AR119" i="29"/>
  <c r="AT119" i="29"/>
  <c r="AU119" i="29"/>
  <c r="AV119" i="29"/>
  <c r="AP120" i="29"/>
  <c r="AR120" i="29"/>
  <c r="AT120" i="29"/>
  <c r="AU120" i="29"/>
  <c r="AV120" i="29"/>
  <c r="AP121" i="29"/>
  <c r="AR121" i="29"/>
  <c r="AT121" i="29"/>
  <c r="AU121" i="29"/>
  <c r="AV121" i="29"/>
  <c r="AP122" i="29"/>
  <c r="AR122" i="29"/>
  <c r="AT122" i="29"/>
  <c r="AU122" i="29"/>
  <c r="AV122" i="29"/>
  <c r="AP123" i="29"/>
  <c r="AR123" i="29"/>
  <c r="AT123" i="29"/>
  <c r="AU123" i="29"/>
  <c r="AW123" i="29" s="1"/>
  <c r="AV123" i="29"/>
  <c r="AP124" i="29"/>
  <c r="AR124" i="29"/>
  <c r="AT124" i="29"/>
  <c r="AU124" i="29"/>
  <c r="AV124" i="29"/>
  <c r="AP125" i="29"/>
  <c r="AR125" i="29"/>
  <c r="AT125" i="29"/>
  <c r="AU125" i="29"/>
  <c r="AV125" i="29"/>
  <c r="AP126" i="29"/>
  <c r="AR126" i="29"/>
  <c r="AT126" i="29"/>
  <c r="AU126" i="29"/>
  <c r="AV126" i="29"/>
  <c r="AP127" i="29"/>
  <c r="AR127" i="29"/>
  <c r="AT127" i="29"/>
  <c r="AU127" i="29"/>
  <c r="AV127" i="29"/>
  <c r="AP128" i="29"/>
  <c r="AR128" i="29"/>
  <c r="AT128" i="29"/>
  <c r="AU128" i="29"/>
  <c r="AV128" i="29"/>
  <c r="AP129" i="29"/>
  <c r="AR129" i="29"/>
  <c r="AT129" i="29"/>
  <c r="AU129" i="29"/>
  <c r="AV129" i="29"/>
  <c r="AP130" i="29"/>
  <c r="AR130" i="29"/>
  <c r="AT130" i="29"/>
  <c r="AU130" i="29"/>
  <c r="AV130" i="29"/>
  <c r="AP131" i="29"/>
  <c r="AR131" i="29"/>
  <c r="AT131" i="29"/>
  <c r="AU131" i="29"/>
  <c r="AW131" i="29" s="1"/>
  <c r="AV131" i="29"/>
  <c r="AP132" i="29"/>
  <c r="AR132" i="29"/>
  <c r="AT132" i="29"/>
  <c r="AU132" i="29"/>
  <c r="AV132" i="29"/>
  <c r="AP133" i="29"/>
  <c r="AR133" i="29"/>
  <c r="AT133" i="29"/>
  <c r="AU133" i="29"/>
  <c r="AV133" i="29"/>
  <c r="AP134" i="29"/>
  <c r="AR134" i="29"/>
  <c r="AT134" i="29"/>
  <c r="AU134" i="29"/>
  <c r="AV134" i="29"/>
  <c r="AP135" i="29"/>
  <c r="AR135" i="29"/>
  <c r="AT135" i="29"/>
  <c r="AU135" i="29"/>
  <c r="AV135" i="29"/>
  <c r="AP136" i="29"/>
  <c r="AR136" i="29"/>
  <c r="AT136" i="29"/>
  <c r="AU136" i="29"/>
  <c r="AV136" i="29"/>
  <c r="AP137" i="29"/>
  <c r="AR137" i="29"/>
  <c r="AT137" i="29"/>
  <c r="AU137" i="29"/>
  <c r="AV137" i="29"/>
  <c r="AP138" i="29"/>
  <c r="AR138" i="29"/>
  <c r="AT138" i="29"/>
  <c r="AU138" i="29"/>
  <c r="AV138" i="29"/>
  <c r="AP139" i="29"/>
  <c r="AR139" i="29"/>
  <c r="AT139" i="29"/>
  <c r="AU139" i="29"/>
  <c r="AV139" i="29"/>
  <c r="AP140" i="29"/>
  <c r="AR140" i="29"/>
  <c r="AT140" i="29"/>
  <c r="AU140" i="29"/>
  <c r="AV140" i="29"/>
  <c r="AP141" i="29"/>
  <c r="AR141" i="29"/>
  <c r="AT141" i="29"/>
  <c r="AU141" i="29"/>
  <c r="AW141" i="29" s="1"/>
  <c r="AV141" i="29"/>
  <c r="AP142" i="29"/>
  <c r="AR142" i="29"/>
  <c r="AT142" i="29"/>
  <c r="AU142" i="29"/>
  <c r="AV142" i="29"/>
  <c r="AP143" i="29"/>
  <c r="AR143" i="29"/>
  <c r="AT143" i="29"/>
  <c r="AU143" i="29"/>
  <c r="AW143" i="29" s="1"/>
  <c r="AV143" i="29"/>
  <c r="AP144" i="29"/>
  <c r="AR144" i="29"/>
  <c r="AT144" i="29"/>
  <c r="AU144" i="29"/>
  <c r="AV144" i="29"/>
  <c r="AP145" i="29"/>
  <c r="AR145" i="29"/>
  <c r="AT145" i="29"/>
  <c r="AU145" i="29"/>
  <c r="AV145" i="29"/>
  <c r="AP146" i="29"/>
  <c r="AR146" i="29"/>
  <c r="AT146" i="29"/>
  <c r="AU146" i="29"/>
  <c r="AV146" i="29"/>
  <c r="AP147" i="29"/>
  <c r="AR147" i="29"/>
  <c r="AT147" i="29"/>
  <c r="AU147" i="29"/>
  <c r="AV147" i="29"/>
  <c r="AP148" i="29"/>
  <c r="AR148" i="29"/>
  <c r="AT148" i="29"/>
  <c r="AU148" i="29"/>
  <c r="AV148" i="29"/>
  <c r="AP149" i="29"/>
  <c r="AR149" i="29"/>
  <c r="AT149" i="29"/>
  <c r="AU149" i="29"/>
  <c r="AW149" i="29" s="1"/>
  <c r="AV149" i="29"/>
  <c r="AV4" i="29"/>
  <c r="AU4" i="29"/>
  <c r="AT4" i="29"/>
  <c r="AR4" i="29"/>
  <c r="AP4" i="29"/>
  <c r="AH5" i="29"/>
  <c r="AJ5" i="29"/>
  <c r="AL5" i="29"/>
  <c r="AM5" i="29"/>
  <c r="AN5" i="29"/>
  <c r="AH6" i="29"/>
  <c r="AJ6" i="29"/>
  <c r="AL6" i="29"/>
  <c r="AM6" i="29"/>
  <c r="AN6" i="29"/>
  <c r="AH7" i="29"/>
  <c r="AJ7" i="29"/>
  <c r="AL7" i="29"/>
  <c r="AM7" i="29"/>
  <c r="AN7" i="29"/>
  <c r="AH8" i="29"/>
  <c r="AJ8" i="29"/>
  <c r="AL8" i="29"/>
  <c r="AM8" i="29"/>
  <c r="AN8" i="29"/>
  <c r="AH9" i="29"/>
  <c r="AJ9" i="29"/>
  <c r="AL9" i="29"/>
  <c r="AM9" i="29"/>
  <c r="AN9" i="29"/>
  <c r="AH10" i="29"/>
  <c r="AJ10" i="29"/>
  <c r="AL10" i="29"/>
  <c r="AM10" i="29"/>
  <c r="AN10" i="29"/>
  <c r="AH11" i="29"/>
  <c r="AJ11" i="29"/>
  <c r="AL11" i="29"/>
  <c r="AM11" i="29"/>
  <c r="AO11" i="29" s="1"/>
  <c r="AN11" i="29"/>
  <c r="AH12" i="29"/>
  <c r="AJ12" i="29"/>
  <c r="AL12" i="29"/>
  <c r="AM12" i="29"/>
  <c r="AN12" i="29"/>
  <c r="AH13" i="29"/>
  <c r="AJ13" i="29"/>
  <c r="AL13" i="29"/>
  <c r="AM13" i="29"/>
  <c r="AN13" i="29"/>
  <c r="AH14" i="29"/>
  <c r="AJ14" i="29"/>
  <c r="AL14" i="29"/>
  <c r="AM14" i="29"/>
  <c r="AN14" i="29"/>
  <c r="AH15" i="29"/>
  <c r="AJ15" i="29"/>
  <c r="AL15" i="29"/>
  <c r="AM15" i="29"/>
  <c r="AN15" i="29"/>
  <c r="AH16" i="29"/>
  <c r="AJ16" i="29"/>
  <c r="AL16" i="29"/>
  <c r="AM16" i="29"/>
  <c r="AN16" i="29"/>
  <c r="AH17" i="29"/>
  <c r="AJ17" i="29"/>
  <c r="AL17" i="29"/>
  <c r="AM17" i="29"/>
  <c r="AN17" i="29"/>
  <c r="AH18" i="29"/>
  <c r="AJ18" i="29"/>
  <c r="AL18" i="29"/>
  <c r="AM18" i="29"/>
  <c r="AN18" i="29"/>
  <c r="AH19" i="29"/>
  <c r="AJ19" i="29"/>
  <c r="AL19" i="29"/>
  <c r="AM19" i="29"/>
  <c r="AN19" i="29"/>
  <c r="AH20" i="29"/>
  <c r="AJ20" i="29"/>
  <c r="AL20" i="29"/>
  <c r="AM20" i="29"/>
  <c r="AN20" i="29"/>
  <c r="AH21" i="29"/>
  <c r="AJ21" i="29"/>
  <c r="AL21" i="29"/>
  <c r="AM21" i="29"/>
  <c r="AO21" i="29" s="1"/>
  <c r="AN21" i="29"/>
  <c r="AH22" i="29"/>
  <c r="AJ22" i="29"/>
  <c r="AL22" i="29"/>
  <c r="AM22" i="29"/>
  <c r="AN22" i="29"/>
  <c r="AH23" i="29"/>
  <c r="AJ23" i="29"/>
  <c r="AL23" i="29"/>
  <c r="AM23" i="29"/>
  <c r="AN23" i="29"/>
  <c r="AH24" i="29"/>
  <c r="AJ24" i="29"/>
  <c r="AL24" i="29"/>
  <c r="AM24" i="29"/>
  <c r="AN24" i="29"/>
  <c r="AH25" i="29"/>
  <c r="AJ25" i="29"/>
  <c r="AL25" i="29"/>
  <c r="AM25" i="29"/>
  <c r="AN25" i="29"/>
  <c r="AH26" i="29"/>
  <c r="AJ26" i="29"/>
  <c r="AL26" i="29"/>
  <c r="AM26" i="29"/>
  <c r="AN26" i="29"/>
  <c r="AH27" i="29"/>
  <c r="AJ27" i="29"/>
  <c r="AL27" i="29"/>
  <c r="AM27" i="29"/>
  <c r="AN27" i="29"/>
  <c r="AH28" i="29"/>
  <c r="AJ28" i="29"/>
  <c r="AL28" i="29"/>
  <c r="AM28" i="29"/>
  <c r="AN28" i="29"/>
  <c r="AH29" i="29"/>
  <c r="AJ29" i="29"/>
  <c r="AL29" i="29"/>
  <c r="AM29" i="29"/>
  <c r="AN29" i="29"/>
  <c r="AH30" i="29"/>
  <c r="AJ30" i="29"/>
  <c r="AL30" i="29"/>
  <c r="AM30" i="29"/>
  <c r="AN30" i="29"/>
  <c r="AH31" i="29"/>
  <c r="AJ31" i="29"/>
  <c r="AL31" i="29"/>
  <c r="AM31" i="29"/>
  <c r="AO31" i="29" s="1"/>
  <c r="AN31" i="29"/>
  <c r="AH32" i="29"/>
  <c r="AJ32" i="29"/>
  <c r="AL32" i="29"/>
  <c r="AM32" i="29"/>
  <c r="AN32" i="29"/>
  <c r="AH33" i="29"/>
  <c r="AJ33" i="29"/>
  <c r="AL33" i="29"/>
  <c r="AM33" i="29"/>
  <c r="AO33" i="29" s="1"/>
  <c r="AN33" i="29"/>
  <c r="AH34" i="29"/>
  <c r="AJ34" i="29"/>
  <c r="AL34" i="29"/>
  <c r="AO34" i="29" s="1"/>
  <c r="AM34" i="29"/>
  <c r="AN34" i="29"/>
  <c r="AH35" i="29"/>
  <c r="AJ35" i="29"/>
  <c r="AL35" i="29"/>
  <c r="AM35" i="29"/>
  <c r="AN35" i="29"/>
  <c r="AH36" i="29"/>
  <c r="AJ36" i="29"/>
  <c r="AL36" i="29"/>
  <c r="AM36" i="29"/>
  <c r="AN36" i="29"/>
  <c r="AH37" i="29"/>
  <c r="AJ37" i="29"/>
  <c r="AL37" i="29"/>
  <c r="AM37" i="29"/>
  <c r="AN37" i="29"/>
  <c r="AH38" i="29"/>
  <c r="AJ38" i="29"/>
  <c r="AL38" i="29"/>
  <c r="AO38" i="29" s="1"/>
  <c r="AM38" i="29"/>
  <c r="AN38" i="29"/>
  <c r="AH39" i="29"/>
  <c r="AJ39" i="29"/>
  <c r="AL39" i="29"/>
  <c r="AM39" i="29"/>
  <c r="AN39" i="29"/>
  <c r="AH40" i="29"/>
  <c r="AJ40" i="29"/>
  <c r="AL40" i="29"/>
  <c r="AM40" i="29"/>
  <c r="AN40" i="29"/>
  <c r="AH41" i="29"/>
  <c r="AJ41" i="29"/>
  <c r="AL41" i="29"/>
  <c r="AM41" i="29"/>
  <c r="AO41" i="29" s="1"/>
  <c r="AN41" i="29"/>
  <c r="AH42" i="29"/>
  <c r="AJ42" i="29"/>
  <c r="AL42" i="29"/>
  <c r="AM42" i="29"/>
  <c r="AN42" i="29"/>
  <c r="AH43" i="29"/>
  <c r="AJ43" i="29"/>
  <c r="AL43" i="29"/>
  <c r="AM43" i="29"/>
  <c r="AN43" i="29"/>
  <c r="AH44" i="29"/>
  <c r="AJ44" i="29"/>
  <c r="AL44" i="29"/>
  <c r="AM44" i="29"/>
  <c r="AN44" i="29"/>
  <c r="AH87" i="29"/>
  <c r="AJ87" i="29"/>
  <c r="AL87" i="29"/>
  <c r="AM87" i="29"/>
  <c r="AN87" i="29"/>
  <c r="AH88" i="29"/>
  <c r="AJ88" i="29"/>
  <c r="AL88" i="29"/>
  <c r="AO88" i="29" s="1"/>
  <c r="AM88" i="29"/>
  <c r="AN88" i="29"/>
  <c r="AH89" i="29"/>
  <c r="AJ89" i="29"/>
  <c r="AL89" i="29"/>
  <c r="AM89" i="29"/>
  <c r="AN89" i="29"/>
  <c r="AH90" i="29"/>
  <c r="AJ90" i="29"/>
  <c r="AL90" i="29"/>
  <c r="AM90" i="29"/>
  <c r="AN90" i="29"/>
  <c r="AH91" i="29"/>
  <c r="AJ91" i="29"/>
  <c r="AL91" i="29"/>
  <c r="AM91" i="29"/>
  <c r="AN91" i="29"/>
  <c r="AH92" i="29"/>
  <c r="AJ92" i="29"/>
  <c r="AL92" i="29"/>
  <c r="AM92" i="29"/>
  <c r="AN92" i="29"/>
  <c r="AH93" i="29"/>
  <c r="AJ93" i="29"/>
  <c r="AL93" i="29"/>
  <c r="AM93" i="29"/>
  <c r="AN93" i="29"/>
  <c r="AH94" i="29"/>
  <c r="AJ94" i="29"/>
  <c r="AL94" i="29"/>
  <c r="AM94" i="29"/>
  <c r="AN94" i="29"/>
  <c r="AH95" i="29"/>
  <c r="AJ95" i="29"/>
  <c r="AL95" i="29"/>
  <c r="AM95" i="29"/>
  <c r="AN95" i="29"/>
  <c r="AH96" i="29"/>
  <c r="AJ96" i="29"/>
  <c r="AL96" i="29"/>
  <c r="AO96" i="29" s="1"/>
  <c r="AM96" i="29"/>
  <c r="AN96" i="29"/>
  <c r="AH97" i="29"/>
  <c r="AJ97" i="29"/>
  <c r="AL97" i="29"/>
  <c r="AM97" i="29"/>
  <c r="AO97" i="29" s="1"/>
  <c r="AN97" i="29"/>
  <c r="AH98" i="29"/>
  <c r="AJ98" i="29"/>
  <c r="AL98" i="29"/>
  <c r="AM98" i="29"/>
  <c r="AN98" i="29"/>
  <c r="AH99" i="29"/>
  <c r="AJ99" i="29"/>
  <c r="AL99" i="29"/>
  <c r="AM99" i="29"/>
  <c r="AN99" i="29"/>
  <c r="AH100" i="29"/>
  <c r="AJ100" i="29"/>
  <c r="AL100" i="29"/>
  <c r="AM100" i="29"/>
  <c r="AN100" i="29"/>
  <c r="AH101" i="29"/>
  <c r="AJ101" i="29"/>
  <c r="AL101" i="29"/>
  <c r="AM101" i="29"/>
  <c r="AN101" i="29"/>
  <c r="AH102" i="29"/>
  <c r="AJ102" i="29"/>
  <c r="AL102" i="29"/>
  <c r="AM102" i="29"/>
  <c r="AN102" i="29"/>
  <c r="AH103" i="29"/>
  <c r="AJ103" i="29"/>
  <c r="AL103" i="29"/>
  <c r="AM103" i="29"/>
  <c r="AN103" i="29"/>
  <c r="AH104" i="29"/>
  <c r="AJ104" i="29"/>
  <c r="AL104" i="29"/>
  <c r="AM104" i="29"/>
  <c r="AN104" i="29"/>
  <c r="AH105" i="29"/>
  <c r="AJ105" i="29"/>
  <c r="AL105" i="29"/>
  <c r="AM105" i="29"/>
  <c r="AN105" i="29"/>
  <c r="AH106" i="29"/>
  <c r="AJ106" i="29"/>
  <c r="AL106" i="29"/>
  <c r="AM106" i="29"/>
  <c r="AN106" i="29"/>
  <c r="AH107" i="29"/>
  <c r="AJ107" i="29"/>
  <c r="AL107" i="29"/>
  <c r="AM107" i="29"/>
  <c r="AN107" i="29"/>
  <c r="AH108" i="29"/>
  <c r="AJ108" i="29"/>
  <c r="AL108" i="29"/>
  <c r="AM108" i="29"/>
  <c r="AN108" i="29"/>
  <c r="AH109" i="29"/>
  <c r="AJ109" i="29"/>
  <c r="AL109" i="29"/>
  <c r="AM109" i="29"/>
  <c r="AN109" i="29"/>
  <c r="AH110" i="29"/>
  <c r="AJ110" i="29"/>
  <c r="AL110" i="29"/>
  <c r="AM110" i="29"/>
  <c r="AN110" i="29"/>
  <c r="AH111" i="29"/>
  <c r="AJ111" i="29"/>
  <c r="AL111" i="29"/>
  <c r="AM111" i="29"/>
  <c r="AN111" i="29"/>
  <c r="AH112" i="29"/>
  <c r="AJ112" i="29"/>
  <c r="AL112" i="29"/>
  <c r="AO112" i="29" s="1"/>
  <c r="AM112" i="29"/>
  <c r="AN112" i="29"/>
  <c r="AH113" i="29"/>
  <c r="AJ113" i="29"/>
  <c r="AL113" i="29"/>
  <c r="AM113" i="29"/>
  <c r="AN113" i="29"/>
  <c r="AH114" i="29"/>
  <c r="AJ114" i="29"/>
  <c r="AL114" i="29"/>
  <c r="AM114" i="29"/>
  <c r="AN114" i="29"/>
  <c r="AH115" i="29"/>
  <c r="AJ115" i="29"/>
  <c r="AL115" i="29"/>
  <c r="AM115" i="29"/>
  <c r="AN115" i="29"/>
  <c r="AH116" i="29"/>
  <c r="AJ116" i="29"/>
  <c r="AL116" i="29"/>
  <c r="AM116" i="29"/>
  <c r="AN116" i="29"/>
  <c r="AH117" i="29"/>
  <c r="AJ117" i="29"/>
  <c r="AL117" i="29"/>
  <c r="AM117" i="29"/>
  <c r="AO117" i="29" s="1"/>
  <c r="AN117" i="29"/>
  <c r="AH118" i="29"/>
  <c r="AJ118" i="29"/>
  <c r="AL118" i="29"/>
  <c r="AM118" i="29"/>
  <c r="AN118" i="29"/>
  <c r="AH119" i="29"/>
  <c r="AJ119" i="29"/>
  <c r="AL119" i="29"/>
  <c r="AM119" i="29"/>
  <c r="AN119" i="29"/>
  <c r="AH120" i="29"/>
  <c r="AJ120" i="29"/>
  <c r="AL120" i="29"/>
  <c r="AM120" i="29"/>
  <c r="AN120" i="29"/>
  <c r="AH121" i="29"/>
  <c r="AJ121" i="29"/>
  <c r="AL121" i="29"/>
  <c r="AM121" i="29"/>
  <c r="AN121" i="29"/>
  <c r="AH122" i="29"/>
  <c r="AJ122" i="29"/>
  <c r="AL122" i="29"/>
  <c r="AM122" i="29"/>
  <c r="AN122" i="29"/>
  <c r="AH123" i="29"/>
  <c r="AJ123" i="29"/>
  <c r="AL123" i="29"/>
  <c r="AM123" i="29"/>
  <c r="AN123" i="29"/>
  <c r="AH124" i="29"/>
  <c r="AJ124" i="29"/>
  <c r="AL124" i="29"/>
  <c r="AM124" i="29"/>
  <c r="AN124" i="29"/>
  <c r="AH125" i="29"/>
  <c r="AJ125" i="29"/>
  <c r="AL125" i="29"/>
  <c r="AM125" i="29"/>
  <c r="AN125" i="29"/>
  <c r="AH126" i="29"/>
  <c r="AJ126" i="29"/>
  <c r="AL126" i="29"/>
  <c r="AM126" i="29"/>
  <c r="AN126" i="29"/>
  <c r="AH127" i="29"/>
  <c r="AJ127" i="29"/>
  <c r="AL127" i="29"/>
  <c r="AM127" i="29"/>
  <c r="AO127" i="29" s="1"/>
  <c r="AN127" i="29"/>
  <c r="AH128" i="29"/>
  <c r="AJ128" i="29"/>
  <c r="AL128" i="29"/>
  <c r="AM128" i="29"/>
  <c r="AN128" i="29"/>
  <c r="AH129" i="29"/>
  <c r="AJ129" i="29"/>
  <c r="AL129" i="29"/>
  <c r="AM129" i="29"/>
  <c r="AN129" i="29"/>
  <c r="AH130" i="29"/>
  <c r="AJ130" i="29"/>
  <c r="AL130" i="29"/>
  <c r="AM130" i="29"/>
  <c r="AN130" i="29"/>
  <c r="AH131" i="29"/>
  <c r="AJ131" i="29"/>
  <c r="AL131" i="29"/>
  <c r="AM131" i="29"/>
  <c r="AN131" i="29"/>
  <c r="AH132" i="29"/>
  <c r="AJ132" i="29"/>
  <c r="AL132" i="29"/>
  <c r="AO132" i="29" s="1"/>
  <c r="AM132" i="29"/>
  <c r="AN132" i="29"/>
  <c r="AH133" i="29"/>
  <c r="AJ133" i="29"/>
  <c r="AL133" i="29"/>
  <c r="AM133" i="29"/>
  <c r="AN133" i="29"/>
  <c r="AH134" i="29"/>
  <c r="AJ134" i="29"/>
  <c r="AL134" i="29"/>
  <c r="AM134" i="29"/>
  <c r="AN134" i="29"/>
  <c r="AH135" i="29"/>
  <c r="AJ135" i="29"/>
  <c r="AL135" i="29"/>
  <c r="AM135" i="29"/>
  <c r="AN135" i="29"/>
  <c r="AH136" i="29"/>
  <c r="AJ136" i="29"/>
  <c r="AL136" i="29"/>
  <c r="AM136" i="29"/>
  <c r="AN136" i="29"/>
  <c r="AH137" i="29"/>
  <c r="AJ137" i="29"/>
  <c r="AL137" i="29"/>
  <c r="AM137" i="29"/>
  <c r="AO137" i="29" s="1"/>
  <c r="AN137" i="29"/>
  <c r="AH138" i="29"/>
  <c r="AJ138" i="29"/>
  <c r="AL138" i="29"/>
  <c r="AM138" i="29"/>
  <c r="AN138" i="29"/>
  <c r="AH139" i="29"/>
  <c r="AJ139" i="29"/>
  <c r="AL139" i="29"/>
  <c r="AM139" i="29"/>
  <c r="AN139" i="29"/>
  <c r="AH140" i="29"/>
  <c r="AJ140" i="29"/>
  <c r="AL140" i="29"/>
  <c r="AO140" i="29" s="1"/>
  <c r="AM140" i="29"/>
  <c r="AN140" i="29"/>
  <c r="AH141" i="29"/>
  <c r="AJ141" i="29"/>
  <c r="AL141" i="29"/>
  <c r="AM141" i="29"/>
  <c r="AN141" i="29"/>
  <c r="AH142" i="29"/>
  <c r="AJ142" i="29"/>
  <c r="AL142" i="29"/>
  <c r="AM142" i="29"/>
  <c r="AN142" i="29"/>
  <c r="AH143" i="29"/>
  <c r="AJ143" i="29"/>
  <c r="AL143" i="29"/>
  <c r="AM143" i="29"/>
  <c r="AN143" i="29"/>
  <c r="AH144" i="29"/>
  <c r="AJ144" i="29"/>
  <c r="AL144" i="29"/>
  <c r="AM144" i="29"/>
  <c r="AN144" i="29"/>
  <c r="AH145" i="29"/>
  <c r="AJ145" i="29"/>
  <c r="AL145" i="29"/>
  <c r="AM145" i="29"/>
  <c r="AN145" i="29"/>
  <c r="AH146" i="29"/>
  <c r="AJ146" i="29"/>
  <c r="AL146" i="29"/>
  <c r="AM146" i="29"/>
  <c r="AN146" i="29"/>
  <c r="AH147" i="29"/>
  <c r="AJ147" i="29"/>
  <c r="AL147" i="29"/>
  <c r="AM147" i="29"/>
  <c r="AN147" i="29"/>
  <c r="AH148" i="29"/>
  <c r="AJ148" i="29"/>
  <c r="AL148" i="29"/>
  <c r="AM148" i="29"/>
  <c r="AN148" i="29"/>
  <c r="AH149" i="29"/>
  <c r="AJ149" i="29"/>
  <c r="AL149" i="29"/>
  <c r="AM149" i="29"/>
  <c r="AN149" i="29"/>
  <c r="AN4" i="29"/>
  <c r="AM4" i="29"/>
  <c r="AL4" i="29"/>
  <c r="AJ4" i="29"/>
  <c r="AH4" i="29"/>
  <c r="AB5" i="29"/>
  <c r="AD5" i="29"/>
  <c r="AE5" i="29"/>
  <c r="AF5" i="29"/>
  <c r="AB6" i="29"/>
  <c r="AD6" i="29"/>
  <c r="AE6" i="29"/>
  <c r="AF6" i="29"/>
  <c r="AB7" i="29"/>
  <c r="AD7" i="29"/>
  <c r="AE7" i="29"/>
  <c r="AF7" i="29"/>
  <c r="AB8" i="29"/>
  <c r="AD8" i="29"/>
  <c r="AE8" i="29"/>
  <c r="AF8" i="29"/>
  <c r="AB9" i="29"/>
  <c r="AD9" i="29"/>
  <c r="AE9" i="29"/>
  <c r="AF9" i="29"/>
  <c r="AB10" i="29"/>
  <c r="AD10" i="29"/>
  <c r="AE10" i="29"/>
  <c r="AF10" i="29"/>
  <c r="AB11" i="29"/>
  <c r="AD11" i="29"/>
  <c r="AE11" i="29"/>
  <c r="AF11" i="29"/>
  <c r="AB12" i="29"/>
  <c r="AD12" i="29"/>
  <c r="AE12" i="29"/>
  <c r="AF12" i="29"/>
  <c r="AB13" i="29"/>
  <c r="AD13" i="29"/>
  <c r="AE13" i="29"/>
  <c r="AF13" i="29"/>
  <c r="AB14" i="29"/>
  <c r="AD14" i="29"/>
  <c r="AE14" i="29"/>
  <c r="AF14" i="29"/>
  <c r="AB15" i="29"/>
  <c r="AD15" i="29"/>
  <c r="AE15" i="29"/>
  <c r="AF15" i="29"/>
  <c r="AB16" i="29"/>
  <c r="AD16" i="29"/>
  <c r="AE16" i="29"/>
  <c r="AF16" i="29"/>
  <c r="AB17" i="29"/>
  <c r="AD17" i="29"/>
  <c r="AE17" i="29"/>
  <c r="AF17" i="29"/>
  <c r="AB18" i="29"/>
  <c r="AD18" i="29"/>
  <c r="AE18" i="29"/>
  <c r="AF18" i="29"/>
  <c r="AB19" i="29"/>
  <c r="AD19" i="29"/>
  <c r="AE19" i="29"/>
  <c r="AF19" i="29"/>
  <c r="AB20" i="29"/>
  <c r="AD20" i="29"/>
  <c r="AE20" i="29"/>
  <c r="AF20" i="29"/>
  <c r="AB21" i="29"/>
  <c r="AD21" i="29"/>
  <c r="AE21" i="29"/>
  <c r="AF21" i="29"/>
  <c r="AB22" i="29"/>
  <c r="AD22" i="29"/>
  <c r="AE22" i="29"/>
  <c r="AF22" i="29"/>
  <c r="AB23" i="29"/>
  <c r="AD23" i="29"/>
  <c r="AE23" i="29"/>
  <c r="AF23" i="29"/>
  <c r="AB24" i="29"/>
  <c r="AD24" i="29"/>
  <c r="AE24" i="29"/>
  <c r="AF24" i="29"/>
  <c r="AB25" i="29"/>
  <c r="AD25" i="29"/>
  <c r="AE25" i="29"/>
  <c r="AF25" i="29"/>
  <c r="AB26" i="29"/>
  <c r="AD26" i="29"/>
  <c r="AE26" i="29"/>
  <c r="AF26" i="29"/>
  <c r="AB27" i="29"/>
  <c r="AD27" i="29"/>
  <c r="AE27" i="29"/>
  <c r="AF27" i="29"/>
  <c r="AB28" i="29"/>
  <c r="AD28" i="29"/>
  <c r="AE28" i="29"/>
  <c r="AF28" i="29"/>
  <c r="AB29" i="29"/>
  <c r="AD29" i="29"/>
  <c r="AE29" i="29"/>
  <c r="AF29" i="29"/>
  <c r="AB30" i="29"/>
  <c r="AD30" i="29"/>
  <c r="AE30" i="29"/>
  <c r="AF30" i="29"/>
  <c r="AB31" i="29"/>
  <c r="AD31" i="29"/>
  <c r="AE31" i="29"/>
  <c r="AF31" i="29"/>
  <c r="AB32" i="29"/>
  <c r="AD32" i="29"/>
  <c r="AE32" i="29"/>
  <c r="AF32" i="29"/>
  <c r="AB33" i="29"/>
  <c r="AD33" i="29"/>
  <c r="AE33" i="29"/>
  <c r="AF33" i="29"/>
  <c r="AB34" i="29"/>
  <c r="AD34" i="29"/>
  <c r="AE34" i="29"/>
  <c r="AF34" i="29"/>
  <c r="AB35" i="29"/>
  <c r="AD35" i="29"/>
  <c r="AE35" i="29"/>
  <c r="AF35" i="29"/>
  <c r="AB36" i="29"/>
  <c r="AD36" i="29"/>
  <c r="AE36" i="29"/>
  <c r="AF36" i="29"/>
  <c r="AB37" i="29"/>
  <c r="AD37" i="29"/>
  <c r="AE37" i="29"/>
  <c r="AF37" i="29"/>
  <c r="AB38" i="29"/>
  <c r="AD38" i="29"/>
  <c r="AE38" i="29"/>
  <c r="AF38" i="29"/>
  <c r="AB39" i="29"/>
  <c r="AD39" i="29"/>
  <c r="AE39" i="29"/>
  <c r="AF39" i="29"/>
  <c r="AB40" i="29"/>
  <c r="AD40" i="29"/>
  <c r="AE40" i="29"/>
  <c r="AF40" i="29"/>
  <c r="AB41" i="29"/>
  <c r="AD41" i="29"/>
  <c r="AE41" i="29"/>
  <c r="AF41" i="29"/>
  <c r="AB42" i="29"/>
  <c r="AD42" i="29"/>
  <c r="AE42" i="29"/>
  <c r="AF42" i="29"/>
  <c r="AB43" i="29"/>
  <c r="AD43" i="29"/>
  <c r="AE43" i="29"/>
  <c r="AF43" i="29"/>
  <c r="AB44" i="29"/>
  <c r="AD44" i="29"/>
  <c r="AE44" i="29"/>
  <c r="AF44" i="29"/>
  <c r="AB87" i="29"/>
  <c r="AD87" i="29"/>
  <c r="AE87" i="29"/>
  <c r="AF87" i="29"/>
  <c r="AB88" i="29"/>
  <c r="AD88" i="29"/>
  <c r="AE88" i="29"/>
  <c r="AF88" i="29"/>
  <c r="AB89" i="29"/>
  <c r="AD89" i="29"/>
  <c r="AE89" i="29"/>
  <c r="AF89" i="29"/>
  <c r="AB90" i="29"/>
  <c r="AD90" i="29"/>
  <c r="AE90" i="29"/>
  <c r="AF90" i="29"/>
  <c r="AB91" i="29"/>
  <c r="AD91" i="29"/>
  <c r="AE91" i="29"/>
  <c r="AF91" i="29"/>
  <c r="AB92" i="29"/>
  <c r="AD92" i="29"/>
  <c r="AE92" i="29"/>
  <c r="AF92" i="29"/>
  <c r="AB93" i="29"/>
  <c r="AD93" i="29"/>
  <c r="AE93" i="29"/>
  <c r="AF93" i="29"/>
  <c r="AB94" i="29"/>
  <c r="AD94" i="29"/>
  <c r="AE94" i="29"/>
  <c r="AF94" i="29"/>
  <c r="AB95" i="29"/>
  <c r="AD95" i="29"/>
  <c r="AE95" i="29"/>
  <c r="AF95" i="29"/>
  <c r="AB96" i="29"/>
  <c r="AD96" i="29"/>
  <c r="AE96" i="29"/>
  <c r="AF96" i="29"/>
  <c r="AB97" i="29"/>
  <c r="AD97" i="29"/>
  <c r="AE97" i="29"/>
  <c r="AF97" i="29"/>
  <c r="AB98" i="29"/>
  <c r="AD98" i="29"/>
  <c r="AE98" i="29"/>
  <c r="AF98" i="29"/>
  <c r="AB99" i="29"/>
  <c r="AD99" i="29"/>
  <c r="AE99" i="29"/>
  <c r="AF99" i="29"/>
  <c r="AB100" i="29"/>
  <c r="AD100" i="29"/>
  <c r="AE100" i="29"/>
  <c r="AF100" i="29"/>
  <c r="AB101" i="29"/>
  <c r="AD101" i="29"/>
  <c r="AE101" i="29"/>
  <c r="AF101" i="29"/>
  <c r="AB102" i="29"/>
  <c r="AD102" i="29"/>
  <c r="AE102" i="29"/>
  <c r="AF102" i="29"/>
  <c r="AB103" i="29"/>
  <c r="AD103" i="29"/>
  <c r="AE103" i="29"/>
  <c r="AF103" i="29"/>
  <c r="AB104" i="29"/>
  <c r="AD104" i="29"/>
  <c r="AE104" i="29"/>
  <c r="AF104" i="29"/>
  <c r="AB105" i="29"/>
  <c r="AD105" i="29"/>
  <c r="AE105" i="29"/>
  <c r="AF105" i="29"/>
  <c r="AB106" i="29"/>
  <c r="AD106" i="29"/>
  <c r="AE106" i="29"/>
  <c r="AF106" i="29"/>
  <c r="AB107" i="29"/>
  <c r="AD107" i="29"/>
  <c r="AE107" i="29"/>
  <c r="AF107" i="29"/>
  <c r="AB108" i="29"/>
  <c r="AD108" i="29"/>
  <c r="AE108" i="29"/>
  <c r="AF108" i="29"/>
  <c r="AB109" i="29"/>
  <c r="AD109" i="29"/>
  <c r="AE109" i="29"/>
  <c r="AF109" i="29"/>
  <c r="AB110" i="29"/>
  <c r="AD110" i="29"/>
  <c r="AE110" i="29"/>
  <c r="AF110" i="29"/>
  <c r="AB111" i="29"/>
  <c r="AD111" i="29"/>
  <c r="AE111" i="29"/>
  <c r="AF111" i="29"/>
  <c r="AB112" i="29"/>
  <c r="AD112" i="29"/>
  <c r="AE112" i="29"/>
  <c r="AF112" i="29"/>
  <c r="AB113" i="29"/>
  <c r="AD113" i="29"/>
  <c r="AE113" i="29"/>
  <c r="AF113" i="29"/>
  <c r="AB114" i="29"/>
  <c r="AD114" i="29"/>
  <c r="AE114" i="29"/>
  <c r="AF114" i="29"/>
  <c r="AB115" i="29"/>
  <c r="AD115" i="29"/>
  <c r="AE115" i="29"/>
  <c r="AF115" i="29"/>
  <c r="AB116" i="29"/>
  <c r="AD116" i="29"/>
  <c r="AE116" i="29"/>
  <c r="AF116" i="29"/>
  <c r="AB117" i="29"/>
  <c r="AD117" i="29"/>
  <c r="AE117" i="29"/>
  <c r="AF117" i="29"/>
  <c r="AB118" i="29"/>
  <c r="AD118" i="29"/>
  <c r="AE118" i="29"/>
  <c r="AF118" i="29"/>
  <c r="AB119" i="29"/>
  <c r="AD119" i="29"/>
  <c r="AE119" i="29"/>
  <c r="AF119" i="29"/>
  <c r="AB120" i="29"/>
  <c r="AD120" i="29"/>
  <c r="AE120" i="29"/>
  <c r="AF120" i="29"/>
  <c r="AB121" i="29"/>
  <c r="AD121" i="29"/>
  <c r="AE121" i="29"/>
  <c r="AF121" i="29"/>
  <c r="AB122" i="29"/>
  <c r="AD122" i="29"/>
  <c r="AE122" i="29"/>
  <c r="AF122" i="29"/>
  <c r="AB123" i="29"/>
  <c r="AD123" i="29"/>
  <c r="AE123" i="29"/>
  <c r="AF123" i="29"/>
  <c r="AB124" i="29"/>
  <c r="AD124" i="29"/>
  <c r="AE124" i="29"/>
  <c r="AF124" i="29"/>
  <c r="AB125" i="29"/>
  <c r="AD125" i="29"/>
  <c r="AE125" i="29"/>
  <c r="AF125" i="29"/>
  <c r="AB126" i="29"/>
  <c r="AD126" i="29"/>
  <c r="AE126" i="29"/>
  <c r="AF126" i="29"/>
  <c r="AB127" i="29"/>
  <c r="AD127" i="29"/>
  <c r="AE127" i="29"/>
  <c r="AF127" i="29"/>
  <c r="AB128" i="29"/>
  <c r="AD128" i="29"/>
  <c r="AE128" i="29"/>
  <c r="AF128" i="29"/>
  <c r="AB129" i="29"/>
  <c r="AD129" i="29"/>
  <c r="AE129" i="29"/>
  <c r="AF129" i="29"/>
  <c r="AB130" i="29"/>
  <c r="AD130" i="29"/>
  <c r="AE130" i="29"/>
  <c r="AF130" i="29"/>
  <c r="AB131" i="29"/>
  <c r="AD131" i="29"/>
  <c r="AE131" i="29"/>
  <c r="AF131" i="29"/>
  <c r="AB132" i="29"/>
  <c r="AD132" i="29"/>
  <c r="AE132" i="29"/>
  <c r="AF132" i="29"/>
  <c r="AB133" i="29"/>
  <c r="AD133" i="29"/>
  <c r="AE133" i="29"/>
  <c r="AF133" i="29"/>
  <c r="AB134" i="29"/>
  <c r="AD134" i="29"/>
  <c r="AE134" i="29"/>
  <c r="AF134" i="29"/>
  <c r="AB135" i="29"/>
  <c r="AD135" i="29"/>
  <c r="AE135" i="29"/>
  <c r="AF135" i="29"/>
  <c r="AB136" i="29"/>
  <c r="AD136" i="29"/>
  <c r="AE136" i="29"/>
  <c r="AF136" i="29"/>
  <c r="AB137" i="29"/>
  <c r="AD137" i="29"/>
  <c r="AE137" i="29"/>
  <c r="AF137" i="29"/>
  <c r="AB138" i="29"/>
  <c r="AD138" i="29"/>
  <c r="AE138" i="29"/>
  <c r="AF138" i="29"/>
  <c r="AB139" i="29"/>
  <c r="AD139" i="29"/>
  <c r="AE139" i="29"/>
  <c r="AF139" i="29"/>
  <c r="AB140" i="29"/>
  <c r="AD140" i="29"/>
  <c r="AE140" i="29"/>
  <c r="AF140" i="29"/>
  <c r="AB141" i="29"/>
  <c r="AD141" i="29"/>
  <c r="AE141" i="29"/>
  <c r="AF141" i="29"/>
  <c r="AB142" i="29"/>
  <c r="AD142" i="29"/>
  <c r="AE142" i="29"/>
  <c r="AF142" i="29"/>
  <c r="AB143" i="29"/>
  <c r="AD143" i="29"/>
  <c r="AE143" i="29"/>
  <c r="AF143" i="29"/>
  <c r="AB144" i="29"/>
  <c r="AD144" i="29"/>
  <c r="AE144" i="29"/>
  <c r="AF144" i="29"/>
  <c r="AB145" i="29"/>
  <c r="AD145" i="29"/>
  <c r="AE145" i="29"/>
  <c r="AF145" i="29"/>
  <c r="AB146" i="29"/>
  <c r="AD146" i="29"/>
  <c r="AE146" i="29"/>
  <c r="AF146" i="29"/>
  <c r="AB147" i="29"/>
  <c r="AD147" i="29"/>
  <c r="AE147" i="29"/>
  <c r="AF147" i="29"/>
  <c r="AB148" i="29"/>
  <c r="AD148" i="29"/>
  <c r="AE148" i="29"/>
  <c r="AF148" i="29"/>
  <c r="AB149" i="29"/>
  <c r="AD149" i="29"/>
  <c r="AE149" i="29"/>
  <c r="AF149" i="29"/>
  <c r="AF4" i="29"/>
  <c r="AE4" i="29"/>
  <c r="AD4" i="29"/>
  <c r="AB4" i="29"/>
  <c r="T5" i="29"/>
  <c r="V5" i="29"/>
  <c r="W5" i="29"/>
  <c r="X5" i="29"/>
  <c r="T6" i="29"/>
  <c r="V6" i="29"/>
  <c r="W6" i="29"/>
  <c r="X6" i="29"/>
  <c r="T7" i="29"/>
  <c r="V7" i="29"/>
  <c r="W7" i="29"/>
  <c r="X7" i="29"/>
  <c r="T8" i="29"/>
  <c r="V8" i="29"/>
  <c r="W8" i="29"/>
  <c r="X8" i="29"/>
  <c r="T9" i="29"/>
  <c r="V9" i="29"/>
  <c r="W9" i="29"/>
  <c r="X9" i="29"/>
  <c r="T10" i="29"/>
  <c r="V10" i="29"/>
  <c r="W10" i="29"/>
  <c r="X10" i="29"/>
  <c r="T11" i="29"/>
  <c r="V11" i="29"/>
  <c r="W11" i="29"/>
  <c r="X11" i="29"/>
  <c r="T12" i="29"/>
  <c r="V12" i="29"/>
  <c r="W12" i="29"/>
  <c r="X12" i="29"/>
  <c r="T13" i="29"/>
  <c r="V13" i="29"/>
  <c r="W13" i="29"/>
  <c r="X13" i="29"/>
  <c r="T14" i="29"/>
  <c r="V14" i="29"/>
  <c r="W14" i="29"/>
  <c r="X14" i="29"/>
  <c r="T15" i="29"/>
  <c r="V15" i="29"/>
  <c r="W15" i="29"/>
  <c r="X15" i="29"/>
  <c r="T16" i="29"/>
  <c r="V16" i="29"/>
  <c r="W16" i="29"/>
  <c r="X16" i="29"/>
  <c r="T17" i="29"/>
  <c r="V17" i="29"/>
  <c r="W17" i="29"/>
  <c r="X17" i="29"/>
  <c r="T18" i="29"/>
  <c r="V18" i="29"/>
  <c r="W18" i="29"/>
  <c r="X18" i="29"/>
  <c r="T19" i="29"/>
  <c r="V19" i="29"/>
  <c r="W19" i="29"/>
  <c r="X19" i="29"/>
  <c r="T20" i="29"/>
  <c r="V20" i="29"/>
  <c r="W20" i="29"/>
  <c r="X20" i="29"/>
  <c r="T21" i="29"/>
  <c r="V21" i="29"/>
  <c r="W21" i="29"/>
  <c r="X21" i="29"/>
  <c r="T22" i="29"/>
  <c r="V22" i="29"/>
  <c r="W22" i="29"/>
  <c r="X22" i="29"/>
  <c r="T23" i="29"/>
  <c r="V23" i="29"/>
  <c r="W23" i="29"/>
  <c r="X23" i="29"/>
  <c r="T24" i="29"/>
  <c r="V24" i="29"/>
  <c r="W24" i="29"/>
  <c r="X24" i="29"/>
  <c r="T25" i="29"/>
  <c r="V25" i="29"/>
  <c r="W25" i="29"/>
  <c r="X25" i="29"/>
  <c r="T26" i="29"/>
  <c r="V26" i="29"/>
  <c r="W26" i="29"/>
  <c r="X26" i="29"/>
  <c r="T27" i="29"/>
  <c r="V27" i="29"/>
  <c r="W27" i="29"/>
  <c r="X27" i="29"/>
  <c r="T28" i="29"/>
  <c r="V28" i="29"/>
  <c r="W28" i="29"/>
  <c r="X28" i="29"/>
  <c r="T29" i="29"/>
  <c r="V29" i="29"/>
  <c r="W29" i="29"/>
  <c r="X29" i="29"/>
  <c r="T30" i="29"/>
  <c r="V30" i="29"/>
  <c r="W30" i="29"/>
  <c r="X30" i="29"/>
  <c r="T31" i="29"/>
  <c r="V31" i="29"/>
  <c r="W31" i="29"/>
  <c r="X31" i="29"/>
  <c r="T32" i="29"/>
  <c r="V32" i="29"/>
  <c r="W32" i="29"/>
  <c r="X32" i="29"/>
  <c r="T33" i="29"/>
  <c r="V33" i="29"/>
  <c r="W33" i="29"/>
  <c r="X33" i="29"/>
  <c r="T34" i="29"/>
  <c r="V34" i="29"/>
  <c r="W34" i="29"/>
  <c r="X34" i="29"/>
  <c r="T35" i="29"/>
  <c r="V35" i="29"/>
  <c r="W35" i="29"/>
  <c r="X35" i="29"/>
  <c r="T36" i="29"/>
  <c r="V36" i="29"/>
  <c r="W36" i="29"/>
  <c r="X36" i="29"/>
  <c r="T37" i="29"/>
  <c r="V37" i="29"/>
  <c r="W37" i="29"/>
  <c r="X37" i="29"/>
  <c r="T38" i="29"/>
  <c r="V38" i="29"/>
  <c r="W38" i="29"/>
  <c r="X38" i="29"/>
  <c r="T39" i="29"/>
  <c r="V39" i="29"/>
  <c r="W39" i="29"/>
  <c r="X39" i="29"/>
  <c r="T40" i="29"/>
  <c r="V40" i="29"/>
  <c r="W40" i="29"/>
  <c r="X40" i="29"/>
  <c r="T41" i="29"/>
  <c r="V41" i="29"/>
  <c r="W41" i="29"/>
  <c r="X41" i="29"/>
  <c r="T42" i="29"/>
  <c r="V42" i="29"/>
  <c r="W42" i="29"/>
  <c r="X42" i="29"/>
  <c r="T43" i="29"/>
  <c r="V43" i="29"/>
  <c r="W43" i="29"/>
  <c r="X43" i="29"/>
  <c r="T44" i="29"/>
  <c r="V44" i="29"/>
  <c r="W44" i="29"/>
  <c r="X44" i="29"/>
  <c r="T87" i="29"/>
  <c r="V87" i="29"/>
  <c r="W87" i="29"/>
  <c r="X87" i="29"/>
  <c r="T88" i="29"/>
  <c r="V88" i="29"/>
  <c r="W88" i="29"/>
  <c r="X88" i="29"/>
  <c r="T89" i="29"/>
  <c r="V89" i="29"/>
  <c r="W89" i="29"/>
  <c r="X89" i="29"/>
  <c r="T90" i="29"/>
  <c r="V90" i="29"/>
  <c r="W90" i="29"/>
  <c r="X90" i="29"/>
  <c r="T91" i="29"/>
  <c r="V91" i="29"/>
  <c r="W91" i="29"/>
  <c r="X91" i="29"/>
  <c r="T92" i="29"/>
  <c r="V92" i="29"/>
  <c r="W92" i="29"/>
  <c r="X92" i="29"/>
  <c r="T93" i="29"/>
  <c r="V93" i="29"/>
  <c r="W93" i="29"/>
  <c r="X93" i="29"/>
  <c r="T94" i="29"/>
  <c r="V94" i="29"/>
  <c r="W94" i="29"/>
  <c r="X94" i="29"/>
  <c r="T95" i="29"/>
  <c r="V95" i="29"/>
  <c r="W95" i="29"/>
  <c r="X95" i="29"/>
  <c r="T96" i="29"/>
  <c r="V96" i="29"/>
  <c r="W96" i="29"/>
  <c r="X96" i="29"/>
  <c r="T97" i="29"/>
  <c r="V97" i="29"/>
  <c r="W97" i="29"/>
  <c r="X97" i="29"/>
  <c r="T98" i="29"/>
  <c r="V98" i="29"/>
  <c r="W98" i="29"/>
  <c r="X98" i="29"/>
  <c r="T99" i="29"/>
  <c r="V99" i="29"/>
  <c r="W99" i="29"/>
  <c r="X99" i="29"/>
  <c r="T100" i="29"/>
  <c r="V100" i="29"/>
  <c r="W100" i="29"/>
  <c r="X100" i="29"/>
  <c r="T101" i="29"/>
  <c r="V101" i="29"/>
  <c r="W101" i="29"/>
  <c r="X101" i="29"/>
  <c r="T102" i="29"/>
  <c r="V102" i="29"/>
  <c r="W102" i="29"/>
  <c r="X102" i="29"/>
  <c r="T103" i="29"/>
  <c r="V103" i="29"/>
  <c r="W103" i="29"/>
  <c r="X103" i="29"/>
  <c r="T104" i="29"/>
  <c r="V104" i="29"/>
  <c r="W104" i="29"/>
  <c r="X104" i="29"/>
  <c r="T105" i="29"/>
  <c r="V105" i="29"/>
  <c r="W105" i="29"/>
  <c r="X105" i="29"/>
  <c r="T106" i="29"/>
  <c r="V106" i="29"/>
  <c r="W106" i="29"/>
  <c r="X106" i="29"/>
  <c r="T107" i="29"/>
  <c r="V107" i="29"/>
  <c r="W107" i="29"/>
  <c r="X107" i="29"/>
  <c r="T108" i="29"/>
  <c r="V108" i="29"/>
  <c r="W108" i="29"/>
  <c r="X108" i="29"/>
  <c r="T109" i="29"/>
  <c r="V109" i="29"/>
  <c r="W109" i="29"/>
  <c r="X109" i="29"/>
  <c r="T110" i="29"/>
  <c r="V110" i="29"/>
  <c r="W110" i="29"/>
  <c r="X110" i="29"/>
  <c r="T111" i="29"/>
  <c r="V111" i="29"/>
  <c r="W111" i="29"/>
  <c r="X111" i="29"/>
  <c r="T112" i="29"/>
  <c r="V112" i="29"/>
  <c r="W112" i="29"/>
  <c r="X112" i="29"/>
  <c r="T113" i="29"/>
  <c r="V113" i="29"/>
  <c r="W113" i="29"/>
  <c r="X113" i="29"/>
  <c r="T114" i="29"/>
  <c r="V114" i="29"/>
  <c r="W114" i="29"/>
  <c r="X114" i="29"/>
  <c r="T115" i="29"/>
  <c r="V115" i="29"/>
  <c r="W115" i="29"/>
  <c r="X115" i="29"/>
  <c r="T116" i="29"/>
  <c r="V116" i="29"/>
  <c r="W116" i="29"/>
  <c r="X116" i="29"/>
  <c r="T117" i="29"/>
  <c r="V117" i="29"/>
  <c r="W117" i="29"/>
  <c r="X117" i="29"/>
  <c r="T118" i="29"/>
  <c r="V118" i="29"/>
  <c r="W118" i="29"/>
  <c r="X118" i="29"/>
  <c r="T119" i="29"/>
  <c r="V119" i="29"/>
  <c r="W119" i="29"/>
  <c r="X119" i="29"/>
  <c r="T120" i="29"/>
  <c r="V120" i="29"/>
  <c r="W120" i="29"/>
  <c r="X120" i="29"/>
  <c r="T121" i="29"/>
  <c r="V121" i="29"/>
  <c r="W121" i="29"/>
  <c r="X121" i="29"/>
  <c r="T122" i="29"/>
  <c r="V122" i="29"/>
  <c r="W122" i="29"/>
  <c r="X122" i="29"/>
  <c r="T123" i="29"/>
  <c r="V123" i="29"/>
  <c r="W123" i="29"/>
  <c r="X123" i="29"/>
  <c r="T124" i="29"/>
  <c r="V124" i="29"/>
  <c r="W124" i="29"/>
  <c r="X124" i="29"/>
  <c r="T125" i="29"/>
  <c r="V125" i="29"/>
  <c r="W125" i="29"/>
  <c r="X125" i="29"/>
  <c r="T126" i="29"/>
  <c r="V126" i="29"/>
  <c r="W126" i="29"/>
  <c r="X126" i="29"/>
  <c r="T127" i="29"/>
  <c r="V127" i="29"/>
  <c r="W127" i="29"/>
  <c r="X127" i="29"/>
  <c r="T128" i="29"/>
  <c r="V128" i="29"/>
  <c r="W128" i="29"/>
  <c r="X128" i="29"/>
  <c r="T129" i="29"/>
  <c r="V129" i="29"/>
  <c r="W129" i="29"/>
  <c r="X129" i="29"/>
  <c r="T130" i="29"/>
  <c r="V130" i="29"/>
  <c r="W130" i="29"/>
  <c r="X130" i="29"/>
  <c r="T131" i="29"/>
  <c r="V131" i="29"/>
  <c r="W131" i="29"/>
  <c r="X131" i="29"/>
  <c r="T132" i="29"/>
  <c r="V132" i="29"/>
  <c r="W132" i="29"/>
  <c r="X132" i="29"/>
  <c r="T133" i="29"/>
  <c r="V133" i="29"/>
  <c r="W133" i="29"/>
  <c r="X133" i="29"/>
  <c r="T134" i="29"/>
  <c r="V134" i="29"/>
  <c r="W134" i="29"/>
  <c r="X134" i="29"/>
  <c r="T135" i="29"/>
  <c r="V135" i="29"/>
  <c r="W135" i="29"/>
  <c r="X135" i="29"/>
  <c r="T136" i="29"/>
  <c r="V136" i="29"/>
  <c r="W136" i="29"/>
  <c r="X136" i="29"/>
  <c r="T137" i="29"/>
  <c r="V137" i="29"/>
  <c r="W137" i="29"/>
  <c r="X137" i="29"/>
  <c r="T138" i="29"/>
  <c r="V138" i="29"/>
  <c r="W138" i="29"/>
  <c r="X138" i="29"/>
  <c r="T139" i="29"/>
  <c r="V139" i="29"/>
  <c r="W139" i="29"/>
  <c r="X139" i="29"/>
  <c r="T140" i="29"/>
  <c r="V140" i="29"/>
  <c r="W140" i="29"/>
  <c r="X140" i="29"/>
  <c r="T141" i="29"/>
  <c r="V141" i="29"/>
  <c r="W141" i="29"/>
  <c r="X141" i="29"/>
  <c r="T142" i="29"/>
  <c r="V142" i="29"/>
  <c r="W142" i="29"/>
  <c r="X142" i="29"/>
  <c r="T143" i="29"/>
  <c r="V143" i="29"/>
  <c r="W143" i="29"/>
  <c r="X143" i="29"/>
  <c r="T144" i="29"/>
  <c r="V144" i="29"/>
  <c r="W144" i="29"/>
  <c r="X144" i="29"/>
  <c r="T145" i="29"/>
  <c r="V145" i="29"/>
  <c r="W145" i="29"/>
  <c r="X145" i="29"/>
  <c r="T146" i="29"/>
  <c r="V146" i="29"/>
  <c r="W146" i="29"/>
  <c r="X146" i="29"/>
  <c r="T147" i="29"/>
  <c r="V147" i="29"/>
  <c r="W147" i="29"/>
  <c r="X147" i="29"/>
  <c r="T148" i="29"/>
  <c r="V148" i="29"/>
  <c r="W148" i="29"/>
  <c r="X148" i="29"/>
  <c r="T149" i="29"/>
  <c r="V149" i="29"/>
  <c r="W149" i="29"/>
  <c r="X149" i="29"/>
  <c r="X4" i="29"/>
  <c r="W4" i="29"/>
  <c r="V4" i="29"/>
  <c r="T4" i="29"/>
  <c r="N5" i="29"/>
  <c r="O5" i="29"/>
  <c r="Q5" i="29" s="1"/>
  <c r="P5" i="29"/>
  <c r="N6" i="29"/>
  <c r="O6" i="29"/>
  <c r="P6" i="29"/>
  <c r="N7" i="29"/>
  <c r="O7" i="29"/>
  <c r="P7" i="29"/>
  <c r="N8" i="29"/>
  <c r="O8" i="29"/>
  <c r="P8" i="29"/>
  <c r="N9" i="29"/>
  <c r="O9" i="29"/>
  <c r="P9" i="29"/>
  <c r="N10" i="29"/>
  <c r="Q10" i="29" s="1"/>
  <c r="O10" i="29"/>
  <c r="P10" i="29"/>
  <c r="N11" i="29"/>
  <c r="O11" i="29"/>
  <c r="P11" i="29"/>
  <c r="N12" i="29"/>
  <c r="O12" i="29"/>
  <c r="P12" i="29"/>
  <c r="N13" i="29"/>
  <c r="O13" i="29"/>
  <c r="Q13" i="29" s="1"/>
  <c r="P13" i="29"/>
  <c r="N14" i="29"/>
  <c r="O14" i="29"/>
  <c r="P14" i="29"/>
  <c r="N15" i="29"/>
  <c r="O15" i="29"/>
  <c r="Q15" i="29" s="1"/>
  <c r="P15" i="29"/>
  <c r="N16" i="29"/>
  <c r="O16" i="29"/>
  <c r="P16" i="29"/>
  <c r="N17" i="29"/>
  <c r="O17" i="29"/>
  <c r="P17" i="29"/>
  <c r="N18" i="29"/>
  <c r="O18" i="29"/>
  <c r="P18" i="29"/>
  <c r="N19" i="29"/>
  <c r="O19" i="29"/>
  <c r="Q19" i="29" s="1"/>
  <c r="P19" i="29"/>
  <c r="N20" i="29"/>
  <c r="O20" i="29"/>
  <c r="P20" i="29"/>
  <c r="N21" i="29"/>
  <c r="O21" i="29"/>
  <c r="P21" i="29"/>
  <c r="N22" i="29"/>
  <c r="O22" i="29"/>
  <c r="P22" i="29"/>
  <c r="N23" i="29"/>
  <c r="O23" i="29"/>
  <c r="P23" i="29"/>
  <c r="N24" i="29"/>
  <c r="O24" i="29"/>
  <c r="P24" i="29"/>
  <c r="N25" i="29"/>
  <c r="O25" i="29"/>
  <c r="Q25" i="29" s="1"/>
  <c r="P25" i="29"/>
  <c r="N26" i="29"/>
  <c r="Q26" i="29" s="1"/>
  <c r="O26" i="29"/>
  <c r="P26" i="29"/>
  <c r="N27" i="29"/>
  <c r="O27" i="29"/>
  <c r="Q27" i="29" s="1"/>
  <c r="P27" i="29"/>
  <c r="N28" i="29"/>
  <c r="O28" i="29"/>
  <c r="P28" i="29"/>
  <c r="N29" i="29"/>
  <c r="O29" i="29"/>
  <c r="P29" i="29"/>
  <c r="N30" i="29"/>
  <c r="Q30" i="29" s="1"/>
  <c r="O30" i="29"/>
  <c r="P30" i="29"/>
  <c r="N31" i="29"/>
  <c r="O31" i="29"/>
  <c r="P31" i="29"/>
  <c r="N32" i="29"/>
  <c r="O32" i="29"/>
  <c r="P32" i="29"/>
  <c r="N33" i="29"/>
  <c r="O33" i="29"/>
  <c r="Q33" i="29" s="1"/>
  <c r="P33" i="29"/>
  <c r="N34" i="29"/>
  <c r="O34" i="29"/>
  <c r="P34" i="29"/>
  <c r="N35" i="29"/>
  <c r="O35" i="29"/>
  <c r="P35" i="29"/>
  <c r="N36" i="29"/>
  <c r="O36" i="29"/>
  <c r="P36" i="29"/>
  <c r="N37" i="29"/>
  <c r="O37" i="29"/>
  <c r="P37" i="29"/>
  <c r="N38" i="29"/>
  <c r="O38" i="29"/>
  <c r="P38" i="29"/>
  <c r="N39" i="29"/>
  <c r="O39" i="29"/>
  <c r="P39" i="29"/>
  <c r="N40" i="29"/>
  <c r="O40" i="29"/>
  <c r="P40" i="29"/>
  <c r="N41" i="29"/>
  <c r="O41" i="29"/>
  <c r="P41" i="29"/>
  <c r="N42" i="29"/>
  <c r="O42" i="29"/>
  <c r="P42" i="29"/>
  <c r="N43" i="29"/>
  <c r="O43" i="29"/>
  <c r="P43" i="29"/>
  <c r="N44" i="29"/>
  <c r="O44" i="29"/>
  <c r="P44" i="29"/>
  <c r="N87" i="29"/>
  <c r="O87" i="29"/>
  <c r="P87" i="29"/>
  <c r="N88" i="29"/>
  <c r="O88" i="29"/>
  <c r="P88" i="29"/>
  <c r="N89" i="29"/>
  <c r="O89" i="29"/>
  <c r="P89" i="29"/>
  <c r="N90" i="29"/>
  <c r="O90" i="29"/>
  <c r="P90" i="29"/>
  <c r="N91" i="29"/>
  <c r="O91" i="29"/>
  <c r="Q91" i="29" s="1"/>
  <c r="P91" i="29"/>
  <c r="N92" i="29"/>
  <c r="Q92" i="29" s="1"/>
  <c r="O92" i="29"/>
  <c r="P92" i="29"/>
  <c r="N93" i="29"/>
  <c r="O93" i="29"/>
  <c r="P93" i="29"/>
  <c r="N94" i="29"/>
  <c r="O94" i="29"/>
  <c r="P94" i="29"/>
  <c r="N95" i="29"/>
  <c r="O95" i="29"/>
  <c r="P95" i="29"/>
  <c r="N96" i="29"/>
  <c r="O96" i="29"/>
  <c r="P96" i="29"/>
  <c r="N97" i="29"/>
  <c r="O97" i="29"/>
  <c r="Q97" i="29" s="1"/>
  <c r="P97" i="29"/>
  <c r="N98" i="29"/>
  <c r="O98" i="29"/>
  <c r="P98" i="29"/>
  <c r="N99" i="29"/>
  <c r="O99" i="29"/>
  <c r="Q99" i="29" s="1"/>
  <c r="P99" i="29"/>
  <c r="N100" i="29"/>
  <c r="O100" i="29"/>
  <c r="P100" i="29"/>
  <c r="N101" i="29"/>
  <c r="O101" i="29"/>
  <c r="Q101" i="29" s="1"/>
  <c r="P101" i="29"/>
  <c r="N102" i="29"/>
  <c r="O102" i="29"/>
  <c r="P102" i="29"/>
  <c r="N103" i="29"/>
  <c r="O103" i="29"/>
  <c r="P103" i="29"/>
  <c r="N104" i="29"/>
  <c r="Q104" i="29" s="1"/>
  <c r="O104" i="29"/>
  <c r="P104" i="29"/>
  <c r="N105" i="29"/>
  <c r="O105" i="29"/>
  <c r="P105" i="29"/>
  <c r="N106" i="29"/>
  <c r="O106" i="29"/>
  <c r="P106" i="29"/>
  <c r="N107" i="29"/>
  <c r="O107" i="29"/>
  <c r="P107" i="29"/>
  <c r="N108" i="29"/>
  <c r="O108" i="29"/>
  <c r="P108" i="29"/>
  <c r="N109" i="29"/>
  <c r="O109" i="29"/>
  <c r="Q109" i="29" s="1"/>
  <c r="P109" i="29"/>
  <c r="N110" i="29"/>
  <c r="O110" i="29"/>
  <c r="P110" i="29"/>
  <c r="N111" i="29"/>
  <c r="O111" i="29"/>
  <c r="Q111" i="29" s="1"/>
  <c r="P111" i="29"/>
  <c r="N112" i="29"/>
  <c r="O112" i="29"/>
  <c r="P112" i="29"/>
  <c r="N113" i="29"/>
  <c r="O113" i="29"/>
  <c r="P113" i="29"/>
  <c r="N114" i="29"/>
  <c r="O114" i="29"/>
  <c r="P114" i="29"/>
  <c r="N115" i="29"/>
  <c r="O115" i="29"/>
  <c r="P115" i="29"/>
  <c r="N116" i="29"/>
  <c r="O116" i="29"/>
  <c r="P116" i="29"/>
  <c r="N117" i="29"/>
  <c r="O117" i="29"/>
  <c r="Q117" i="29" s="1"/>
  <c r="P117" i="29"/>
  <c r="N118" i="29"/>
  <c r="O118" i="29"/>
  <c r="P118" i="29"/>
  <c r="N119" i="29"/>
  <c r="O119" i="29"/>
  <c r="P119" i="29"/>
  <c r="N120" i="29"/>
  <c r="O120" i="29"/>
  <c r="P120" i="29"/>
  <c r="N121" i="29"/>
  <c r="O121" i="29"/>
  <c r="P121" i="29"/>
  <c r="N122" i="29"/>
  <c r="O122" i="29"/>
  <c r="P122" i="29"/>
  <c r="N123" i="29"/>
  <c r="O123" i="29"/>
  <c r="P123" i="29"/>
  <c r="N124" i="29"/>
  <c r="O124" i="29"/>
  <c r="P124" i="29"/>
  <c r="N125" i="29"/>
  <c r="O125" i="29"/>
  <c r="P125" i="29"/>
  <c r="N126" i="29"/>
  <c r="O126" i="29"/>
  <c r="P126" i="29"/>
  <c r="N127" i="29"/>
  <c r="O127" i="29"/>
  <c r="Q127" i="29" s="1"/>
  <c r="P127" i="29"/>
  <c r="N128" i="29"/>
  <c r="O128" i="29"/>
  <c r="P128" i="29"/>
  <c r="N129" i="29"/>
  <c r="O129" i="29"/>
  <c r="P129" i="29"/>
  <c r="N130" i="29"/>
  <c r="O130" i="29"/>
  <c r="P130" i="29"/>
  <c r="N131" i="29"/>
  <c r="O131" i="29"/>
  <c r="P131" i="29"/>
  <c r="N132" i="29"/>
  <c r="O132" i="29"/>
  <c r="P132" i="29"/>
  <c r="N133" i="29"/>
  <c r="O133" i="29"/>
  <c r="P133" i="29"/>
  <c r="N134" i="29"/>
  <c r="O134" i="29"/>
  <c r="P134" i="29"/>
  <c r="N135" i="29"/>
  <c r="O135" i="29"/>
  <c r="P135" i="29"/>
  <c r="N136" i="29"/>
  <c r="O136" i="29"/>
  <c r="P136" i="29"/>
  <c r="N137" i="29"/>
  <c r="O137" i="29"/>
  <c r="P137" i="29"/>
  <c r="N138" i="29"/>
  <c r="O138" i="29"/>
  <c r="P138" i="29"/>
  <c r="N139" i="29"/>
  <c r="O139" i="29"/>
  <c r="P139" i="29"/>
  <c r="N140" i="29"/>
  <c r="O140" i="29"/>
  <c r="P140" i="29"/>
  <c r="N141" i="29"/>
  <c r="O141" i="29"/>
  <c r="P141" i="29"/>
  <c r="N142" i="29"/>
  <c r="O142" i="29"/>
  <c r="P142" i="29"/>
  <c r="N143" i="29"/>
  <c r="O143" i="29"/>
  <c r="P143" i="29"/>
  <c r="N144" i="29"/>
  <c r="Q144" i="29" s="1"/>
  <c r="O144" i="29"/>
  <c r="P144" i="29"/>
  <c r="N145" i="29"/>
  <c r="O145" i="29"/>
  <c r="P145" i="29"/>
  <c r="N146" i="29"/>
  <c r="O146" i="29"/>
  <c r="P146" i="29"/>
  <c r="N147" i="29"/>
  <c r="O147" i="29"/>
  <c r="P147" i="29"/>
  <c r="N148" i="29"/>
  <c r="O148" i="29"/>
  <c r="P148" i="29"/>
  <c r="N149" i="29"/>
  <c r="O149" i="29"/>
  <c r="P149" i="29"/>
  <c r="P4" i="29"/>
  <c r="O4" i="29"/>
  <c r="N4" i="29"/>
  <c r="Q4" i="29" s="1"/>
  <c r="L5" i="29"/>
  <c r="L6" i="29"/>
  <c r="L7" i="29"/>
  <c r="L8" i="29"/>
  <c r="L9" i="29"/>
  <c r="L10" i="29"/>
  <c r="L11" i="29"/>
  <c r="L12" i="29"/>
  <c r="L13" i="29"/>
  <c r="L15" i="29"/>
  <c r="L16" i="29"/>
  <c r="L17" i="29"/>
  <c r="L18" i="29"/>
  <c r="L19" i="29"/>
  <c r="L20" i="29"/>
  <c r="L21" i="29"/>
  <c r="L22" i="29"/>
  <c r="L23" i="29"/>
  <c r="L24" i="29"/>
  <c r="L25" i="29"/>
  <c r="L26" i="29"/>
  <c r="L27" i="29"/>
  <c r="L28" i="29"/>
  <c r="L29" i="29"/>
  <c r="L30" i="29"/>
  <c r="L31" i="29"/>
  <c r="L32" i="29"/>
  <c r="L33" i="29"/>
  <c r="L34" i="29"/>
  <c r="L35" i="29"/>
  <c r="L36" i="29"/>
  <c r="L37" i="29"/>
  <c r="L38" i="29"/>
  <c r="L39" i="29"/>
  <c r="L40" i="29"/>
  <c r="L41" i="29"/>
  <c r="L42" i="29"/>
  <c r="L43" i="29"/>
  <c r="L44" i="29"/>
  <c r="L87" i="29"/>
  <c r="L88" i="29"/>
  <c r="L89" i="29"/>
  <c r="L90" i="29"/>
  <c r="L91" i="29"/>
  <c r="L92" i="29"/>
  <c r="L93" i="29"/>
  <c r="L94" i="29"/>
  <c r="L95" i="29"/>
  <c r="L96" i="29"/>
  <c r="L97" i="29"/>
  <c r="L98"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L129" i="29"/>
  <c r="L130" i="29"/>
  <c r="L131" i="29"/>
  <c r="L132" i="29"/>
  <c r="L133" i="29"/>
  <c r="L134" i="29"/>
  <c r="L135" i="29"/>
  <c r="L136" i="29"/>
  <c r="L137" i="29"/>
  <c r="L138" i="29"/>
  <c r="L139" i="29"/>
  <c r="L140" i="29"/>
  <c r="L141" i="29"/>
  <c r="L142" i="29"/>
  <c r="L143" i="29"/>
  <c r="L144" i="29"/>
  <c r="L145" i="29"/>
  <c r="L146" i="29"/>
  <c r="L147" i="29"/>
  <c r="L148" i="29"/>
  <c r="L149" i="29"/>
  <c r="L4" i="29"/>
  <c r="J5" i="29"/>
  <c r="J6" i="29"/>
  <c r="J7" i="29"/>
  <c r="J8" i="29"/>
  <c r="J9" i="29"/>
  <c r="J10" i="29"/>
  <c r="J11" i="29"/>
  <c r="J12" i="29"/>
  <c r="J13"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87" i="29"/>
  <c r="J88" i="29"/>
  <c r="J89" i="29"/>
  <c r="J90" i="29"/>
  <c r="J91" i="29"/>
  <c r="J92" i="29"/>
  <c r="J93" i="29"/>
  <c r="J94" i="29"/>
  <c r="J95" i="29"/>
  <c r="J96" i="29"/>
  <c r="J97" i="29"/>
  <c r="J98" i="29"/>
  <c r="J99" i="29"/>
  <c r="J100" i="29"/>
  <c r="J101" i="29"/>
  <c r="J102" i="29"/>
  <c r="J103" i="29"/>
  <c r="J104" i="29"/>
  <c r="J105" i="29"/>
  <c r="J106" i="29"/>
  <c r="J107" i="29"/>
  <c r="J108" i="29"/>
  <c r="J109" i="29"/>
  <c r="J110" i="29"/>
  <c r="J111" i="29"/>
  <c r="J112" i="29"/>
  <c r="J113" i="29"/>
  <c r="J114" i="29"/>
  <c r="J115" i="29"/>
  <c r="J116" i="29"/>
  <c r="J117" i="29"/>
  <c r="J118" i="29"/>
  <c r="J119" i="29"/>
  <c r="J120" i="29"/>
  <c r="J121" i="29"/>
  <c r="J122" i="29"/>
  <c r="J123" i="29"/>
  <c r="J124" i="29"/>
  <c r="J125" i="29"/>
  <c r="J126" i="29"/>
  <c r="J127" i="29"/>
  <c r="J128" i="29"/>
  <c r="J129" i="29"/>
  <c r="J130" i="29"/>
  <c r="J131" i="29"/>
  <c r="J132" i="29"/>
  <c r="J133" i="29"/>
  <c r="J134" i="29"/>
  <c r="J135" i="29"/>
  <c r="J136" i="29"/>
  <c r="J137" i="29"/>
  <c r="J138" i="29"/>
  <c r="J139" i="29"/>
  <c r="J140" i="29"/>
  <c r="J141" i="29"/>
  <c r="J142" i="29"/>
  <c r="J143" i="29"/>
  <c r="J144" i="29"/>
  <c r="J145" i="29"/>
  <c r="J146" i="29"/>
  <c r="J147" i="29"/>
  <c r="J148" i="29"/>
  <c r="J149" i="29"/>
  <c r="J4" i="29"/>
  <c r="B4" i="29"/>
  <c r="G4" i="29"/>
  <c r="H4" i="29"/>
  <c r="G5" i="29"/>
  <c r="H5" i="29"/>
  <c r="G6" i="29"/>
  <c r="H6" i="29"/>
  <c r="G7" i="29"/>
  <c r="H7" i="29"/>
  <c r="G8" i="29"/>
  <c r="H8" i="29"/>
  <c r="G9" i="29"/>
  <c r="H9" i="29"/>
  <c r="G10" i="29"/>
  <c r="H10" i="29"/>
  <c r="G11" i="29"/>
  <c r="H11" i="29"/>
  <c r="G12" i="29"/>
  <c r="H12" i="29"/>
  <c r="G13" i="29"/>
  <c r="H13" i="29"/>
  <c r="G14" i="29"/>
  <c r="H14" i="29"/>
  <c r="G15" i="29"/>
  <c r="H15" i="29"/>
  <c r="G16" i="29"/>
  <c r="H16" i="29"/>
  <c r="G17" i="29"/>
  <c r="H17" i="29"/>
  <c r="G18" i="29"/>
  <c r="H18" i="29"/>
  <c r="G19" i="29"/>
  <c r="H19" i="29"/>
  <c r="G20" i="29"/>
  <c r="H20" i="29"/>
  <c r="G21" i="29"/>
  <c r="H21" i="29"/>
  <c r="G22" i="29"/>
  <c r="H22" i="29"/>
  <c r="G23" i="29"/>
  <c r="H23" i="29"/>
  <c r="G24" i="29"/>
  <c r="H24" i="29"/>
  <c r="G25" i="29"/>
  <c r="H25" i="29"/>
  <c r="G26" i="29"/>
  <c r="H26" i="29"/>
  <c r="G27" i="29"/>
  <c r="H27" i="29"/>
  <c r="G28" i="29"/>
  <c r="H28" i="29"/>
  <c r="G29" i="29"/>
  <c r="H29" i="29"/>
  <c r="G30" i="29"/>
  <c r="H30" i="29"/>
  <c r="G31" i="29"/>
  <c r="H31" i="29"/>
  <c r="G32" i="29"/>
  <c r="H32" i="29"/>
  <c r="G33" i="29"/>
  <c r="H33" i="29"/>
  <c r="G34" i="29"/>
  <c r="H34" i="29"/>
  <c r="G35" i="29"/>
  <c r="H35" i="29"/>
  <c r="G36" i="29"/>
  <c r="H36" i="29"/>
  <c r="G37" i="29"/>
  <c r="H37" i="29"/>
  <c r="G38" i="29"/>
  <c r="H38" i="29"/>
  <c r="G39" i="29"/>
  <c r="H39" i="29"/>
  <c r="G40" i="29"/>
  <c r="H40" i="29"/>
  <c r="G41" i="29"/>
  <c r="H41" i="29"/>
  <c r="G42" i="29"/>
  <c r="H42" i="29"/>
  <c r="G43" i="29"/>
  <c r="H43" i="29"/>
  <c r="G44" i="29"/>
  <c r="H44" i="29"/>
  <c r="G87" i="29"/>
  <c r="H87" i="29"/>
  <c r="G88" i="29"/>
  <c r="I88" i="29" s="1"/>
  <c r="H88" i="29"/>
  <c r="G89" i="29"/>
  <c r="H89" i="29"/>
  <c r="G90" i="29"/>
  <c r="H90" i="29"/>
  <c r="G91" i="29"/>
  <c r="H91" i="29"/>
  <c r="G92" i="29"/>
  <c r="H92" i="29"/>
  <c r="G93" i="29"/>
  <c r="H93" i="29"/>
  <c r="G94" i="29"/>
  <c r="H94" i="29"/>
  <c r="G95" i="29"/>
  <c r="H95" i="29"/>
  <c r="G96" i="29"/>
  <c r="H96" i="29"/>
  <c r="G97" i="29"/>
  <c r="H97" i="29"/>
  <c r="G98" i="29"/>
  <c r="H98" i="29"/>
  <c r="G99" i="29"/>
  <c r="H99" i="29"/>
  <c r="G100" i="29"/>
  <c r="H100" i="29"/>
  <c r="G101" i="29"/>
  <c r="H101" i="29"/>
  <c r="G102" i="29"/>
  <c r="H102" i="29"/>
  <c r="G103" i="29"/>
  <c r="H103" i="29"/>
  <c r="G104" i="29"/>
  <c r="H104" i="29"/>
  <c r="G105" i="29"/>
  <c r="H105" i="29"/>
  <c r="G106" i="29"/>
  <c r="H106" i="29"/>
  <c r="G107" i="29"/>
  <c r="H107" i="29"/>
  <c r="G108" i="29"/>
  <c r="H108" i="29"/>
  <c r="G109" i="29"/>
  <c r="H109" i="29"/>
  <c r="G110" i="29"/>
  <c r="H110" i="29"/>
  <c r="G111" i="29"/>
  <c r="H111" i="29"/>
  <c r="G112" i="29"/>
  <c r="H112" i="29"/>
  <c r="G113" i="29"/>
  <c r="H113" i="29"/>
  <c r="G114" i="29"/>
  <c r="H114" i="29"/>
  <c r="G115" i="29"/>
  <c r="H115" i="29"/>
  <c r="G116" i="29"/>
  <c r="H116" i="29"/>
  <c r="G117" i="29"/>
  <c r="H117" i="29"/>
  <c r="G118" i="29"/>
  <c r="H118" i="29"/>
  <c r="G119" i="29"/>
  <c r="H119" i="29"/>
  <c r="G120" i="29"/>
  <c r="H120" i="29"/>
  <c r="G121" i="29"/>
  <c r="H121" i="29"/>
  <c r="G122" i="29"/>
  <c r="H122" i="29"/>
  <c r="G123" i="29"/>
  <c r="H123" i="29"/>
  <c r="G124" i="29"/>
  <c r="H124" i="29"/>
  <c r="G125" i="29"/>
  <c r="H125" i="29"/>
  <c r="G126" i="29"/>
  <c r="H126" i="29"/>
  <c r="G127" i="29"/>
  <c r="H127" i="29"/>
  <c r="G128" i="29"/>
  <c r="H128" i="29"/>
  <c r="G129" i="29"/>
  <c r="H129" i="29"/>
  <c r="G130" i="29"/>
  <c r="H130" i="29"/>
  <c r="G131" i="29"/>
  <c r="H131" i="29"/>
  <c r="G132" i="29"/>
  <c r="I132" i="29" s="1"/>
  <c r="H132" i="29"/>
  <c r="G133" i="29"/>
  <c r="H133" i="29"/>
  <c r="G134" i="29"/>
  <c r="H134" i="29"/>
  <c r="G135" i="29"/>
  <c r="H135" i="29"/>
  <c r="G136" i="29"/>
  <c r="H136" i="29"/>
  <c r="G137" i="29"/>
  <c r="H137" i="29"/>
  <c r="G138" i="29"/>
  <c r="I138" i="29" s="1"/>
  <c r="H138" i="29"/>
  <c r="G139" i="29"/>
  <c r="H139" i="29"/>
  <c r="G140" i="29"/>
  <c r="H140" i="29"/>
  <c r="G141" i="29"/>
  <c r="H141" i="29"/>
  <c r="G142" i="29"/>
  <c r="H142" i="29"/>
  <c r="G143" i="29"/>
  <c r="H143" i="29"/>
  <c r="G144" i="29"/>
  <c r="H144" i="29"/>
  <c r="G145" i="29"/>
  <c r="H145" i="29"/>
  <c r="G146" i="29"/>
  <c r="H146" i="29"/>
  <c r="G147" i="29"/>
  <c r="H147" i="29"/>
  <c r="G148" i="29"/>
  <c r="H148" i="29"/>
  <c r="G149" i="29"/>
  <c r="H149" i="29"/>
  <c r="F5" i="29"/>
  <c r="F6" i="29"/>
  <c r="F7"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87" i="29"/>
  <c r="F88" i="29"/>
  <c r="F89" i="29"/>
  <c r="F90" i="29"/>
  <c r="F91" i="29"/>
  <c r="F92" i="29"/>
  <c r="F93" i="29"/>
  <c r="F94" i="29"/>
  <c r="F95" i="29"/>
  <c r="F96" i="29"/>
  <c r="F97" i="29"/>
  <c r="F98" i="29"/>
  <c r="F99" i="29"/>
  <c r="F100" i="29"/>
  <c r="F101" i="29"/>
  <c r="F102" i="29"/>
  <c r="F103" i="29"/>
  <c r="F104" i="29"/>
  <c r="F105" i="29"/>
  <c r="F106" i="29"/>
  <c r="F107" i="29"/>
  <c r="I107" i="29" s="1"/>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4" i="29"/>
  <c r="B5" i="29"/>
  <c r="B6" i="29"/>
  <c r="B7" i="29"/>
  <c r="B8" i="29"/>
  <c r="B9" i="29"/>
  <c r="B10" i="29"/>
  <c r="B11" i="29"/>
  <c r="B12" i="29"/>
  <c r="B13" i="29"/>
  <c r="B14" i="29"/>
  <c r="B16"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87" i="29"/>
  <c r="B88" i="29"/>
  <c r="B89" i="29"/>
  <c r="B90" i="29"/>
  <c r="B91" i="29"/>
  <c r="B92" i="29"/>
  <c r="B93" i="29"/>
  <c r="B94" i="29"/>
  <c r="B95" i="29"/>
  <c r="B96" i="29"/>
  <c r="B97" i="29"/>
  <c r="B98" i="29"/>
  <c r="B99" i="29"/>
  <c r="B100" i="29"/>
  <c r="B101" i="29"/>
  <c r="B102" i="29"/>
  <c r="B103" i="29"/>
  <c r="B104" i="29"/>
  <c r="B105" i="29"/>
  <c r="B106" i="29"/>
  <c r="B107" i="29"/>
  <c r="B108" i="29"/>
  <c r="B109" i="29"/>
  <c r="B110" i="29"/>
  <c r="B111" i="29"/>
  <c r="B112" i="29"/>
  <c r="B113" i="29"/>
  <c r="B114" i="29"/>
  <c r="B115" i="29"/>
  <c r="B116" i="29"/>
  <c r="B117" i="29"/>
  <c r="B118" i="29"/>
  <c r="B119" i="29"/>
  <c r="B120" i="29"/>
  <c r="B121" i="29"/>
  <c r="B122" i="29"/>
  <c r="B123" i="29"/>
  <c r="B124" i="29"/>
  <c r="B125" i="29"/>
  <c r="B126" i="29"/>
  <c r="B127" i="29"/>
  <c r="B128" i="29"/>
  <c r="B129" i="29"/>
  <c r="B130" i="29"/>
  <c r="B131" i="29"/>
  <c r="B132" i="29"/>
  <c r="B133" i="29"/>
  <c r="B134" i="29"/>
  <c r="B135" i="29"/>
  <c r="B136" i="29"/>
  <c r="B137" i="29"/>
  <c r="B138" i="29"/>
  <c r="B139" i="29"/>
  <c r="B140" i="29"/>
  <c r="B141" i="29"/>
  <c r="B142" i="29"/>
  <c r="B143" i="29"/>
  <c r="B144" i="29"/>
  <c r="B145" i="29"/>
  <c r="B146" i="29"/>
  <c r="B147" i="29"/>
  <c r="B148" i="29"/>
  <c r="B149" i="29"/>
  <c r="A149" i="29"/>
  <c r="A143" i="29"/>
  <c r="A144" i="29"/>
  <c r="A145" i="29"/>
  <c r="A146" i="29"/>
  <c r="A147" i="29"/>
  <c r="A148"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12" i="29"/>
  <c r="A11" i="29"/>
  <c r="A10" i="29"/>
  <c r="A9" i="29"/>
  <c r="A8" i="29"/>
  <c r="A7" i="29"/>
  <c r="A6" i="29"/>
  <c r="A5" i="29"/>
  <c r="A4" i="29"/>
  <c r="A3" i="29"/>
  <c r="C15" i="23"/>
  <c r="C14" i="23"/>
  <c r="B15" i="23"/>
  <c r="B14" i="23"/>
  <c r="C13" i="23"/>
  <c r="B13" i="23"/>
  <c r="E11" i="23"/>
  <c r="E10" i="23"/>
  <c r="E9" i="23"/>
  <c r="D11" i="23"/>
  <c r="D10" i="23"/>
  <c r="D9" i="23"/>
  <c r="C11" i="23"/>
  <c r="C10" i="23"/>
  <c r="C9" i="23"/>
  <c r="B11" i="23"/>
  <c r="B10" i="23"/>
  <c r="B9" i="23"/>
  <c r="G17" i="24"/>
  <c r="H17" i="24"/>
  <c r="I17" i="24"/>
  <c r="J17" i="24"/>
  <c r="K17" i="24"/>
  <c r="L17" i="24"/>
  <c r="G18" i="24"/>
  <c r="H18" i="24"/>
  <c r="I18" i="24"/>
  <c r="J18" i="24"/>
  <c r="K18" i="24"/>
  <c r="L18" i="24"/>
  <c r="G19" i="24"/>
  <c r="H19" i="24"/>
  <c r="I19" i="24"/>
  <c r="J19" i="24"/>
  <c r="K19" i="24"/>
  <c r="L19" i="24"/>
  <c r="G20" i="24"/>
  <c r="H20" i="24"/>
  <c r="I20" i="24"/>
  <c r="J20" i="24"/>
  <c r="K20" i="24"/>
  <c r="L20" i="24"/>
  <c r="G21" i="24"/>
  <c r="H21" i="24"/>
  <c r="I21" i="24"/>
  <c r="J21" i="24"/>
  <c r="K21" i="24"/>
  <c r="L21" i="24"/>
  <c r="G22" i="24"/>
  <c r="H22" i="24"/>
  <c r="I22" i="24"/>
  <c r="J22" i="24"/>
  <c r="K22" i="24"/>
  <c r="L22" i="24"/>
  <c r="G23" i="24"/>
  <c r="H23" i="24"/>
  <c r="I23" i="24"/>
  <c r="J23" i="24"/>
  <c r="K23" i="24"/>
  <c r="L23" i="24"/>
  <c r="G24" i="24"/>
  <c r="H24" i="24"/>
  <c r="I24" i="24"/>
  <c r="J24" i="24"/>
  <c r="K24" i="24"/>
  <c r="L24" i="24"/>
  <c r="G25" i="24"/>
  <c r="H25" i="24"/>
  <c r="I25" i="24"/>
  <c r="J25" i="24"/>
  <c r="K25" i="24"/>
  <c r="L25" i="24"/>
  <c r="G26" i="24"/>
  <c r="H26" i="24"/>
  <c r="I26" i="24"/>
  <c r="J26" i="24"/>
  <c r="K26" i="24"/>
  <c r="L26" i="24"/>
  <c r="G27" i="24"/>
  <c r="H27" i="24"/>
  <c r="I27" i="24"/>
  <c r="J27" i="24"/>
  <c r="K27" i="24"/>
  <c r="L27" i="24"/>
  <c r="G28" i="24"/>
  <c r="H28" i="24"/>
  <c r="I28" i="24"/>
  <c r="J28" i="24"/>
  <c r="K28" i="24"/>
  <c r="L28" i="24"/>
  <c r="G29" i="24"/>
  <c r="H29" i="24"/>
  <c r="I29" i="24"/>
  <c r="J29" i="24"/>
  <c r="K29" i="24"/>
  <c r="L29" i="24"/>
  <c r="G44" i="24"/>
  <c r="H44" i="24"/>
  <c r="I44" i="24"/>
  <c r="J44" i="24"/>
  <c r="K44" i="24"/>
  <c r="L44" i="24"/>
  <c r="G45" i="24"/>
  <c r="H45" i="24"/>
  <c r="I45" i="24"/>
  <c r="J45" i="24"/>
  <c r="K45" i="24"/>
  <c r="L45" i="24"/>
  <c r="G46" i="24"/>
  <c r="H46" i="24"/>
  <c r="I46" i="24"/>
  <c r="J46" i="24"/>
  <c r="K46" i="24"/>
  <c r="L46" i="24"/>
  <c r="G47" i="24"/>
  <c r="H47" i="24"/>
  <c r="I47" i="24"/>
  <c r="J47" i="24"/>
  <c r="K47" i="24"/>
  <c r="L47" i="24"/>
  <c r="G48" i="24"/>
  <c r="H48" i="24"/>
  <c r="I48" i="24"/>
  <c r="J48" i="24"/>
  <c r="K48" i="24"/>
  <c r="L48" i="24"/>
  <c r="G49" i="24"/>
  <c r="H49" i="24"/>
  <c r="I49" i="24"/>
  <c r="J49" i="24"/>
  <c r="K49" i="24"/>
  <c r="L49" i="24"/>
  <c r="G50" i="24"/>
  <c r="H50" i="24"/>
  <c r="I50" i="24"/>
  <c r="J50" i="24"/>
  <c r="K50" i="24"/>
  <c r="L50" i="24"/>
  <c r="G51" i="24"/>
  <c r="H51" i="24"/>
  <c r="I51" i="24"/>
  <c r="J51" i="24"/>
  <c r="K51" i="24"/>
  <c r="L51" i="24"/>
  <c r="G52" i="24"/>
  <c r="H52" i="24"/>
  <c r="I52" i="24"/>
  <c r="J52" i="24"/>
  <c r="K52" i="24"/>
  <c r="L52" i="24"/>
  <c r="G53" i="24"/>
  <c r="H53" i="24"/>
  <c r="I53" i="24"/>
  <c r="J53" i="24"/>
  <c r="K53" i="24"/>
  <c r="L53" i="24"/>
  <c r="G54" i="24"/>
  <c r="H54" i="24"/>
  <c r="I54" i="24"/>
  <c r="J54" i="24"/>
  <c r="K54" i="24"/>
  <c r="L54" i="24"/>
  <c r="G55" i="24"/>
  <c r="H55" i="24"/>
  <c r="I55" i="24"/>
  <c r="J55" i="24"/>
  <c r="K55" i="24"/>
  <c r="L55" i="24"/>
  <c r="G56" i="24"/>
  <c r="H56" i="24"/>
  <c r="I56" i="24"/>
  <c r="J56" i="24"/>
  <c r="K56" i="24"/>
  <c r="L56" i="24"/>
  <c r="G57" i="24"/>
  <c r="H57" i="24"/>
  <c r="I57" i="24"/>
  <c r="J57" i="24"/>
  <c r="K57" i="24"/>
  <c r="L57" i="24"/>
  <c r="G58" i="24"/>
  <c r="H58" i="24"/>
  <c r="I58" i="24"/>
  <c r="J58" i="24"/>
  <c r="K58" i="24"/>
  <c r="L58" i="24"/>
  <c r="G59" i="24"/>
  <c r="H59" i="24"/>
  <c r="I59" i="24"/>
  <c r="J59" i="24"/>
  <c r="K59" i="24"/>
  <c r="L59" i="24"/>
  <c r="G60" i="24"/>
  <c r="H60" i="24"/>
  <c r="I60" i="24"/>
  <c r="J60" i="24"/>
  <c r="K60" i="24"/>
  <c r="L60" i="24"/>
  <c r="G61" i="24"/>
  <c r="H61" i="24"/>
  <c r="I61" i="24"/>
  <c r="J61" i="24"/>
  <c r="K61" i="24"/>
  <c r="L61" i="24"/>
  <c r="G62" i="24"/>
  <c r="H62" i="24"/>
  <c r="I62" i="24"/>
  <c r="J62" i="24"/>
  <c r="K62" i="24"/>
  <c r="L62" i="24"/>
  <c r="G63" i="24"/>
  <c r="H63" i="24"/>
  <c r="I63" i="24"/>
  <c r="J63" i="24"/>
  <c r="K63" i="24"/>
  <c r="L63" i="24"/>
  <c r="G64" i="24"/>
  <c r="H64" i="24"/>
  <c r="I64" i="24"/>
  <c r="J64" i="24"/>
  <c r="K64" i="24"/>
  <c r="L64" i="24"/>
  <c r="L16" i="24"/>
  <c r="B17" i="24"/>
  <c r="C17" i="24"/>
  <c r="D17" i="24"/>
  <c r="E17" i="24"/>
  <c r="F17" i="24"/>
  <c r="B18" i="24"/>
  <c r="C18" i="24"/>
  <c r="D18" i="24"/>
  <c r="E18" i="24"/>
  <c r="F18" i="24"/>
  <c r="B19" i="24"/>
  <c r="C19" i="24"/>
  <c r="D19" i="24"/>
  <c r="E19" i="24"/>
  <c r="F19" i="24"/>
  <c r="B20" i="24"/>
  <c r="C20" i="24"/>
  <c r="D20" i="24"/>
  <c r="E20" i="24"/>
  <c r="F20" i="24"/>
  <c r="B21" i="24"/>
  <c r="C21" i="24"/>
  <c r="D21" i="24"/>
  <c r="E21" i="24"/>
  <c r="F21" i="24"/>
  <c r="B22" i="24"/>
  <c r="C22" i="24"/>
  <c r="D22" i="24"/>
  <c r="E22" i="24"/>
  <c r="F22" i="24"/>
  <c r="B23" i="24"/>
  <c r="C23" i="24"/>
  <c r="D23" i="24"/>
  <c r="E23" i="24"/>
  <c r="F23" i="24"/>
  <c r="B24" i="24"/>
  <c r="C24" i="24"/>
  <c r="D24" i="24"/>
  <c r="E24" i="24"/>
  <c r="F24" i="24"/>
  <c r="B25" i="24"/>
  <c r="C25" i="24"/>
  <c r="D25" i="24"/>
  <c r="E25" i="24"/>
  <c r="F25" i="24"/>
  <c r="B26" i="24"/>
  <c r="C26" i="24"/>
  <c r="D26" i="24"/>
  <c r="E26" i="24"/>
  <c r="F26" i="24"/>
  <c r="B27" i="24"/>
  <c r="C27" i="24"/>
  <c r="D27" i="24"/>
  <c r="E27" i="24"/>
  <c r="F27" i="24"/>
  <c r="B28" i="24"/>
  <c r="C28" i="24"/>
  <c r="D28" i="24"/>
  <c r="E28" i="24"/>
  <c r="F28" i="24"/>
  <c r="B29" i="24"/>
  <c r="C29" i="24"/>
  <c r="D29" i="24"/>
  <c r="E29" i="24"/>
  <c r="F29" i="24"/>
  <c r="B30" i="24"/>
  <c r="C30" i="24"/>
  <c r="D30" i="24"/>
  <c r="E30" i="24"/>
  <c r="F30" i="24"/>
  <c r="B31" i="24"/>
  <c r="C31" i="24"/>
  <c r="D31" i="24"/>
  <c r="E31" i="24"/>
  <c r="F31" i="24"/>
  <c r="B32" i="24"/>
  <c r="C32" i="24"/>
  <c r="D32" i="24"/>
  <c r="E32" i="24"/>
  <c r="F32" i="24"/>
  <c r="B33" i="24"/>
  <c r="C33" i="24"/>
  <c r="D33" i="24"/>
  <c r="E33" i="24"/>
  <c r="F33" i="24"/>
  <c r="B34" i="24"/>
  <c r="C34" i="24"/>
  <c r="D34" i="24"/>
  <c r="E34" i="24"/>
  <c r="F34" i="24"/>
  <c r="B35" i="24"/>
  <c r="C35" i="24"/>
  <c r="D35" i="24"/>
  <c r="E35" i="24"/>
  <c r="F35" i="24"/>
  <c r="B56" i="24"/>
  <c r="C56" i="24"/>
  <c r="D56" i="24"/>
  <c r="E56" i="24"/>
  <c r="F56" i="24"/>
  <c r="B57" i="24"/>
  <c r="C57" i="24"/>
  <c r="D57" i="24"/>
  <c r="E57" i="24"/>
  <c r="F57" i="24"/>
  <c r="B58" i="24"/>
  <c r="C58" i="24"/>
  <c r="D58" i="24"/>
  <c r="E58" i="24"/>
  <c r="F58" i="24"/>
  <c r="B59" i="24"/>
  <c r="C59" i="24"/>
  <c r="D59" i="24"/>
  <c r="E59" i="24"/>
  <c r="F59" i="24"/>
  <c r="B60" i="24"/>
  <c r="C60" i="24"/>
  <c r="D60" i="24"/>
  <c r="E60" i="24"/>
  <c r="F60" i="24"/>
  <c r="B61" i="24"/>
  <c r="C61" i="24"/>
  <c r="D61" i="24"/>
  <c r="E61" i="24"/>
  <c r="F61" i="24"/>
  <c r="B62" i="24"/>
  <c r="C62" i="24"/>
  <c r="D62" i="24"/>
  <c r="E62" i="24"/>
  <c r="F62" i="24"/>
  <c r="B63" i="24"/>
  <c r="C63" i="24"/>
  <c r="D63" i="24"/>
  <c r="E63" i="24"/>
  <c r="F63" i="24"/>
  <c r="B64" i="24"/>
  <c r="C64" i="24"/>
  <c r="D64" i="24"/>
  <c r="E64" i="24"/>
  <c r="F64" i="24"/>
  <c r="B66" i="24"/>
  <c r="C66" i="24"/>
  <c r="D66" i="24"/>
  <c r="E66" i="24"/>
  <c r="F66" i="24"/>
  <c r="B67" i="24"/>
  <c r="C67" i="24"/>
  <c r="D67" i="24"/>
  <c r="E67" i="24"/>
  <c r="F67" i="24"/>
  <c r="B68" i="24"/>
  <c r="C68" i="24"/>
  <c r="D68" i="24"/>
  <c r="E68" i="24"/>
  <c r="F68" i="24"/>
  <c r="B69" i="24"/>
  <c r="C69" i="24"/>
  <c r="D69" i="24"/>
  <c r="E69" i="24"/>
  <c r="F69" i="24"/>
  <c r="B70" i="24"/>
  <c r="C70" i="24"/>
  <c r="D70" i="24"/>
  <c r="E70" i="24"/>
  <c r="F70" i="24"/>
  <c r="B71" i="24"/>
  <c r="C71" i="24"/>
  <c r="D71" i="24"/>
  <c r="E71" i="24"/>
  <c r="F71" i="24"/>
  <c r="B72" i="24"/>
  <c r="C72" i="24"/>
  <c r="D72" i="24"/>
  <c r="E72" i="24"/>
  <c r="F72" i="24"/>
  <c r="B73" i="24"/>
  <c r="C73" i="24"/>
  <c r="D73" i="24"/>
  <c r="E73" i="24"/>
  <c r="F73" i="24"/>
  <c r="B74" i="24"/>
  <c r="C74" i="24"/>
  <c r="D74" i="24"/>
  <c r="E74" i="24"/>
  <c r="F74" i="24"/>
  <c r="B75" i="24"/>
  <c r="C75" i="24"/>
  <c r="D75" i="24"/>
  <c r="E75" i="24"/>
  <c r="F75" i="24"/>
  <c r="B76" i="24"/>
  <c r="C76" i="24"/>
  <c r="D76" i="24"/>
  <c r="E76" i="24"/>
  <c r="F76" i="24"/>
  <c r="B77" i="24"/>
  <c r="C77" i="24"/>
  <c r="D77" i="24"/>
  <c r="E77" i="24"/>
  <c r="F77" i="24"/>
  <c r="B78" i="24"/>
  <c r="C78" i="24"/>
  <c r="D78" i="24"/>
  <c r="E78" i="24"/>
  <c r="F78" i="24"/>
  <c r="B79" i="24"/>
  <c r="C79" i="24"/>
  <c r="D79" i="24"/>
  <c r="E79" i="24"/>
  <c r="F79" i="24"/>
  <c r="B80" i="24"/>
  <c r="C80" i="24"/>
  <c r="D80" i="24"/>
  <c r="E80" i="24"/>
  <c r="F80" i="24"/>
  <c r="B81" i="24"/>
  <c r="C81" i="24"/>
  <c r="D81" i="24"/>
  <c r="E81" i="24"/>
  <c r="F81" i="24"/>
  <c r="B82" i="24"/>
  <c r="C82" i="24"/>
  <c r="D82" i="24"/>
  <c r="E82" i="24"/>
  <c r="F82" i="24"/>
  <c r="B83" i="24"/>
  <c r="C83" i="24"/>
  <c r="D83" i="24"/>
  <c r="E83" i="24"/>
  <c r="F83" i="24"/>
  <c r="B84" i="24"/>
  <c r="C84" i="24"/>
  <c r="D84" i="24"/>
  <c r="E84" i="24"/>
  <c r="F84" i="24"/>
  <c r="B85" i="24"/>
  <c r="C85" i="24"/>
  <c r="D85" i="24"/>
  <c r="E85" i="24"/>
  <c r="F85" i="24"/>
  <c r="A17" i="24"/>
  <c r="A18" i="24"/>
  <c r="A19" i="24"/>
  <c r="A20" i="24"/>
  <c r="A21" i="24"/>
  <c r="A22" i="24"/>
  <c r="A23" i="24"/>
  <c r="A24" i="24"/>
  <c r="A25" i="24"/>
  <c r="A26" i="24"/>
  <c r="A27" i="24"/>
  <c r="A28" i="24"/>
  <c r="A29" i="24"/>
  <c r="A30" i="24"/>
  <c r="A31" i="24"/>
  <c r="A32" i="24"/>
  <c r="A33" i="24"/>
  <c r="A34" i="24"/>
  <c r="A35" i="24"/>
  <c r="A56" i="24"/>
  <c r="A57" i="24"/>
  <c r="A58" i="24"/>
  <c r="A59" i="24"/>
  <c r="A60" i="24"/>
  <c r="A61" i="24"/>
  <c r="A62" i="24"/>
  <c r="A63" i="24"/>
  <c r="A64" i="24"/>
  <c r="A66" i="24"/>
  <c r="A67" i="24"/>
  <c r="A68" i="24"/>
  <c r="A69" i="24"/>
  <c r="A70" i="24"/>
  <c r="A71" i="24"/>
  <c r="A72" i="24"/>
  <c r="A73" i="24"/>
  <c r="A74" i="24"/>
  <c r="A75" i="24"/>
  <c r="A76" i="24"/>
  <c r="A77" i="24"/>
  <c r="A78" i="24"/>
  <c r="A79" i="24"/>
  <c r="A80" i="24"/>
  <c r="A81" i="24"/>
  <c r="A82" i="24"/>
  <c r="A83" i="24"/>
  <c r="A84" i="24"/>
  <c r="A85" i="24"/>
  <c r="BE9" i="18"/>
  <c r="BD9" i="18"/>
  <c r="AX9" i="18"/>
  <c r="AW9" i="18"/>
  <c r="AQ9" i="18"/>
  <c r="AP9" i="18"/>
  <c r="AJ9" i="18"/>
  <c r="AI9" i="18"/>
  <c r="AC9" i="18"/>
  <c r="AB9" i="18"/>
  <c r="V9" i="18"/>
  <c r="U9" i="18"/>
  <c r="O9" i="18"/>
  <c r="N9" i="18"/>
  <c r="H9" i="18"/>
  <c r="G9" i="18"/>
  <c r="BE9" i="17"/>
  <c r="BD9" i="17"/>
  <c r="AX9" i="17"/>
  <c r="AW9" i="17"/>
  <c r="AQ9" i="17"/>
  <c r="AP9" i="17"/>
  <c r="AJ9" i="17"/>
  <c r="AI9" i="17"/>
  <c r="AC9" i="17"/>
  <c r="AB9" i="17"/>
  <c r="V9" i="17"/>
  <c r="U9" i="17"/>
  <c r="O9" i="17"/>
  <c r="N9" i="17"/>
  <c r="A21" i="28"/>
  <c r="F8" i="28"/>
  <c r="E8" i="28"/>
  <c r="BE137" i="30"/>
  <c r="BA149" i="30"/>
  <c r="BM95" i="29"/>
  <c r="BG91" i="29"/>
  <c r="BI37" i="29"/>
  <c r="BM34" i="29"/>
  <c r="BI34" i="29" s="1"/>
  <c r="BI22" i="29"/>
  <c r="BM18" i="29"/>
  <c r="BE120" i="29"/>
  <c r="AY117" i="29"/>
  <c r="BA113" i="29"/>
  <c r="AY109" i="29"/>
  <c r="BE105" i="29"/>
  <c r="AY105" i="29" s="1"/>
  <c r="Y40" i="29"/>
  <c r="Y13" i="29"/>
  <c r="S13" i="29" s="1"/>
  <c r="Y39" i="29"/>
  <c r="AO4" i="30"/>
  <c r="AK4" i="30"/>
  <c r="AO6" i="30"/>
  <c r="AO7" i="30"/>
  <c r="AK7" i="30" s="1"/>
  <c r="I8" i="30"/>
  <c r="E8" i="30" s="1"/>
  <c r="AO8" i="30"/>
  <c r="AI8" i="30"/>
  <c r="I10" i="30"/>
  <c r="E10" i="30" s="1"/>
  <c r="AO10" i="30"/>
  <c r="AK10" i="30" s="1"/>
  <c r="I11" i="30"/>
  <c r="C11" i="30" s="1"/>
  <c r="AO11" i="30"/>
  <c r="AK11" i="30"/>
  <c r="I12" i="30"/>
  <c r="E12" i="30" s="1"/>
  <c r="AO12" i="30"/>
  <c r="AK12" i="30" s="1"/>
  <c r="Y15" i="30"/>
  <c r="BE15" i="30"/>
  <c r="Y16" i="30"/>
  <c r="U16" i="30" s="1"/>
  <c r="AY16" i="30"/>
  <c r="Y17" i="30"/>
  <c r="U17" i="30"/>
  <c r="Y19" i="30"/>
  <c r="U19" i="30" s="1"/>
  <c r="BA19" i="30"/>
  <c r="Y20" i="30"/>
  <c r="U20" i="30"/>
  <c r="BA20" i="30"/>
  <c r="Y21" i="30"/>
  <c r="U21" i="30" s="1"/>
  <c r="BE23" i="30"/>
  <c r="BA23" i="30"/>
  <c r="AY24" i="30"/>
  <c r="Y25" i="30"/>
  <c r="U25" i="30" s="1"/>
  <c r="BE27" i="30"/>
  <c r="AY27" i="30"/>
  <c r="BE29" i="30"/>
  <c r="BA29" i="30"/>
  <c r="BE31" i="30"/>
  <c r="BA31" i="30" s="1"/>
  <c r="BE32" i="30"/>
  <c r="AY32" i="30" s="1"/>
  <c r="BE33" i="30"/>
  <c r="BA33" i="30" s="1"/>
  <c r="BE34" i="30"/>
  <c r="BA34" i="30"/>
  <c r="BE36" i="30"/>
  <c r="BE37" i="30"/>
  <c r="AY37" i="30" s="1"/>
  <c r="Y38" i="30"/>
  <c r="U38" i="30" s="1"/>
  <c r="BE38" i="30"/>
  <c r="BA38" i="30"/>
  <c r="Y40" i="30"/>
  <c r="U40" i="30" s="1"/>
  <c r="Y41" i="30"/>
  <c r="BE41" i="30"/>
  <c r="BA41" i="30" s="1"/>
  <c r="BE42" i="30"/>
  <c r="BA42" i="30" s="1"/>
  <c r="U44" i="30"/>
  <c r="Y88" i="30"/>
  <c r="U88" i="30"/>
  <c r="BA88" i="30"/>
  <c r="Y90" i="30"/>
  <c r="U90" i="30" s="1"/>
  <c r="AY90" i="30"/>
  <c r="Y92" i="30"/>
  <c r="BE92" i="30"/>
  <c r="Y94" i="30"/>
  <c r="U94" i="30"/>
  <c r="BE94" i="30"/>
  <c r="Y96" i="30"/>
  <c r="U96" i="30" s="1"/>
  <c r="BE96" i="30"/>
  <c r="Y97" i="30"/>
  <c r="S97" i="30"/>
  <c r="BE97" i="30"/>
  <c r="Y99" i="30"/>
  <c r="U99" i="30" s="1"/>
  <c r="BE99" i="30"/>
  <c r="BA99" i="30" s="1"/>
  <c r="Y100" i="30"/>
  <c r="S100" i="30"/>
  <c r="BE100" i="30"/>
  <c r="AY100" i="30" s="1"/>
  <c r="Y101" i="30"/>
  <c r="BE101" i="30"/>
  <c r="BA101" i="30"/>
  <c r="U103" i="30"/>
  <c r="BE103" i="30"/>
  <c r="BA103" i="30" s="1"/>
  <c r="BE104" i="30"/>
  <c r="BA104" i="30"/>
  <c r="U105" i="30"/>
  <c r="BE105" i="30"/>
  <c r="AY105" i="30" s="1"/>
  <c r="BA106" i="30"/>
  <c r="Y107" i="30"/>
  <c r="U107" i="30"/>
  <c r="Y108" i="30"/>
  <c r="U108" i="30" s="1"/>
  <c r="AY108" i="30"/>
  <c r="Y110" i="30"/>
  <c r="U110" i="30"/>
  <c r="BA110" i="30"/>
  <c r="Y111" i="30"/>
  <c r="U111" i="30" s="1"/>
  <c r="Y112" i="30"/>
  <c r="U112" i="30" s="1"/>
  <c r="BE112" i="30"/>
  <c r="AY112" i="30" s="1"/>
  <c r="Y114" i="30"/>
  <c r="U114" i="30"/>
  <c r="BE114" i="30"/>
  <c r="AY114" i="30" s="1"/>
  <c r="Y115" i="30"/>
  <c r="U115" i="30" s="1"/>
  <c r="BE115" i="30"/>
  <c r="BA115" i="30" s="1"/>
  <c r="Y116" i="30"/>
  <c r="S116" i="30"/>
  <c r="BE116" i="30"/>
  <c r="Y118" i="30"/>
  <c r="S118" i="30" s="1"/>
  <c r="BE118" i="30"/>
  <c r="AY118" i="30" s="1"/>
  <c r="Y119" i="30"/>
  <c r="S119" i="30"/>
  <c r="BE119" i="30"/>
  <c r="Y121" i="30"/>
  <c r="U121" i="30" s="1"/>
  <c r="BE121" i="30"/>
  <c r="BA121" i="30" s="1"/>
  <c r="Y122" i="30"/>
  <c r="U122" i="30"/>
  <c r="BE122" i="30"/>
  <c r="Y123" i="30"/>
  <c r="S123" i="30" s="1"/>
  <c r="BE123" i="30"/>
  <c r="Y125" i="30"/>
  <c r="BE125" i="30"/>
  <c r="BA125" i="30" s="1"/>
  <c r="Y126" i="30"/>
  <c r="U126" i="30" s="1"/>
  <c r="BE126" i="30"/>
  <c r="Y127" i="30"/>
  <c r="S127" i="30"/>
  <c r="BE127" i="30"/>
  <c r="U129" i="30"/>
  <c r="BE129" i="30"/>
  <c r="AY129" i="30"/>
  <c r="U130" i="30"/>
  <c r="BE130" i="30"/>
  <c r="BA130" i="30" s="1"/>
  <c r="U131" i="30"/>
  <c r="BE131" i="30"/>
  <c r="BA131" i="30"/>
  <c r="U133" i="30"/>
  <c r="BE133" i="30"/>
  <c r="BA133" i="30" s="1"/>
  <c r="U134" i="30"/>
  <c r="BE134" i="30"/>
  <c r="AY134" i="30"/>
  <c r="S135" i="30"/>
  <c r="BE135" i="30"/>
  <c r="Y136" i="30"/>
  <c r="U136" i="30" s="1"/>
  <c r="BE136" i="30"/>
  <c r="BA136" i="30" s="1"/>
  <c r="Y137" i="30"/>
  <c r="Y138" i="30"/>
  <c r="U138" i="30"/>
  <c r="BE138" i="30"/>
  <c r="Y139" i="30"/>
  <c r="U139" i="30" s="1"/>
  <c r="BE139" i="30"/>
  <c r="BA139" i="30" s="1"/>
  <c r="Y140" i="30"/>
  <c r="U140" i="30"/>
  <c r="BE140" i="30"/>
  <c r="Y141" i="30"/>
  <c r="U141" i="30" s="1"/>
  <c r="BE141" i="30"/>
  <c r="AY141" i="30" s="1"/>
  <c r="Y142" i="30"/>
  <c r="S142" i="30" s="1"/>
  <c r="BE142" i="30"/>
  <c r="AY142" i="30" s="1"/>
  <c r="Y143" i="30"/>
  <c r="S143" i="30" s="1"/>
  <c r="BE143" i="30"/>
  <c r="BA143" i="30" s="1"/>
  <c r="Y144" i="30"/>
  <c r="U144" i="30" s="1"/>
  <c r="BE144" i="30"/>
  <c r="BA144" i="30" s="1"/>
  <c r="Y145" i="30"/>
  <c r="U145" i="30" s="1"/>
  <c r="BE145" i="30"/>
  <c r="BA145" i="30" s="1"/>
  <c r="Y146" i="30"/>
  <c r="U146" i="30" s="1"/>
  <c r="BE146" i="30"/>
  <c r="AY146" i="30" s="1"/>
  <c r="Y147" i="30"/>
  <c r="S147" i="30" s="1"/>
  <c r="BE147" i="30"/>
  <c r="BA147" i="30" s="1"/>
  <c r="Y148" i="30"/>
  <c r="U148" i="30" s="1"/>
  <c r="BE148" i="30"/>
  <c r="BA148" i="30" s="1"/>
  <c r="Y149" i="30"/>
  <c r="U149" i="30" s="1"/>
  <c r="Q5" i="30"/>
  <c r="M5" i="30" s="1"/>
  <c r="Q6" i="30"/>
  <c r="K6" i="30" s="1"/>
  <c r="Q8" i="30"/>
  <c r="AW8" i="30"/>
  <c r="AS8" i="30" s="1"/>
  <c r="Q10" i="30"/>
  <c r="M10" i="30" s="1"/>
  <c r="AW10" i="30"/>
  <c r="AS10" i="30" s="1"/>
  <c r="Q12" i="30"/>
  <c r="AW13" i="30"/>
  <c r="AQ13" i="30" s="1"/>
  <c r="AG15" i="30"/>
  <c r="AA15" i="30" s="1"/>
  <c r="BM15" i="30"/>
  <c r="BG15" i="30" s="1"/>
  <c r="AG17" i="30"/>
  <c r="AA17" i="30" s="1"/>
  <c r="BM17" i="30"/>
  <c r="BG17" i="30" s="1"/>
  <c r="AG18" i="30"/>
  <c r="BM18" i="30"/>
  <c r="BI18" i="30" s="1"/>
  <c r="AG19" i="30"/>
  <c r="AA19" i="30" s="1"/>
  <c r="BM19" i="30"/>
  <c r="BG19" i="30" s="1"/>
  <c r="AG21" i="30"/>
  <c r="AA21" i="30" s="1"/>
  <c r="BM21" i="30"/>
  <c r="BG21" i="30" s="1"/>
  <c r="AG22" i="30"/>
  <c r="BM22" i="30"/>
  <c r="BG22" i="30" s="1"/>
  <c r="AG23" i="30"/>
  <c r="AA23" i="30" s="1"/>
  <c r="BM23" i="30"/>
  <c r="BG23" i="30" s="1"/>
  <c r="AG25" i="30"/>
  <c r="AC25" i="30" s="1"/>
  <c r="BM25" i="30"/>
  <c r="BG25" i="30" s="1"/>
  <c r="AG26" i="30"/>
  <c r="AC26" i="30" s="1"/>
  <c r="AG27" i="30"/>
  <c r="AC27" i="30" s="1"/>
  <c r="BM27" i="30"/>
  <c r="BI27" i="30" s="1"/>
  <c r="AG29" i="30"/>
  <c r="AA29" i="30" s="1"/>
  <c r="BM29" i="30"/>
  <c r="BG29" i="30" s="1"/>
  <c r="AG31" i="30"/>
  <c r="AA31" i="30" s="1"/>
  <c r="BM31" i="30"/>
  <c r="BG31" i="30" s="1"/>
  <c r="AG33" i="30"/>
  <c r="AC33" i="30" s="1"/>
  <c r="BM33" i="30"/>
  <c r="BG33" i="30" s="1"/>
  <c r="AG34" i="30"/>
  <c r="AC34" i="30" s="1"/>
  <c r="BM34" i="30"/>
  <c r="BI34" i="30" s="1"/>
  <c r="AG36" i="30"/>
  <c r="AA36" i="30" s="1"/>
  <c r="BM36" i="30"/>
  <c r="BG36" i="30" s="1"/>
  <c r="AG37" i="30"/>
  <c r="AC37" i="30" s="1"/>
  <c r="BM37" i="30"/>
  <c r="BI37" i="30" s="1"/>
  <c r="BM38" i="30"/>
  <c r="BG38" i="30" s="1"/>
  <c r="AG40" i="30"/>
  <c r="AA40" i="30" s="1"/>
  <c r="BM40" i="30"/>
  <c r="BI40" i="30" s="1"/>
  <c r="BM41" i="30"/>
  <c r="BI41" i="30" s="1"/>
  <c r="AG42" i="30"/>
  <c r="AC42" i="30" s="1"/>
  <c r="BM42" i="30"/>
  <c r="BI42" i="30" s="1"/>
  <c r="AG44" i="30"/>
  <c r="AA44" i="30" s="1"/>
  <c r="BM44" i="30"/>
  <c r="BI44" i="30" s="1"/>
  <c r="BM87" i="30"/>
  <c r="BG87" i="30" s="1"/>
  <c r="AG88" i="30"/>
  <c r="AC88" i="30" s="1"/>
  <c r="BM88" i="30"/>
  <c r="BG88" i="30" s="1"/>
  <c r="AG89" i="30"/>
  <c r="AA89" i="30" s="1"/>
  <c r="BM89" i="30"/>
  <c r="BG89" i="30" s="1"/>
  <c r="AG91" i="30"/>
  <c r="AA91" i="30" s="1"/>
  <c r="BM91" i="30"/>
  <c r="BG91" i="30" s="1"/>
  <c r="AG92" i="30"/>
  <c r="AC92" i="30" s="1"/>
  <c r="BM92" i="30"/>
  <c r="BG92" i="30" s="1"/>
  <c r="AG93" i="30"/>
  <c r="AA93" i="30" s="1"/>
  <c r="BM93" i="30"/>
  <c r="BI93" i="30" s="1"/>
  <c r="AG95" i="30"/>
  <c r="AA95" i="30" s="1"/>
  <c r="BM95" i="30"/>
  <c r="BG95" i="30" s="1"/>
  <c r="AG96" i="30"/>
  <c r="AC96" i="30" s="1"/>
  <c r="BM96" i="30"/>
  <c r="BG96" i="30" s="1"/>
  <c r="AG98" i="30"/>
  <c r="BM98" i="30"/>
  <c r="BI98" i="30" s="1"/>
  <c r="AG99" i="30"/>
  <c r="AA99" i="30" s="1"/>
  <c r="BM99" i="30"/>
  <c r="BI99" i="30" s="1"/>
  <c r="AG101" i="30"/>
  <c r="AA101" i="30" s="1"/>
  <c r="BM101" i="30"/>
  <c r="BG101" i="30" s="1"/>
  <c r="AG102" i="30"/>
  <c r="BM102" i="30"/>
  <c r="BI102" i="30" s="1"/>
  <c r="AG103" i="30"/>
  <c r="AA103" i="30" s="1"/>
  <c r="BM103" i="30"/>
  <c r="BG103" i="30" s="1"/>
  <c r="AG105" i="30"/>
  <c r="AA105" i="30" s="1"/>
  <c r="BM105" i="30"/>
  <c r="BG105" i="30" s="1"/>
  <c r="AG106" i="30"/>
  <c r="BM106" i="30"/>
  <c r="BG106" i="30" s="1"/>
  <c r="AG107" i="30"/>
  <c r="AA107" i="30" s="1"/>
  <c r="BM107" i="30"/>
  <c r="BG107" i="30" s="1"/>
  <c r="AG108" i="30"/>
  <c r="AA108" i="30" s="1"/>
  <c r="BM108" i="30"/>
  <c r="BG108" i="30" s="1"/>
  <c r="AG110" i="30"/>
  <c r="BM110" i="30"/>
  <c r="BG110" i="30" s="1"/>
  <c r="AG111" i="30"/>
  <c r="AC111" i="30" s="1"/>
  <c r="BM111" i="30"/>
  <c r="BG111" i="30" s="1"/>
  <c r="AG112" i="30"/>
  <c r="AC112" i="30" s="1"/>
  <c r="BM112" i="30"/>
  <c r="BG112" i="30" s="1"/>
  <c r="AG114" i="30"/>
  <c r="AC114" i="30" s="1"/>
  <c r="BM114" i="30"/>
  <c r="BG114" i="30" s="1"/>
  <c r="AG115" i="30"/>
  <c r="AA115" i="30" s="1"/>
  <c r="BM115" i="30"/>
  <c r="BG115" i="30" s="1"/>
  <c r="AG116" i="30"/>
  <c r="AA116" i="30" s="1"/>
  <c r="BM116" i="30"/>
  <c r="BG116" i="30" s="1"/>
  <c r="AG118" i="30"/>
  <c r="BM118" i="30"/>
  <c r="BG118" i="30" s="1"/>
  <c r="AG119" i="30"/>
  <c r="AC119" i="30" s="1"/>
  <c r="BM119" i="30"/>
  <c r="BG119" i="30" s="1"/>
  <c r="AG121" i="30"/>
  <c r="AA121" i="30" s="1"/>
  <c r="BM121" i="30"/>
  <c r="BG121" i="30" s="1"/>
  <c r="AG122" i="30"/>
  <c r="BM122" i="30"/>
  <c r="BG122" i="30" s="1"/>
  <c r="AG123" i="30"/>
  <c r="AA123" i="30" s="1"/>
  <c r="BM123" i="30"/>
  <c r="BG123" i="30" s="1"/>
  <c r="AG125" i="30"/>
  <c r="AA125" i="30" s="1"/>
  <c r="BM125" i="30"/>
  <c r="BG125" i="30" s="1"/>
  <c r="AG126" i="30"/>
  <c r="BM126" i="30"/>
  <c r="BG126" i="30" s="1"/>
  <c r="AG127" i="30"/>
  <c r="AC127" i="30" s="1"/>
  <c r="BM127" i="30"/>
  <c r="BI127" i="30" s="1"/>
  <c r="AG129" i="30"/>
  <c r="AC129" i="30" s="1"/>
  <c r="BM129" i="30"/>
  <c r="BG129" i="30" s="1"/>
  <c r="AG130" i="30"/>
  <c r="BM130" i="30"/>
  <c r="BG130" i="30" s="1"/>
  <c r="AG131" i="30"/>
  <c r="AA131" i="30" s="1"/>
  <c r="BM131" i="30"/>
  <c r="BG131" i="30" s="1"/>
  <c r="AG133" i="30"/>
  <c r="AC133" i="30" s="1"/>
  <c r="BM133" i="30"/>
  <c r="BI133" i="30" s="1"/>
  <c r="AG134" i="30"/>
  <c r="BM134" i="30"/>
  <c r="BG134" i="30" s="1"/>
  <c r="AG135" i="30"/>
  <c r="AA135" i="30" s="1"/>
  <c r="BM135" i="30"/>
  <c r="BG135" i="30" s="1"/>
  <c r="AG137" i="30"/>
  <c r="AA137" i="30" s="1"/>
  <c r="AG144" i="30"/>
  <c r="AA144" i="30" s="1"/>
  <c r="BM149" i="30"/>
  <c r="BG149" i="30" s="1"/>
  <c r="Y4" i="30"/>
  <c r="U4" i="30" s="1"/>
  <c r="BM4" i="30"/>
  <c r="Y5" i="30"/>
  <c r="Y6" i="30"/>
  <c r="S6" i="30"/>
  <c r="BE6" i="30"/>
  <c r="BA6" i="30"/>
  <c r="BM6" i="30"/>
  <c r="BG6" i="30"/>
  <c r="AG7" i="30"/>
  <c r="AC7" i="30"/>
  <c r="BM7" i="30"/>
  <c r="BG7" i="30"/>
  <c r="Y8" i="30"/>
  <c r="S8" i="30"/>
  <c r="AG8" i="30"/>
  <c r="AC8" i="30"/>
  <c r="BE8" i="30"/>
  <c r="BA8" i="30"/>
  <c r="BM8" i="30"/>
  <c r="BG8" i="30"/>
  <c r="BE9" i="30"/>
  <c r="AY9" i="30"/>
  <c r="Y10" i="30"/>
  <c r="S10" i="30"/>
  <c r="AG10" i="30"/>
  <c r="AC10" i="30"/>
  <c r="BE10" i="30"/>
  <c r="BA10" i="30"/>
  <c r="BM10" i="30"/>
  <c r="BI10" i="30"/>
  <c r="AG11" i="30"/>
  <c r="AC11" i="30"/>
  <c r="BM11" i="30"/>
  <c r="BI11" i="30" s="1"/>
  <c r="Y12" i="30"/>
  <c r="AG12" i="30"/>
  <c r="AA12" i="30"/>
  <c r="BM12" i="30"/>
  <c r="BG12" i="30" s="1"/>
  <c r="Y13" i="30"/>
  <c r="U13" i="30" s="1"/>
  <c r="BE13" i="30"/>
  <c r="AY13" i="30"/>
  <c r="AG14" i="30"/>
  <c r="AA14" i="30"/>
  <c r="AO14" i="30"/>
  <c r="AK14" i="30"/>
  <c r="BM14" i="30"/>
  <c r="BG14" i="30"/>
  <c r="Q15" i="30"/>
  <c r="K15" i="30"/>
  <c r="AO15" i="30"/>
  <c r="AK15" i="30"/>
  <c r="Q16" i="30"/>
  <c r="K16" i="30"/>
  <c r="AW16" i="30"/>
  <c r="AQ16" i="30"/>
  <c r="I17" i="30"/>
  <c r="C17" i="30"/>
  <c r="Q17" i="30"/>
  <c r="M17" i="30"/>
  <c r="AO17" i="30"/>
  <c r="AI17" i="30"/>
  <c r="I18" i="30"/>
  <c r="E18" i="30"/>
  <c r="AO18" i="30"/>
  <c r="AI18" i="30"/>
  <c r="I19" i="30"/>
  <c r="C19" i="30"/>
  <c r="Q19" i="30"/>
  <c r="M19" i="30"/>
  <c r="AO19" i="30"/>
  <c r="AI19" i="30"/>
  <c r="Q20" i="30"/>
  <c r="M20" i="30"/>
  <c r="AW20" i="30"/>
  <c r="AQ20" i="30"/>
  <c r="I21" i="30"/>
  <c r="C21" i="30"/>
  <c r="Q21" i="30"/>
  <c r="M21" i="30"/>
  <c r="AO21" i="30"/>
  <c r="AK21" i="30"/>
  <c r="I22" i="30"/>
  <c r="C22" i="30"/>
  <c r="AO22" i="30"/>
  <c r="AI22" i="30"/>
  <c r="I23" i="30"/>
  <c r="C23" i="30"/>
  <c r="Q23" i="30"/>
  <c r="M23" i="30"/>
  <c r="AO23" i="30"/>
  <c r="AK23" i="30"/>
  <c r="AW23" i="30"/>
  <c r="AS23" i="30"/>
  <c r="Q24" i="30"/>
  <c r="M24" i="30"/>
  <c r="AW24" i="30"/>
  <c r="AS24" i="30"/>
  <c r="BA24" i="30"/>
  <c r="I25" i="30"/>
  <c r="E25" i="30" s="1"/>
  <c r="Q25" i="30"/>
  <c r="M25" i="30" s="1"/>
  <c r="AO25" i="30"/>
  <c r="AK25" i="30" s="1"/>
  <c r="AW25" i="30"/>
  <c r="AQ25" i="30"/>
  <c r="I26" i="30"/>
  <c r="E26" i="30" s="1"/>
  <c r="AO26" i="30"/>
  <c r="AI26" i="30"/>
  <c r="I27" i="30"/>
  <c r="C27" i="30" s="1"/>
  <c r="Q27" i="30"/>
  <c r="AO27" i="30"/>
  <c r="AK27" i="30" s="1"/>
  <c r="AW27" i="30"/>
  <c r="AS27" i="30"/>
  <c r="I28" i="30"/>
  <c r="C28" i="30" s="1"/>
  <c r="AO28" i="30"/>
  <c r="AK28" i="30"/>
  <c r="BA28" i="30"/>
  <c r="I29" i="30"/>
  <c r="E29" i="30" s="1"/>
  <c r="Q29" i="30"/>
  <c r="K29" i="30" s="1"/>
  <c r="AO29" i="30"/>
  <c r="AI29" i="30" s="1"/>
  <c r="AW29" i="30"/>
  <c r="AS29" i="30"/>
  <c r="I31" i="30"/>
  <c r="C31" i="30" s="1"/>
  <c r="Q31" i="30"/>
  <c r="AO31" i="30"/>
  <c r="AI31" i="30" s="1"/>
  <c r="AW31" i="30"/>
  <c r="AS31" i="30"/>
  <c r="I32" i="30"/>
  <c r="E32" i="30" s="1"/>
  <c r="AO32" i="30"/>
  <c r="AK32" i="30" s="1"/>
  <c r="I33" i="30"/>
  <c r="C33" i="30" s="1"/>
  <c r="Q33" i="30"/>
  <c r="K33" i="30"/>
  <c r="AO33" i="30"/>
  <c r="AI33" i="30" s="1"/>
  <c r="AW33" i="30"/>
  <c r="AS33" i="30" s="1"/>
  <c r="I35" i="30"/>
  <c r="C35" i="30" s="1"/>
  <c r="Q35" i="30"/>
  <c r="K35" i="30"/>
  <c r="AO35" i="30"/>
  <c r="AI35" i="30" s="1"/>
  <c r="AW35" i="30"/>
  <c r="AQ35" i="30" s="1"/>
  <c r="I36" i="30"/>
  <c r="E36" i="30" s="1"/>
  <c r="Q36" i="30"/>
  <c r="K36" i="30"/>
  <c r="AO36" i="30"/>
  <c r="AI36" i="30" s="1"/>
  <c r="AW36" i="30"/>
  <c r="AQ36" i="30" s="1"/>
  <c r="I38" i="30"/>
  <c r="C38" i="30" s="1"/>
  <c r="Q38" i="30"/>
  <c r="K38" i="30"/>
  <c r="AO38" i="30"/>
  <c r="AK38" i="30" s="1"/>
  <c r="AW38" i="30"/>
  <c r="AQ38" i="30" s="1"/>
  <c r="I39" i="30"/>
  <c r="Q39" i="30"/>
  <c r="K39" i="30"/>
  <c r="AO39" i="30"/>
  <c r="AI39" i="30" s="1"/>
  <c r="AW39" i="30"/>
  <c r="AQ39" i="30" s="1"/>
  <c r="I40" i="30"/>
  <c r="C40" i="30" s="1"/>
  <c r="Q40" i="30"/>
  <c r="M40" i="30"/>
  <c r="AO40" i="30"/>
  <c r="AI40" i="30" s="1"/>
  <c r="AW40" i="30"/>
  <c r="AS40" i="30" s="1"/>
  <c r="I42" i="30"/>
  <c r="C42" i="30" s="1"/>
  <c r="Q42" i="30"/>
  <c r="K42" i="30"/>
  <c r="AO42" i="30"/>
  <c r="AI42" i="30" s="1"/>
  <c r="AW42" i="30"/>
  <c r="AS42" i="30" s="1"/>
  <c r="I43" i="30"/>
  <c r="C43" i="30" s="1"/>
  <c r="Q43" i="30"/>
  <c r="K43" i="30"/>
  <c r="AO43" i="30"/>
  <c r="AI43" i="30" s="1"/>
  <c r="AW43" i="30"/>
  <c r="AQ43" i="30" s="1"/>
  <c r="I44" i="30"/>
  <c r="C44" i="30" s="1"/>
  <c r="Q44" i="30"/>
  <c r="K44" i="30"/>
  <c r="AO44" i="30"/>
  <c r="AK44" i="30" s="1"/>
  <c r="AW44" i="30"/>
  <c r="AQ44" i="30" s="1"/>
  <c r="Q87" i="30"/>
  <c r="K87" i="30" s="1"/>
  <c r="AW87" i="30"/>
  <c r="AS87" i="30"/>
  <c r="Q88" i="30"/>
  <c r="AW88" i="30"/>
  <c r="AQ88" i="30" s="1"/>
  <c r="Q89" i="30"/>
  <c r="K89" i="30" s="1"/>
  <c r="AW89" i="30"/>
  <c r="AQ89" i="30"/>
  <c r="I90" i="30"/>
  <c r="C90" i="30" s="1"/>
  <c r="AO90" i="30"/>
  <c r="AK90" i="30" s="1"/>
  <c r="Q91" i="30"/>
  <c r="AW91" i="30"/>
  <c r="AQ91" i="30" s="1"/>
  <c r="I92" i="30"/>
  <c r="E92" i="30" s="1"/>
  <c r="Q92" i="30"/>
  <c r="U92" i="30"/>
  <c r="AO92" i="30"/>
  <c r="AI92" i="30"/>
  <c r="AW92" i="30"/>
  <c r="AS92" i="30"/>
  <c r="Q93" i="30"/>
  <c r="K93" i="30"/>
  <c r="AW93" i="30"/>
  <c r="AS93" i="30"/>
  <c r="I94" i="30"/>
  <c r="C94" i="30"/>
  <c r="AO94" i="30"/>
  <c r="AI94" i="30"/>
  <c r="Q95" i="30"/>
  <c r="K95" i="30"/>
  <c r="AW95" i="30"/>
  <c r="AQ95" i="30"/>
  <c r="I96" i="30"/>
  <c r="C96" i="30"/>
  <c r="Q96" i="30"/>
  <c r="M96" i="30"/>
  <c r="AO96" i="30"/>
  <c r="AK96" i="30"/>
  <c r="AW96" i="30"/>
  <c r="AS96" i="30"/>
  <c r="Q97" i="30"/>
  <c r="M97" i="30"/>
  <c r="AW97" i="30"/>
  <c r="AS97" i="30"/>
  <c r="AO98" i="30"/>
  <c r="AK98" i="30"/>
  <c r="I99" i="30"/>
  <c r="E99" i="30"/>
  <c r="Q99" i="30"/>
  <c r="K99" i="30"/>
  <c r="AO99" i="30"/>
  <c r="AI99" i="30"/>
  <c r="AW99" i="30"/>
  <c r="AS99" i="30"/>
  <c r="Q100" i="30"/>
  <c r="AW100" i="30"/>
  <c r="AS100" i="30" s="1"/>
  <c r="I101" i="30"/>
  <c r="E101" i="30" s="1"/>
  <c r="Q101" i="30"/>
  <c r="K101" i="30" s="1"/>
  <c r="AO101" i="30"/>
  <c r="AI101" i="30" s="1"/>
  <c r="AW101" i="30"/>
  <c r="AS101" i="30" s="1"/>
  <c r="I102" i="30"/>
  <c r="C102" i="30" s="1"/>
  <c r="AO102" i="30"/>
  <c r="AI102" i="30" s="1"/>
  <c r="I103" i="30"/>
  <c r="C103" i="30" s="1"/>
  <c r="Q103" i="30"/>
  <c r="K103" i="30" s="1"/>
  <c r="AO103" i="30"/>
  <c r="AK103" i="30" s="1"/>
  <c r="AW103" i="30"/>
  <c r="AS103" i="30"/>
  <c r="Q104" i="30"/>
  <c r="K104" i="30"/>
  <c r="AW104" i="30"/>
  <c r="AQ104" i="30"/>
  <c r="I105" i="30"/>
  <c r="E105" i="30"/>
  <c r="Q105" i="30"/>
  <c r="M105" i="30"/>
  <c r="AO105" i="30"/>
  <c r="AW105" i="30"/>
  <c r="AS105" i="30" s="1"/>
  <c r="Q106" i="30"/>
  <c r="M106" i="30" s="1"/>
  <c r="AW106" i="30"/>
  <c r="AS106" i="30" s="1"/>
  <c r="I108" i="30"/>
  <c r="C108" i="30"/>
  <c r="Q108" i="30"/>
  <c r="AO108" i="30"/>
  <c r="AI108" i="30" s="1"/>
  <c r="AW108" i="30"/>
  <c r="AQ108" i="30" s="1"/>
  <c r="I109" i="30"/>
  <c r="C109" i="30" s="1"/>
  <c r="Q109" i="30"/>
  <c r="M109" i="30"/>
  <c r="AO109" i="30"/>
  <c r="AI109" i="30"/>
  <c r="AW109" i="30"/>
  <c r="AQ109" i="30"/>
  <c r="I110" i="30"/>
  <c r="Q110" i="30"/>
  <c r="K110" i="30" s="1"/>
  <c r="AO110" i="30"/>
  <c r="AI110" i="30" s="1"/>
  <c r="AW110" i="30"/>
  <c r="AS110" i="30" s="1"/>
  <c r="I112" i="30"/>
  <c r="E112" i="30" s="1"/>
  <c r="Q112" i="30"/>
  <c r="M112" i="30" s="1"/>
  <c r="AO112" i="30"/>
  <c r="AI112" i="30" s="1"/>
  <c r="AW112" i="30"/>
  <c r="AQ112" i="30" s="1"/>
  <c r="I113" i="30"/>
  <c r="E113" i="30" s="1"/>
  <c r="Q113" i="30"/>
  <c r="K113" i="30"/>
  <c r="AO113" i="30"/>
  <c r="AI113" i="30"/>
  <c r="AW113" i="30"/>
  <c r="AS113" i="30"/>
  <c r="I114" i="30"/>
  <c r="Q114" i="30"/>
  <c r="K114" i="30" s="1"/>
  <c r="AO114" i="30"/>
  <c r="AI114" i="30" s="1"/>
  <c r="AW114" i="30"/>
  <c r="AQ114" i="30" s="1"/>
  <c r="BA114" i="30"/>
  <c r="I116" i="30"/>
  <c r="E116" i="30"/>
  <c r="Q116" i="30"/>
  <c r="K116" i="30"/>
  <c r="AO116" i="30"/>
  <c r="AI116" i="30"/>
  <c r="AW116" i="30"/>
  <c r="AQ116" i="30"/>
  <c r="I117" i="30"/>
  <c r="C117" i="30"/>
  <c r="Q117" i="30"/>
  <c r="AO117" i="30"/>
  <c r="AI117" i="30" s="1"/>
  <c r="AW117" i="30"/>
  <c r="AS117" i="30" s="1"/>
  <c r="I118" i="30"/>
  <c r="E118" i="30" s="1"/>
  <c r="Q118" i="30"/>
  <c r="M118" i="30" s="1"/>
  <c r="AO118" i="30"/>
  <c r="AK118" i="30"/>
  <c r="AW118" i="30"/>
  <c r="AS118" i="30"/>
  <c r="I119" i="30"/>
  <c r="C119" i="30"/>
  <c r="Q119" i="30"/>
  <c r="K119" i="30"/>
  <c r="AO119" i="30"/>
  <c r="AI119" i="30"/>
  <c r="AW119" i="30"/>
  <c r="AQ119" i="30"/>
  <c r="BA119" i="30"/>
  <c r="I120" i="30"/>
  <c r="E120" i="30" s="1"/>
  <c r="Q120" i="30"/>
  <c r="AO120" i="30"/>
  <c r="AI120" i="30" s="1"/>
  <c r="AW120" i="30"/>
  <c r="AS120" i="30" s="1"/>
  <c r="I121" i="30"/>
  <c r="C121" i="30" s="1"/>
  <c r="Q121" i="30"/>
  <c r="K121" i="30" s="1"/>
  <c r="AO121" i="30"/>
  <c r="AI121" i="30" s="1"/>
  <c r="AW121" i="30"/>
  <c r="AS121" i="30" s="1"/>
  <c r="I122" i="30"/>
  <c r="E122" i="30" s="1"/>
  <c r="Q122" i="30"/>
  <c r="K122" i="30"/>
  <c r="AO122" i="30"/>
  <c r="AI122" i="30"/>
  <c r="AW122" i="30"/>
  <c r="AS122" i="30"/>
  <c r="I123" i="30"/>
  <c r="C123" i="30"/>
  <c r="Q123" i="30"/>
  <c r="K123" i="30"/>
  <c r="AO123" i="30"/>
  <c r="AK123" i="30" s="1"/>
  <c r="AW123" i="30"/>
  <c r="AQ123" i="30" s="1"/>
  <c r="I125" i="30"/>
  <c r="C125" i="30" s="1"/>
  <c r="Q125" i="30"/>
  <c r="M125" i="30" s="1"/>
  <c r="AO125" i="30"/>
  <c r="AI125" i="30" s="1"/>
  <c r="AW125" i="30"/>
  <c r="AS125" i="30" s="1"/>
  <c r="I126" i="30"/>
  <c r="E126" i="30" s="1"/>
  <c r="Q126" i="30"/>
  <c r="K126" i="30"/>
  <c r="AO126" i="30"/>
  <c r="AI126" i="30"/>
  <c r="AW126" i="30"/>
  <c r="AQ126" i="30"/>
  <c r="I127" i="30"/>
  <c r="C127" i="30"/>
  <c r="Q127" i="30"/>
  <c r="K127" i="30"/>
  <c r="AO127" i="30"/>
  <c r="AK127" i="30"/>
  <c r="AW127" i="30"/>
  <c r="AQ127" i="30"/>
  <c r="BA127" i="30"/>
  <c r="I129" i="30"/>
  <c r="E129" i="30" s="1"/>
  <c r="Q129" i="30"/>
  <c r="M129" i="30" s="1"/>
  <c r="AO129" i="30"/>
  <c r="AI129" i="30"/>
  <c r="AW129" i="30"/>
  <c r="AQ129" i="30"/>
  <c r="I130" i="30"/>
  <c r="E130" i="30"/>
  <c r="Q130" i="30"/>
  <c r="M130" i="30"/>
  <c r="AO130" i="30"/>
  <c r="AI130" i="30"/>
  <c r="AW130" i="30"/>
  <c r="AS130" i="30"/>
  <c r="I131" i="30"/>
  <c r="C131" i="30"/>
  <c r="Q131" i="30"/>
  <c r="K131" i="30"/>
  <c r="AO131" i="30"/>
  <c r="AI131" i="30"/>
  <c r="AW131" i="30"/>
  <c r="AS131" i="30"/>
  <c r="I133" i="30"/>
  <c r="C133" i="30"/>
  <c r="Q133" i="30"/>
  <c r="AO133" i="30"/>
  <c r="AI133" i="30" s="1"/>
  <c r="AW133" i="30"/>
  <c r="AS133" i="30" s="1"/>
  <c r="I134" i="30"/>
  <c r="C134" i="30" s="1"/>
  <c r="Q134" i="30"/>
  <c r="K134" i="30" s="1"/>
  <c r="AO134" i="30"/>
  <c r="AK134" i="30" s="1"/>
  <c r="AW134" i="30"/>
  <c r="AS134" i="30" s="1"/>
  <c r="I135" i="30"/>
  <c r="C135" i="30" s="1"/>
  <c r="Q135" i="30"/>
  <c r="K135" i="30" s="1"/>
  <c r="AO135" i="30"/>
  <c r="AI135" i="30" s="1"/>
  <c r="AW135" i="30"/>
  <c r="AQ135" i="30" s="1"/>
  <c r="BA135" i="30"/>
  <c r="I136" i="30"/>
  <c r="C136" i="30"/>
  <c r="AO136" i="30"/>
  <c r="AI136" i="30"/>
  <c r="I137" i="30"/>
  <c r="C137" i="30"/>
  <c r="Q137" i="30"/>
  <c r="BM137" i="30"/>
  <c r="BI137" i="30" s="1"/>
  <c r="AO143" i="30"/>
  <c r="AK143" i="30" s="1"/>
  <c r="AW148" i="30"/>
  <c r="AQ148" i="30" s="1"/>
  <c r="AW149" i="30"/>
  <c r="AQ149" i="30" s="1"/>
  <c r="U101" i="30"/>
  <c r="I140" i="30"/>
  <c r="E140" i="30" s="1"/>
  <c r="AO145" i="30"/>
  <c r="AI145" i="30" s="1"/>
  <c r="I147" i="30"/>
  <c r="Q149" i="30"/>
  <c r="M149" i="30" s="1"/>
  <c r="BA15" i="30"/>
  <c r="BA108" i="30"/>
  <c r="U119" i="30"/>
  <c r="AO137" i="30"/>
  <c r="AK137" i="30" s="1"/>
  <c r="AW137" i="30"/>
  <c r="AQ137" i="30" s="1"/>
  <c r="BA137" i="30"/>
  <c r="I138" i="30"/>
  <c r="C138" i="30"/>
  <c r="Q138" i="30"/>
  <c r="K138" i="30"/>
  <c r="AG138" i="30"/>
  <c r="AC138" i="30"/>
  <c r="AO138" i="30"/>
  <c r="AI138" i="30"/>
  <c r="AW138" i="30"/>
  <c r="AQ138" i="30"/>
  <c r="BM138" i="30"/>
  <c r="BI138" i="30"/>
  <c r="I139" i="30"/>
  <c r="C139" i="30"/>
  <c r="AG139" i="30"/>
  <c r="AC139" i="30"/>
  <c r="AO139" i="30"/>
  <c r="AI139" i="30"/>
  <c r="AW139" i="30"/>
  <c r="AQ139" i="30"/>
  <c r="Q140" i="30"/>
  <c r="M140" i="30"/>
  <c r="AG140" i="30"/>
  <c r="AA140" i="30"/>
  <c r="AO140" i="30"/>
  <c r="AK140" i="30"/>
  <c r="AW140" i="30"/>
  <c r="BM140" i="30"/>
  <c r="BG140" i="30" s="1"/>
  <c r="I141" i="30"/>
  <c r="C141" i="30" s="1"/>
  <c r="Q141" i="30"/>
  <c r="K141" i="30" s="1"/>
  <c r="AG141" i="30"/>
  <c r="AA141" i="30" s="1"/>
  <c r="AO141" i="30"/>
  <c r="AI141" i="30" s="1"/>
  <c r="AW141" i="30"/>
  <c r="AQ141" i="30" s="1"/>
  <c r="BM141" i="30"/>
  <c r="BI141" i="30" s="1"/>
  <c r="I142" i="30"/>
  <c r="C142" i="30" s="1"/>
  <c r="AG142" i="30"/>
  <c r="AA142" i="30"/>
  <c r="AO142" i="30"/>
  <c r="AK142" i="30"/>
  <c r="AW142" i="30"/>
  <c r="AQ142" i="30"/>
  <c r="I143" i="30"/>
  <c r="E143" i="30"/>
  <c r="I144" i="30"/>
  <c r="C144" i="30"/>
  <c r="Q144" i="30"/>
  <c r="M144" i="30"/>
  <c r="AO144" i="30"/>
  <c r="AI144" i="30"/>
  <c r="AW144" i="30"/>
  <c r="AQ144" i="30"/>
  <c r="BM144" i="30"/>
  <c r="BI144" i="30"/>
  <c r="I145" i="30"/>
  <c r="C145" i="30"/>
  <c r="Q145" i="30"/>
  <c r="M145" i="30"/>
  <c r="AG145" i="30"/>
  <c r="AA145" i="30"/>
  <c r="AW145" i="30"/>
  <c r="AQ145" i="30"/>
  <c r="BM145" i="30"/>
  <c r="BG145" i="30"/>
  <c r="I146" i="30"/>
  <c r="C146" i="30"/>
  <c r="AO146" i="30"/>
  <c r="AI146" i="30"/>
  <c r="BA146" i="30"/>
  <c r="AO147" i="30"/>
  <c r="AI147" i="30" s="1"/>
  <c r="I148" i="30"/>
  <c r="C148" i="30" s="1"/>
  <c r="Q148" i="30"/>
  <c r="AG148" i="30"/>
  <c r="AA148" i="30" s="1"/>
  <c r="AO148" i="30"/>
  <c r="AK148" i="30" s="1"/>
  <c r="BM148" i="30"/>
  <c r="BG148" i="30" s="1"/>
  <c r="I149" i="30"/>
  <c r="C149" i="30" s="1"/>
  <c r="AG149" i="30"/>
  <c r="AA149" i="30" s="1"/>
  <c r="AO149" i="30"/>
  <c r="AK149" i="30" s="1"/>
  <c r="BE4" i="30"/>
  <c r="AY4" i="30" s="1"/>
  <c r="M6" i="30"/>
  <c r="Y9" i="30"/>
  <c r="S9" i="30"/>
  <c r="BE12" i="30"/>
  <c r="I15" i="30"/>
  <c r="AW15" i="30"/>
  <c r="AS15" i="30" s="1"/>
  <c r="AW17" i="30"/>
  <c r="AQ17" i="30" s="1"/>
  <c r="AW19" i="30"/>
  <c r="AQ19" i="30" s="1"/>
  <c r="AW21" i="30"/>
  <c r="AQ21" i="30" s="1"/>
  <c r="C26" i="30"/>
  <c r="I88" i="30"/>
  <c r="C88" i="30"/>
  <c r="AO88" i="30"/>
  <c r="AI88" i="30"/>
  <c r="AK8" i="30"/>
  <c r="E11" i="30"/>
  <c r="BG44" i="30"/>
  <c r="BE5" i="30"/>
  <c r="BA5" i="30" s="1"/>
  <c r="C99" i="30"/>
  <c r="AC106" i="30"/>
  <c r="AW4" i="30"/>
  <c r="AQ4" i="30" s="1"/>
  <c r="AW5" i="30"/>
  <c r="AS5" i="30" s="1"/>
  <c r="AW6" i="30"/>
  <c r="AQ6" i="30" s="1"/>
  <c r="Q9" i="30"/>
  <c r="M9" i="30" s="1"/>
  <c r="AG4" i="30"/>
  <c r="AC4" i="30" s="1"/>
  <c r="AG6" i="30"/>
  <c r="AC6" i="30" s="1"/>
  <c r="AW9" i="30"/>
  <c r="AS9" i="30" s="1"/>
  <c r="AW12" i="30"/>
  <c r="AQ12" i="30" s="1"/>
  <c r="AI11" i="30"/>
  <c r="Q13" i="30"/>
  <c r="K13" i="30"/>
  <c r="AY15" i="30"/>
  <c r="S20" i="30"/>
  <c r="Y23" i="30"/>
  <c r="S23" i="30"/>
  <c r="Y24" i="30"/>
  <c r="U24" i="30"/>
  <c r="Y27" i="30"/>
  <c r="U27" i="30"/>
  <c r="Y28" i="30"/>
  <c r="U28" i="30"/>
  <c r="AY28" i="30"/>
  <c r="Y29" i="30"/>
  <c r="U29" i="30" s="1"/>
  <c r="E21" i="30"/>
  <c r="AQ93" i="30"/>
  <c r="AQ96" i="30"/>
  <c r="Y31" i="30"/>
  <c r="U31" i="30" s="1"/>
  <c r="Y32" i="30"/>
  <c r="U32" i="30" s="1"/>
  <c r="Y33" i="30"/>
  <c r="U33" i="30" s="1"/>
  <c r="Y36" i="30"/>
  <c r="U36" i="30" s="1"/>
  <c r="Y37" i="30"/>
  <c r="U37" i="30" s="1"/>
  <c r="AG38" i="30"/>
  <c r="AC38" i="30" s="1"/>
  <c r="BE40" i="30"/>
  <c r="AY40" i="30" s="1"/>
  <c r="AG41" i="30"/>
  <c r="AA41" i="30" s="1"/>
  <c r="AY41" i="30"/>
  <c r="M42" i="30"/>
  <c r="S44" i="30"/>
  <c r="BE44" i="30"/>
  <c r="BA44" i="30"/>
  <c r="AG87" i="30"/>
  <c r="AA87" i="30"/>
  <c r="S88" i="30"/>
  <c r="S92" i="30"/>
  <c r="S96" i="30"/>
  <c r="I98" i="30"/>
  <c r="C98" i="30" s="1"/>
  <c r="M100" i="30"/>
  <c r="AK102" i="30"/>
  <c r="AQ113" i="30"/>
  <c r="AK120" i="30"/>
  <c r="AY116" i="30"/>
  <c r="AS123" i="30"/>
  <c r="AY125" i="30"/>
  <c r="AS126" i="30"/>
  <c r="AY127" i="30"/>
  <c r="E133" i="30"/>
  <c r="AY135" i="30"/>
  <c r="AY137" i="30"/>
  <c r="S138" i="30"/>
  <c r="S140" i="30"/>
  <c r="AY143" i="30"/>
  <c r="AY148" i="30"/>
  <c r="BE4" i="29"/>
  <c r="BA4" i="29" s="1"/>
  <c r="BE125" i="29"/>
  <c r="AY125" i="29"/>
  <c r="BE118" i="29"/>
  <c r="BA118" i="29" s="1"/>
  <c r="BE102" i="29"/>
  <c r="BA102" i="29" s="1"/>
  <c r="BE95" i="29"/>
  <c r="BE87" i="29"/>
  <c r="AY87" i="29" s="1"/>
  <c r="BE37" i="29"/>
  <c r="BE22" i="29"/>
  <c r="BE14" i="29"/>
  <c r="BA14" i="29" s="1"/>
  <c r="AY11" i="29"/>
  <c r="BE7" i="29"/>
  <c r="AY7" i="29" s="1"/>
  <c r="BM115" i="29"/>
  <c r="BG115" i="29" s="1"/>
  <c r="BM99" i="29"/>
  <c r="BG99" i="29" s="1"/>
  <c r="BM42" i="29"/>
  <c r="BI42" i="29"/>
  <c r="BM12" i="29"/>
  <c r="BI12" i="29"/>
  <c r="BM8" i="29"/>
  <c r="AG16" i="29"/>
  <c r="AA16" i="29" s="1"/>
  <c r="AO122" i="29"/>
  <c r="AW89" i="29"/>
  <c r="AW32" i="29"/>
  <c r="Y147" i="29"/>
  <c r="S147" i="29" s="1"/>
  <c r="Y145" i="29"/>
  <c r="U145" i="29" s="1"/>
  <c r="Y136" i="29"/>
  <c r="Y132" i="29"/>
  <c r="U132" i="29" s="1"/>
  <c r="Y130" i="29"/>
  <c r="Y128" i="29"/>
  <c r="S128" i="29"/>
  <c r="Y120" i="29"/>
  <c r="U120" i="29"/>
  <c r="Y117" i="29"/>
  <c r="U117" i="29" s="1"/>
  <c r="Y113" i="29"/>
  <c r="S113" i="29" s="1"/>
  <c r="Y109" i="29"/>
  <c r="U109" i="29" s="1"/>
  <c r="Y108" i="29"/>
  <c r="S108" i="29" s="1"/>
  <c r="Y105" i="29"/>
  <c r="Y97" i="29"/>
  <c r="Y94" i="29"/>
  <c r="Y89" i="29"/>
  <c r="Q148" i="29"/>
  <c r="Q133" i="29"/>
  <c r="K133" i="29" s="1"/>
  <c r="Q7" i="29"/>
  <c r="M7" i="29"/>
  <c r="Y93" i="29"/>
  <c r="S93" i="29"/>
  <c r="Q90" i="29"/>
  <c r="K33" i="29"/>
  <c r="Q17" i="29"/>
  <c r="AO108" i="29"/>
  <c r="AO44" i="29"/>
  <c r="AK44" i="29" s="1"/>
  <c r="Y44" i="29"/>
  <c r="Y36" i="29"/>
  <c r="U36" i="29" s="1"/>
  <c r="Y35" i="29"/>
  <c r="S35" i="29" s="1"/>
  <c r="Y32" i="29"/>
  <c r="S32" i="29" s="1"/>
  <c r="Y29" i="29"/>
  <c r="U29" i="29" s="1"/>
  <c r="Y28" i="29"/>
  <c r="Y25" i="29"/>
  <c r="S25" i="29"/>
  <c r="Y21" i="29"/>
  <c r="U21" i="29"/>
  <c r="Y20" i="29"/>
  <c r="U20" i="29" s="1"/>
  <c r="Y16" i="29"/>
  <c r="S16" i="29" s="1"/>
  <c r="Y10" i="29"/>
  <c r="S10" i="29" s="1"/>
  <c r="Y9" i="29"/>
  <c r="U9" i="29" s="1"/>
  <c r="AG108" i="29"/>
  <c r="AG106" i="29"/>
  <c r="AW26" i="29"/>
  <c r="AQ26" i="29" s="1"/>
  <c r="AS18" i="29"/>
  <c r="BA129" i="29"/>
  <c r="AY124" i="29"/>
  <c r="AY112" i="29"/>
  <c r="BE111" i="29"/>
  <c r="AY111" i="29" s="1"/>
  <c r="BE101" i="29"/>
  <c r="BA101" i="29" s="1"/>
  <c r="BE94" i="29"/>
  <c r="AY88" i="29"/>
  <c r="BE44" i="29"/>
  <c r="BA44" i="29" s="1"/>
  <c r="BE40" i="29"/>
  <c r="AY40" i="29" s="1"/>
  <c r="BE36" i="29"/>
  <c r="AY36" i="29" s="1"/>
  <c r="BE33" i="29"/>
  <c r="BA31" i="29"/>
  <c r="BE29" i="29"/>
  <c r="AY29" i="29" s="1"/>
  <c r="BE25" i="29"/>
  <c r="BE23" i="29"/>
  <c r="BE21" i="29"/>
  <c r="BA21" i="29"/>
  <c r="BE15" i="29"/>
  <c r="AY15" i="29"/>
  <c r="BE10" i="29"/>
  <c r="BA10" i="29" s="1"/>
  <c r="BA6" i="29"/>
  <c r="BM4" i="29"/>
  <c r="BM127" i="29"/>
  <c r="BG127" i="29" s="1"/>
  <c r="BM125" i="29"/>
  <c r="BG125" i="29" s="1"/>
  <c r="BM121" i="29"/>
  <c r="BM112" i="29"/>
  <c r="BM110" i="29"/>
  <c r="BI110" i="29" s="1"/>
  <c r="BM100" i="29"/>
  <c r="BM97" i="29"/>
  <c r="BM43" i="29"/>
  <c r="BM39" i="29"/>
  <c r="BG39" i="29"/>
  <c r="BM24" i="29"/>
  <c r="BG24" i="29"/>
  <c r="BM13" i="29"/>
  <c r="BG13" i="29" s="1"/>
  <c r="BG9" i="29"/>
  <c r="BM5" i="29"/>
  <c r="AO43" i="29"/>
  <c r="AO147" i="29"/>
  <c r="AO35" i="29"/>
  <c r="Y102" i="29"/>
  <c r="Y98" i="29"/>
  <c r="U98" i="29" s="1"/>
  <c r="Y91" i="29"/>
  <c r="U91" i="29"/>
  <c r="Y34" i="29"/>
  <c r="U34" i="29" s="1"/>
  <c r="Y18" i="29"/>
  <c r="S18" i="29" s="1"/>
  <c r="AG105" i="29"/>
  <c r="AC105" i="29" s="1"/>
  <c r="AG104" i="29"/>
  <c r="AG101" i="29"/>
  <c r="AG99" i="29"/>
  <c r="AG98" i="29"/>
  <c r="AG96" i="29"/>
  <c r="AA96" i="29" s="1"/>
  <c r="AG95" i="29"/>
  <c r="AA95" i="29" s="1"/>
  <c r="AG94" i="29"/>
  <c r="AC94" i="29" s="1"/>
  <c r="AG93" i="29"/>
  <c r="AC93" i="29"/>
  <c r="AG91" i="29"/>
  <c r="AA91" i="29"/>
  <c r="AG90" i="29"/>
  <c r="AG88" i="29"/>
  <c r="AG42" i="29"/>
  <c r="AC42" i="29" s="1"/>
  <c r="AG40" i="29"/>
  <c r="AC40" i="29"/>
  <c r="AG38" i="29"/>
  <c r="AA38" i="29"/>
  <c r="AG35" i="29"/>
  <c r="AA35" i="29" s="1"/>
  <c r="AG34" i="29"/>
  <c r="AA34" i="29"/>
  <c r="AG30" i="29"/>
  <c r="AG28" i="29"/>
  <c r="AA28" i="29" s="1"/>
  <c r="AG24" i="29"/>
  <c r="AA24" i="29" s="1"/>
  <c r="AG22" i="29"/>
  <c r="AA22" i="29"/>
  <c r="AG20" i="29"/>
  <c r="AA20" i="29"/>
  <c r="AG15" i="29"/>
  <c r="AA15" i="29" s="1"/>
  <c r="AG13" i="29"/>
  <c r="AA13" i="29"/>
  <c r="AG12" i="29"/>
  <c r="AC12" i="29" s="1"/>
  <c r="AG11" i="29"/>
  <c r="AA11" i="29" s="1"/>
  <c r="AG10" i="29"/>
  <c r="AC10" i="29" s="1"/>
  <c r="AG9" i="29"/>
  <c r="AC9" i="29"/>
  <c r="AG8" i="29"/>
  <c r="AC8" i="29" s="1"/>
  <c r="AG7" i="29"/>
  <c r="AA7" i="29" s="1"/>
  <c r="AG6" i="29"/>
  <c r="AO100" i="29"/>
  <c r="AK100" i="29"/>
  <c r="AO93" i="29"/>
  <c r="AO39" i="29"/>
  <c r="AO32" i="29"/>
  <c r="AO20" i="29"/>
  <c r="AI20" i="29"/>
  <c r="AO16" i="29"/>
  <c r="AO13" i="29"/>
  <c r="AO9" i="29"/>
  <c r="AI9" i="29" s="1"/>
  <c r="AW4" i="29"/>
  <c r="AS4" i="29"/>
  <c r="AW148" i="29"/>
  <c r="AS148" i="29" s="1"/>
  <c r="AW144" i="29"/>
  <c r="AW140" i="29"/>
  <c r="AW137" i="29"/>
  <c r="AS137" i="29"/>
  <c r="AW133" i="29"/>
  <c r="AW129" i="29"/>
  <c r="AQ129" i="29" s="1"/>
  <c r="AW125" i="29"/>
  <c r="AQ125" i="29" s="1"/>
  <c r="AW121" i="29"/>
  <c r="AS121" i="29"/>
  <c r="AW118" i="29"/>
  <c r="AS118" i="29" s="1"/>
  <c r="AW114" i="29"/>
  <c r="AW110" i="29"/>
  <c r="AS110" i="29" s="1"/>
  <c r="AW106" i="29"/>
  <c r="AQ106" i="29"/>
  <c r="AO138" i="29"/>
  <c r="AI132" i="29"/>
  <c r="AO124" i="29"/>
  <c r="AI124" i="29"/>
  <c r="AO109" i="29"/>
  <c r="AI109" i="29"/>
  <c r="AO105" i="29"/>
  <c r="AO101" i="29"/>
  <c r="AO94" i="29"/>
  <c r="AO90" i="29"/>
  <c r="AO40" i="29"/>
  <c r="AI40" i="29" s="1"/>
  <c r="AO29" i="29"/>
  <c r="AK29" i="29"/>
  <c r="AK21" i="29"/>
  <c r="AW147" i="29"/>
  <c r="AS147" i="29" s="1"/>
  <c r="AW136" i="29"/>
  <c r="AS136" i="29" s="1"/>
  <c r="AW132" i="29"/>
  <c r="AS132" i="29" s="1"/>
  <c r="AW128" i="29"/>
  <c r="AS128" i="29"/>
  <c r="AW124" i="29"/>
  <c r="AW120" i="29"/>
  <c r="AW117" i="29"/>
  <c r="AW113" i="29"/>
  <c r="AS113" i="29"/>
  <c r="AW109" i="29"/>
  <c r="AW108" i="29"/>
  <c r="AS108" i="29" s="1"/>
  <c r="AW105" i="29"/>
  <c r="AW104" i="29"/>
  <c r="AQ104" i="29"/>
  <c r="AW99" i="29"/>
  <c r="AW97" i="29"/>
  <c r="AQ97" i="29" s="1"/>
  <c r="AW92" i="29"/>
  <c r="AW42" i="29"/>
  <c r="AQ42" i="29"/>
  <c r="AW39" i="29"/>
  <c r="AW27" i="29"/>
  <c r="AW25" i="29"/>
  <c r="AQ25" i="29" s="1"/>
  <c r="AW23" i="29"/>
  <c r="AS23" i="29"/>
  <c r="AW21" i="29"/>
  <c r="AW19" i="29"/>
  <c r="AW17" i="29"/>
  <c r="AW15" i="29"/>
  <c r="AQ15" i="29"/>
  <c r="AW12" i="29"/>
  <c r="AW10" i="29"/>
  <c r="AS10" i="29" s="1"/>
  <c r="AW8" i="29"/>
  <c r="AS8" i="29" s="1"/>
  <c r="AW6" i="29"/>
  <c r="AS6" i="29"/>
  <c r="BE108" i="29"/>
  <c r="BA108" i="29" s="1"/>
  <c r="BE99" i="29"/>
  <c r="BE32" i="29"/>
  <c r="BA32" i="29" s="1"/>
  <c r="Q105" i="29"/>
  <c r="Y6" i="29"/>
  <c r="S6" i="29" s="1"/>
  <c r="Q108" i="29"/>
  <c r="M108" i="29"/>
  <c r="K104" i="29"/>
  <c r="Q100" i="29"/>
  <c r="M100" i="29" s="1"/>
  <c r="Q93" i="29"/>
  <c r="Q89" i="29"/>
  <c r="K89" i="29" s="1"/>
  <c r="Q43" i="29"/>
  <c r="K43" i="29"/>
  <c r="Q39" i="29"/>
  <c r="Q35" i="29"/>
  <c r="M35" i="29" s="1"/>
  <c r="Q32" i="29"/>
  <c r="Q28" i="29"/>
  <c r="M28" i="29"/>
  <c r="Q24" i="29"/>
  <c r="Q16" i="29"/>
  <c r="K16" i="29"/>
  <c r="M13" i="29"/>
  <c r="Q9" i="29"/>
  <c r="K9" i="29" s="1"/>
  <c r="BE119" i="29"/>
  <c r="BA119" i="29"/>
  <c r="BA116" i="29"/>
  <c r="BE104" i="29"/>
  <c r="AY104" i="29" s="1"/>
  <c r="BE100" i="29"/>
  <c r="BA100" i="29" s="1"/>
  <c r="BE97" i="29"/>
  <c r="AY97" i="29" s="1"/>
  <c r="BE92" i="29"/>
  <c r="AY92" i="29"/>
  <c r="BA42" i="29"/>
  <c r="BE35" i="29"/>
  <c r="BA35" i="29"/>
  <c r="AY27" i="29"/>
  <c r="BE24" i="29"/>
  <c r="BA24" i="29" s="1"/>
  <c r="BE16" i="29"/>
  <c r="AY16" i="29"/>
  <c r="AY13" i="29"/>
  <c r="BE8" i="29"/>
  <c r="AY8" i="29" s="1"/>
  <c r="AY5" i="29"/>
  <c r="BM128" i="29"/>
  <c r="BG128" i="29"/>
  <c r="BI124" i="29"/>
  <c r="BM119" i="29"/>
  <c r="BI117" i="29"/>
  <c r="BM108" i="29"/>
  <c r="BG108" i="29"/>
  <c r="BG104" i="29"/>
  <c r="BM101" i="29"/>
  <c r="BG101" i="29" s="1"/>
  <c r="BM94" i="29"/>
  <c r="BM93" i="29"/>
  <c r="BM90" i="29"/>
  <c r="BM89" i="29"/>
  <c r="BG89" i="29"/>
  <c r="BM44" i="29"/>
  <c r="BM40" i="29"/>
  <c r="BI40" i="29" s="1"/>
  <c r="BM36" i="29"/>
  <c r="BI36" i="29" s="1"/>
  <c r="BM35" i="29"/>
  <c r="BM33" i="29"/>
  <c r="BI33" i="29" s="1"/>
  <c r="BM29" i="29"/>
  <c r="BG29" i="29" s="1"/>
  <c r="BM25" i="29"/>
  <c r="BG25" i="29" s="1"/>
  <c r="BM21" i="29"/>
  <c r="BI21" i="29"/>
  <c r="BM20" i="29"/>
  <c r="BM17" i="29"/>
  <c r="BM16" i="29"/>
  <c r="BM10" i="29"/>
  <c r="BI10" i="29"/>
  <c r="BM6" i="29"/>
  <c r="BG6" i="29" s="1"/>
  <c r="AY129" i="29"/>
  <c r="BE127" i="29"/>
  <c r="AY127" i="29"/>
  <c r="BA123" i="29"/>
  <c r="BE115" i="29"/>
  <c r="BE107" i="29"/>
  <c r="BE93" i="29"/>
  <c r="BA93" i="29" s="1"/>
  <c r="BE89" i="29"/>
  <c r="AY89" i="29" s="1"/>
  <c r="BE43" i="29"/>
  <c r="BA43" i="29"/>
  <c r="BE39" i="29"/>
  <c r="BE28" i="29"/>
  <c r="BE19" i="29"/>
  <c r="BE12" i="29"/>
  <c r="BE9" i="29"/>
  <c r="BA9" i="29" s="1"/>
  <c r="BG123" i="29"/>
  <c r="BM120" i="29"/>
  <c r="BI120" i="29"/>
  <c r="BI113" i="29"/>
  <c r="BM109" i="29"/>
  <c r="BG109" i="29" s="1"/>
  <c r="BG105" i="29"/>
  <c r="BI95" i="29"/>
  <c r="Q141" i="29"/>
  <c r="K141" i="29" s="1"/>
  <c r="Q126" i="29"/>
  <c r="Q118" i="29"/>
  <c r="M118" i="29" s="1"/>
  <c r="K111" i="29"/>
  <c r="Q102" i="29"/>
  <c r="M102" i="29"/>
  <c r="Q95" i="29"/>
  <c r="K95" i="29"/>
  <c r="Q94" i="29"/>
  <c r="Q87" i="29"/>
  <c r="K87" i="29" s="1"/>
  <c r="Q44" i="29"/>
  <c r="M44" i="29"/>
  <c r="Q37" i="29"/>
  <c r="K37" i="29"/>
  <c r="Q36" i="29"/>
  <c r="M30" i="29"/>
  <c r="Q29" i="29"/>
  <c r="M29" i="29"/>
  <c r="M25" i="29"/>
  <c r="Q22" i="29"/>
  <c r="M22" i="29" s="1"/>
  <c r="Q21" i="29"/>
  <c r="K21" i="29" s="1"/>
  <c r="Q12" i="29"/>
  <c r="K12" i="29" s="1"/>
  <c r="Q11" i="29"/>
  <c r="M10" i="29"/>
  <c r="Y4" i="29"/>
  <c r="U4" i="29" s="1"/>
  <c r="Y138" i="29"/>
  <c r="S138" i="29" s="1"/>
  <c r="U128" i="29"/>
  <c r="Y122" i="29"/>
  <c r="U122" i="29" s="1"/>
  <c r="Y31" i="29"/>
  <c r="U31" i="29"/>
  <c r="Y15" i="29"/>
  <c r="Y8" i="29"/>
  <c r="U8" i="29" s="1"/>
  <c r="AC16" i="29"/>
  <c r="AO23" i="29"/>
  <c r="AK23" i="29"/>
  <c r="AO15" i="29"/>
  <c r="AO8" i="29"/>
  <c r="AK8" i="29" s="1"/>
  <c r="AW100" i="29"/>
  <c r="AS100" i="29" s="1"/>
  <c r="AW93" i="29"/>
  <c r="AS93" i="29"/>
  <c r="AW43" i="29"/>
  <c r="AQ35" i="29"/>
  <c r="AW28" i="29"/>
  <c r="AS28" i="29"/>
  <c r="AO104" i="29"/>
  <c r="AK104" i="29" s="1"/>
  <c r="AK97" i="29"/>
  <c r="AO89" i="29"/>
  <c r="AI89" i="29"/>
  <c r="AI34" i="29"/>
  <c r="AO26" i="29"/>
  <c r="AO18" i="29"/>
  <c r="AW88" i="29"/>
  <c r="AQ88" i="29" s="1"/>
  <c r="AW38" i="29"/>
  <c r="AS38" i="29" s="1"/>
  <c r="AW31" i="29"/>
  <c r="AS31" i="29"/>
  <c r="AO145" i="29"/>
  <c r="AO143" i="29"/>
  <c r="AI143" i="29" s="1"/>
  <c r="AO136" i="29"/>
  <c r="AO128" i="29"/>
  <c r="AI128" i="29" s="1"/>
  <c r="AO120" i="29"/>
  <c r="AO115" i="29"/>
  <c r="AK115" i="29" s="1"/>
  <c r="AO113" i="29"/>
  <c r="AI113" i="29"/>
  <c r="AO25" i="29"/>
  <c r="AK25" i="29"/>
  <c r="AO17" i="29"/>
  <c r="AI17" i="29" s="1"/>
  <c r="AO10" i="29"/>
  <c r="AK10" i="29" s="1"/>
  <c r="AO6" i="29"/>
  <c r="AK6" i="29" s="1"/>
  <c r="AO5" i="29"/>
  <c r="AK5" i="29"/>
  <c r="AW22" i="29"/>
  <c r="AS14" i="29"/>
  <c r="AW7" i="29"/>
  <c r="AQ7" i="29"/>
  <c r="BA121" i="29"/>
  <c r="BE114" i="29"/>
  <c r="BE106" i="29"/>
  <c r="BE91" i="29"/>
  <c r="BA91" i="29"/>
  <c r="BE41" i="29"/>
  <c r="BE34" i="29"/>
  <c r="BA34" i="29" s="1"/>
  <c r="AW20" i="29"/>
  <c r="AW16" i="29"/>
  <c r="AS16" i="29" s="1"/>
  <c r="AW13" i="29"/>
  <c r="AQ13" i="29"/>
  <c r="AW9" i="29"/>
  <c r="AW5" i="29"/>
  <c r="AQ5" i="29" s="1"/>
  <c r="BE26" i="29"/>
  <c r="BA26" i="29" s="1"/>
  <c r="BE18" i="29"/>
  <c r="BA18" i="29"/>
  <c r="BM126" i="29"/>
  <c r="BI126" i="29" s="1"/>
  <c r="BM122" i="29"/>
  <c r="BG122" i="29" s="1"/>
  <c r="BM111" i="29"/>
  <c r="BG111" i="29" s="1"/>
  <c r="BM107" i="29"/>
  <c r="BM103" i="29"/>
  <c r="BG103" i="29" s="1"/>
  <c r="BM96" i="29"/>
  <c r="BG95" i="29"/>
  <c r="BM92" i="29"/>
  <c r="BM88" i="29"/>
  <c r="BI88" i="29" s="1"/>
  <c r="BM38" i="29"/>
  <c r="BG37" i="29"/>
  <c r="BM31" i="29"/>
  <c r="BG31" i="29" s="1"/>
  <c r="BM23" i="29"/>
  <c r="BI23" i="29" s="1"/>
  <c r="BG22" i="29"/>
  <c r="BG19" i="29"/>
  <c r="I14" i="30"/>
  <c r="E14" i="30" s="1"/>
  <c r="Q4" i="30"/>
  <c r="K4" i="30" s="1"/>
  <c r="I7" i="30"/>
  <c r="C7" i="30" s="1"/>
  <c r="M15" i="29"/>
  <c r="Q6" i="29"/>
  <c r="K6" i="29"/>
  <c r="K5" i="29"/>
  <c r="I6" i="30"/>
  <c r="C6" i="30" s="1"/>
  <c r="L65" i="24"/>
  <c r="AG5" i="30"/>
  <c r="AC5" i="30"/>
  <c r="BM5" i="30"/>
  <c r="BG5" i="30"/>
  <c r="Q7" i="30"/>
  <c r="M7" i="30"/>
  <c r="AW7" i="30"/>
  <c r="AQ7" i="30"/>
  <c r="AG9" i="30"/>
  <c r="AA9" i="30"/>
  <c r="BM9" i="30"/>
  <c r="BG9" i="30"/>
  <c r="Q11" i="30"/>
  <c r="K11" i="30"/>
  <c r="AW11" i="30"/>
  <c r="AS11" i="30"/>
  <c r="AG13" i="30"/>
  <c r="AC13" i="30"/>
  <c r="BM13" i="30"/>
  <c r="BG13" i="30"/>
  <c r="Q14" i="30"/>
  <c r="K14" i="30"/>
  <c r="AW14" i="30"/>
  <c r="AS14" i="30"/>
  <c r="AG16" i="30"/>
  <c r="AC16" i="30"/>
  <c r="BM16" i="30"/>
  <c r="BI16" i="30"/>
  <c r="Q18" i="30"/>
  <c r="M18" i="30"/>
  <c r="AW18" i="30"/>
  <c r="AS18" i="30"/>
  <c r="AG20" i="30"/>
  <c r="AA20" i="30"/>
  <c r="BM20" i="30"/>
  <c r="BI20" i="30"/>
  <c r="Q22" i="30"/>
  <c r="M22" i="30"/>
  <c r="AW22" i="30"/>
  <c r="AS22" i="30"/>
  <c r="AG24" i="30"/>
  <c r="AC24" i="30"/>
  <c r="BM24" i="30"/>
  <c r="BG24" i="30"/>
  <c r="Q26" i="30"/>
  <c r="K26" i="30"/>
  <c r="AW26" i="30"/>
  <c r="AS26" i="30"/>
  <c r="Q28" i="30"/>
  <c r="K28" i="30"/>
  <c r="AG28" i="30"/>
  <c r="AA28" i="30"/>
  <c r="AW28" i="30"/>
  <c r="AQ28" i="30"/>
  <c r="BM28" i="30"/>
  <c r="BG28" i="30"/>
  <c r="Q32" i="30"/>
  <c r="K32" i="30"/>
  <c r="AG32" i="30"/>
  <c r="AA32" i="30"/>
  <c r="AW32" i="30"/>
  <c r="AQ32" i="30"/>
  <c r="BM32" i="30"/>
  <c r="BI32" i="30"/>
  <c r="AW34" i="30"/>
  <c r="AS34" i="30"/>
  <c r="AG35" i="30"/>
  <c r="AA35" i="30"/>
  <c r="BM35" i="30"/>
  <c r="BG35" i="30"/>
  <c r="Q37" i="30"/>
  <c r="K37" i="30"/>
  <c r="AW37" i="30"/>
  <c r="AQ37" i="30"/>
  <c r="AG39" i="30"/>
  <c r="AA39" i="30"/>
  <c r="BM39" i="30"/>
  <c r="BI39" i="30"/>
  <c r="Q41" i="30"/>
  <c r="K41" i="30"/>
  <c r="AW41" i="30"/>
  <c r="AQ41" i="30"/>
  <c r="I5" i="30"/>
  <c r="E5" i="30"/>
  <c r="AO5" i="30"/>
  <c r="AI5" i="30"/>
  <c r="Y7" i="30"/>
  <c r="S7" i="30"/>
  <c r="BE7" i="30"/>
  <c r="AY7" i="30"/>
  <c r="I9" i="30"/>
  <c r="C9" i="30"/>
  <c r="AO9" i="30"/>
  <c r="AK9" i="30"/>
  <c r="Y11" i="30"/>
  <c r="U11" i="30"/>
  <c r="BE11" i="30"/>
  <c r="BA11" i="30"/>
  <c r="I13" i="30"/>
  <c r="C13" i="30"/>
  <c r="AO13" i="30"/>
  <c r="AK13" i="30"/>
  <c r="Y14" i="30"/>
  <c r="U14" i="30"/>
  <c r="BE14" i="30"/>
  <c r="AY14" i="30"/>
  <c r="I16" i="30"/>
  <c r="C16" i="30"/>
  <c r="AO16" i="30"/>
  <c r="AK16" i="30"/>
  <c r="Y18" i="30"/>
  <c r="S18" i="30"/>
  <c r="BE18" i="30"/>
  <c r="BA18" i="30"/>
  <c r="I20" i="30"/>
  <c r="C20" i="30"/>
  <c r="AO20" i="30"/>
  <c r="AK20" i="30"/>
  <c r="Y22" i="30"/>
  <c r="U22" i="30"/>
  <c r="BE22" i="30"/>
  <c r="BA22" i="30"/>
  <c r="I24" i="30"/>
  <c r="E24" i="30"/>
  <c r="AO24" i="30"/>
  <c r="AI24" i="30"/>
  <c r="Y26" i="30"/>
  <c r="U26" i="30"/>
  <c r="BM26" i="30"/>
  <c r="BI26" i="30"/>
  <c r="Q30" i="30"/>
  <c r="K30" i="30"/>
  <c r="AG30" i="30"/>
  <c r="AA30" i="30"/>
  <c r="AW30" i="30"/>
  <c r="AS30" i="30"/>
  <c r="BM30" i="30"/>
  <c r="BI30" i="30"/>
  <c r="Q34" i="30"/>
  <c r="K34" i="30"/>
  <c r="AO34" i="30"/>
  <c r="AI34" i="30"/>
  <c r="Y35" i="30"/>
  <c r="U35" i="30"/>
  <c r="BE35" i="30"/>
  <c r="BA35" i="30"/>
  <c r="I37" i="30"/>
  <c r="C37" i="30"/>
  <c r="AO37" i="30"/>
  <c r="AI37" i="30"/>
  <c r="Y39" i="30"/>
  <c r="U39" i="30"/>
  <c r="BE39" i="30"/>
  <c r="AY39" i="30"/>
  <c r="I41" i="30"/>
  <c r="C41" i="30"/>
  <c r="AO41" i="30"/>
  <c r="AI41" i="30"/>
  <c r="Y43" i="30"/>
  <c r="S43" i="30"/>
  <c r="BE43" i="30"/>
  <c r="BA43" i="30"/>
  <c r="I87" i="30"/>
  <c r="C87" i="30"/>
  <c r="Y87" i="30"/>
  <c r="U87" i="30"/>
  <c r="AO87" i="30"/>
  <c r="AI87" i="30"/>
  <c r="BE87" i="30"/>
  <c r="AY87" i="30"/>
  <c r="Q90" i="30"/>
  <c r="K90" i="30"/>
  <c r="AW90" i="30"/>
  <c r="AS90" i="30"/>
  <c r="I91" i="30"/>
  <c r="C91" i="30"/>
  <c r="Y91" i="30"/>
  <c r="U91" i="30"/>
  <c r="AO91" i="30"/>
  <c r="AK91" i="30"/>
  <c r="BE91" i="30"/>
  <c r="BA91" i="30"/>
  <c r="Q94" i="30"/>
  <c r="K94" i="30"/>
  <c r="AW94" i="30"/>
  <c r="AQ94" i="30"/>
  <c r="I95" i="30"/>
  <c r="E95" i="30"/>
  <c r="Y95" i="30"/>
  <c r="U95" i="30"/>
  <c r="AO95" i="30"/>
  <c r="AI95" i="30"/>
  <c r="BE95" i="30"/>
  <c r="AY95" i="30"/>
  <c r="I97" i="30"/>
  <c r="C97" i="30"/>
  <c r="AO97" i="30"/>
  <c r="AI97" i="30"/>
  <c r="Y98" i="30"/>
  <c r="U98" i="30"/>
  <c r="BE98" i="30"/>
  <c r="BA98" i="30"/>
  <c r="I100" i="30"/>
  <c r="E100" i="30"/>
  <c r="AO100" i="30"/>
  <c r="AI100" i="30"/>
  <c r="Y102" i="30"/>
  <c r="U102" i="30"/>
  <c r="BE102" i="30"/>
  <c r="BA102" i="30"/>
  <c r="I104" i="30"/>
  <c r="E104" i="30"/>
  <c r="AO104" i="30"/>
  <c r="AI104" i="30"/>
  <c r="Q107" i="30"/>
  <c r="M107" i="30"/>
  <c r="AW107" i="30"/>
  <c r="AS107" i="30"/>
  <c r="AG109" i="30"/>
  <c r="AA109" i="30"/>
  <c r="BM109" i="30"/>
  <c r="BG109" i="30"/>
  <c r="Q111" i="30"/>
  <c r="K111" i="30"/>
  <c r="AW111" i="30"/>
  <c r="AQ111" i="30"/>
  <c r="AG113" i="30"/>
  <c r="AA113" i="30"/>
  <c r="BM113" i="30"/>
  <c r="BI113" i="30"/>
  <c r="Q115" i="30"/>
  <c r="M115" i="30"/>
  <c r="AW115" i="30"/>
  <c r="AQ115" i="30"/>
  <c r="AG117" i="30"/>
  <c r="AA117" i="30"/>
  <c r="BM117" i="30"/>
  <c r="BI117" i="30"/>
  <c r="AG120" i="30"/>
  <c r="AA120" i="30"/>
  <c r="BM120" i="30"/>
  <c r="BI120" i="30"/>
  <c r="AG43" i="30"/>
  <c r="AA43" i="30"/>
  <c r="BM43" i="30"/>
  <c r="BI43" i="30"/>
  <c r="I89" i="30"/>
  <c r="C89" i="30"/>
  <c r="Y89" i="30"/>
  <c r="U89" i="30"/>
  <c r="AO89" i="30"/>
  <c r="AK89" i="30"/>
  <c r="BE89" i="30"/>
  <c r="AY89" i="30"/>
  <c r="I93" i="30"/>
  <c r="C93" i="30"/>
  <c r="Y93" i="30"/>
  <c r="S93" i="30"/>
  <c r="AO93" i="30"/>
  <c r="AI93" i="30"/>
  <c r="BE93" i="30"/>
  <c r="AY93" i="30"/>
  <c r="BE26" i="30"/>
  <c r="BA26" i="30"/>
  <c r="I30" i="30"/>
  <c r="C30" i="30"/>
  <c r="Y30" i="30"/>
  <c r="S30" i="30"/>
  <c r="AO30" i="30"/>
  <c r="AI30" i="30"/>
  <c r="BE30" i="30"/>
  <c r="BA30" i="30"/>
  <c r="I34" i="30"/>
  <c r="E34" i="30"/>
  <c r="Y34" i="30"/>
  <c r="U34" i="30"/>
  <c r="AG90" i="30"/>
  <c r="AA90" i="30"/>
  <c r="BM90" i="30"/>
  <c r="BG90" i="30"/>
  <c r="AG94" i="30"/>
  <c r="AA94" i="30"/>
  <c r="BM94" i="30"/>
  <c r="BI94" i="30"/>
  <c r="AG97" i="30"/>
  <c r="AA97" i="30"/>
  <c r="BM97" i="30"/>
  <c r="BI97" i="30"/>
  <c r="Q98" i="30"/>
  <c r="K98" i="30"/>
  <c r="AW98" i="30"/>
  <c r="AS98" i="30"/>
  <c r="AG100" i="30"/>
  <c r="AC100" i="30"/>
  <c r="BM100" i="30"/>
  <c r="BI100" i="30"/>
  <c r="Q102" i="30"/>
  <c r="M102" i="30"/>
  <c r="AW102" i="30"/>
  <c r="AS102" i="30"/>
  <c r="AG104" i="30"/>
  <c r="AA104" i="30"/>
  <c r="BM104" i="30"/>
  <c r="BG104" i="30"/>
  <c r="I106" i="30"/>
  <c r="E106" i="30"/>
  <c r="AO106" i="30"/>
  <c r="AI106" i="30"/>
  <c r="Y106" i="30"/>
  <c r="U106" i="30"/>
  <c r="I107" i="30"/>
  <c r="E107" i="30"/>
  <c r="AO107" i="30"/>
  <c r="AI107" i="30"/>
  <c r="Y109" i="30"/>
  <c r="U109" i="30"/>
  <c r="BE109" i="30"/>
  <c r="BA109" i="30"/>
  <c r="I111" i="30"/>
  <c r="E111" i="30"/>
  <c r="AO111" i="30"/>
  <c r="AI111" i="30"/>
  <c r="Y113" i="30"/>
  <c r="S113" i="30"/>
  <c r="BE113" i="30"/>
  <c r="AY113" i="30"/>
  <c r="I115" i="30"/>
  <c r="E115" i="30"/>
  <c r="AO115" i="30"/>
  <c r="AI115" i="30"/>
  <c r="Y117" i="30"/>
  <c r="S117" i="30"/>
  <c r="BE117" i="30"/>
  <c r="AY117" i="30"/>
  <c r="Y120" i="30"/>
  <c r="S120" i="30"/>
  <c r="BE120" i="30"/>
  <c r="AY120" i="30"/>
  <c r="Q124" i="30"/>
  <c r="M124" i="30"/>
  <c r="AG124" i="30"/>
  <c r="AC124" i="30"/>
  <c r="AW124" i="30"/>
  <c r="AQ124" i="30"/>
  <c r="BM124" i="30"/>
  <c r="BG124" i="30"/>
  <c r="I128" i="30"/>
  <c r="E128" i="30"/>
  <c r="Y128" i="30"/>
  <c r="S128" i="30"/>
  <c r="AO128" i="30"/>
  <c r="AI128" i="30"/>
  <c r="BE128" i="30"/>
  <c r="AY128" i="30"/>
  <c r="I132" i="30"/>
  <c r="C132" i="30"/>
  <c r="Y132" i="30"/>
  <c r="S132" i="30"/>
  <c r="AO132" i="30"/>
  <c r="AI132" i="30"/>
  <c r="BE132" i="30"/>
  <c r="BA132" i="30"/>
  <c r="I124" i="30"/>
  <c r="E124" i="30"/>
  <c r="Y124" i="30"/>
  <c r="U124" i="30"/>
  <c r="AO124" i="30"/>
  <c r="AI124" i="30"/>
  <c r="BE124" i="30"/>
  <c r="AY124" i="30"/>
  <c r="Q128" i="30"/>
  <c r="M128" i="30"/>
  <c r="AG128" i="30"/>
  <c r="AA128" i="30"/>
  <c r="AW128" i="30"/>
  <c r="AQ128" i="30"/>
  <c r="BM128" i="30"/>
  <c r="BG128" i="30"/>
  <c r="Q132" i="30"/>
  <c r="K132" i="30"/>
  <c r="AG132" i="30"/>
  <c r="AC132" i="30"/>
  <c r="AW132" i="30"/>
  <c r="AS132" i="30"/>
  <c r="BM132" i="30"/>
  <c r="BG132" i="30"/>
  <c r="Q139" i="30"/>
  <c r="K139" i="30"/>
  <c r="Q142" i="30"/>
  <c r="M142" i="30"/>
  <c r="Q136" i="30"/>
  <c r="M136" i="30"/>
  <c r="AG136" i="30"/>
  <c r="AA136" i="30"/>
  <c r="AW136" i="30"/>
  <c r="AS136" i="30"/>
  <c r="BM136" i="30"/>
  <c r="BG136" i="30"/>
  <c r="BM139" i="30"/>
  <c r="BG139" i="30"/>
  <c r="BM142" i="30"/>
  <c r="BI142" i="30"/>
  <c r="Q143" i="30"/>
  <c r="M143" i="30"/>
  <c r="AG143" i="30"/>
  <c r="AA143" i="30"/>
  <c r="AW143" i="30"/>
  <c r="AS143" i="30"/>
  <c r="BM143" i="30"/>
  <c r="BG143" i="30"/>
  <c r="Q146" i="30"/>
  <c r="M146" i="30"/>
  <c r="AG146" i="30"/>
  <c r="AA146" i="30"/>
  <c r="AW146" i="30"/>
  <c r="AS146" i="30"/>
  <c r="BM146" i="30"/>
  <c r="BI146" i="30"/>
  <c r="Q147" i="30"/>
  <c r="K147" i="30"/>
  <c r="AG147" i="30"/>
  <c r="AC147" i="30"/>
  <c r="AW147" i="30"/>
  <c r="AS147" i="30"/>
  <c r="BM147" i="30"/>
  <c r="BG147" i="30"/>
  <c r="BG14" i="29"/>
  <c r="BM7" i="29"/>
  <c r="BI7" i="29" s="1"/>
  <c r="BM114" i="29"/>
  <c r="BI114" i="29"/>
  <c r="BM98" i="29"/>
  <c r="BI98" i="29"/>
  <c r="BM87" i="29"/>
  <c r="BM41" i="29"/>
  <c r="BG41" i="29" s="1"/>
  <c r="BM30" i="29"/>
  <c r="BI26" i="29"/>
  <c r="BM15" i="29"/>
  <c r="BM11" i="29"/>
  <c r="BM129" i="29"/>
  <c r="BM130" i="29"/>
  <c r="BM131" i="29"/>
  <c r="BG131" i="29" s="1"/>
  <c r="BM132" i="29"/>
  <c r="BG132" i="29"/>
  <c r="BM133" i="29"/>
  <c r="BM135" i="29"/>
  <c r="BM136" i="29"/>
  <c r="BI136" i="29" s="1"/>
  <c r="BM137" i="29"/>
  <c r="BM138" i="29"/>
  <c r="BG138" i="29" s="1"/>
  <c r="BG139" i="29"/>
  <c r="BM140" i="29"/>
  <c r="BM141" i="29"/>
  <c r="BI141" i="29" s="1"/>
  <c r="BM143" i="29"/>
  <c r="BI143" i="29" s="1"/>
  <c r="BM145" i="29"/>
  <c r="BG145" i="29" s="1"/>
  <c r="BM146" i="29"/>
  <c r="BG146" i="29"/>
  <c r="BG147" i="29"/>
  <c r="BM148" i="29"/>
  <c r="BI148" i="29" s="1"/>
  <c r="BM149" i="29"/>
  <c r="BE130" i="29"/>
  <c r="BA130" i="29" s="1"/>
  <c r="BE131" i="29"/>
  <c r="BE132" i="29"/>
  <c r="BE133" i="29"/>
  <c r="BA133" i="29" s="1"/>
  <c r="BE135" i="29"/>
  <c r="BE136" i="29"/>
  <c r="AY136" i="29" s="1"/>
  <c r="BA137" i="29"/>
  <c r="BE138" i="29"/>
  <c r="BA138" i="29" s="1"/>
  <c r="BA139" i="29"/>
  <c r="BE140" i="29"/>
  <c r="BA140" i="29"/>
  <c r="BA141" i="29"/>
  <c r="BE142" i="29"/>
  <c r="AY142" i="29" s="1"/>
  <c r="BE144" i="29"/>
  <c r="AY144" i="29" s="1"/>
  <c r="BE145" i="29"/>
  <c r="BA145" i="29"/>
  <c r="BE147" i="29"/>
  <c r="BE148" i="29"/>
  <c r="BA148" i="29" s="1"/>
  <c r="BE149" i="29"/>
  <c r="AY149" i="29" s="1"/>
  <c r="AW96" i="29"/>
  <c r="AS96" i="29" s="1"/>
  <c r="AW107" i="29"/>
  <c r="AW103" i="29"/>
  <c r="AS103" i="29" s="1"/>
  <c r="AW33" i="29"/>
  <c r="AQ33" i="29" s="1"/>
  <c r="AW36" i="29"/>
  <c r="AS36" i="29" s="1"/>
  <c r="AW40" i="29"/>
  <c r="AW90" i="29"/>
  <c r="AS90" i="29" s="1"/>
  <c r="AW94" i="29"/>
  <c r="AQ94" i="29" s="1"/>
  <c r="AW101" i="29"/>
  <c r="AQ101" i="29" s="1"/>
  <c r="AW112" i="29"/>
  <c r="AW116" i="29"/>
  <c r="AS116" i="29" s="1"/>
  <c r="AW119" i="29"/>
  <c r="AS123" i="29"/>
  <c r="AW127" i="29"/>
  <c r="AS127" i="29"/>
  <c r="AW135" i="29"/>
  <c r="AQ135" i="29"/>
  <c r="AW139" i="29"/>
  <c r="AW142" i="29"/>
  <c r="AS142" i="29" s="1"/>
  <c r="AW146" i="29"/>
  <c r="AS30" i="29"/>
  <c r="AW34" i="29"/>
  <c r="AS34" i="29" s="1"/>
  <c r="AW41" i="29"/>
  <c r="AQ41" i="29" s="1"/>
  <c r="AW87" i="29"/>
  <c r="AS91" i="29"/>
  <c r="AW95" i="29"/>
  <c r="AS95" i="29" s="1"/>
  <c r="AW102" i="29"/>
  <c r="AS102" i="29" s="1"/>
  <c r="AW111" i="29"/>
  <c r="AW115" i="29"/>
  <c r="AQ115" i="29"/>
  <c r="AW122" i="29"/>
  <c r="AW126" i="29"/>
  <c r="AS126" i="29" s="1"/>
  <c r="AW130" i="29"/>
  <c r="AW134" i="29"/>
  <c r="AW138" i="29"/>
  <c r="AS138" i="29" s="1"/>
  <c r="AS141" i="29"/>
  <c r="AW145" i="29"/>
  <c r="AQ145" i="29"/>
  <c r="AO102" i="29"/>
  <c r="AO98" i="29"/>
  <c r="AO95" i="29"/>
  <c r="AO91" i="29"/>
  <c r="AO87" i="29"/>
  <c r="AK87" i="29"/>
  <c r="AI41" i="29"/>
  <c r="AO37" i="29"/>
  <c r="AO30" i="29"/>
  <c r="AO27" i="29"/>
  <c r="AK27" i="29" s="1"/>
  <c r="AO22" i="29"/>
  <c r="AO19" i="29"/>
  <c r="AK19" i="29"/>
  <c r="AO14" i="29"/>
  <c r="AO12" i="29"/>
  <c r="AI12" i="29" s="1"/>
  <c r="AO7" i="29"/>
  <c r="AO149" i="29"/>
  <c r="AK149" i="29"/>
  <c r="AO141" i="29"/>
  <c r="AI141" i="29" s="1"/>
  <c r="AO134" i="29"/>
  <c r="AK134" i="29" s="1"/>
  <c r="AO126" i="29"/>
  <c r="AK126" i="29" s="1"/>
  <c r="AO111" i="29"/>
  <c r="AI111" i="29"/>
  <c r="AO107" i="29"/>
  <c r="AO103" i="29"/>
  <c r="AK103" i="29" s="1"/>
  <c r="AO99" i="29"/>
  <c r="AK96" i="29"/>
  <c r="AO92" i="29"/>
  <c r="AI92" i="29" s="1"/>
  <c r="AK88" i="29"/>
  <c r="AO42" i="29"/>
  <c r="AI42" i="29"/>
  <c r="AO106" i="29"/>
  <c r="AI106" i="29"/>
  <c r="AO110" i="29"/>
  <c r="AO114" i="29"/>
  <c r="AI114" i="29" s="1"/>
  <c r="AO116" i="29"/>
  <c r="AO119" i="29"/>
  <c r="AK119" i="29" s="1"/>
  <c r="AO121" i="29"/>
  <c r="AI121" i="29" s="1"/>
  <c r="AO123" i="29"/>
  <c r="AK123" i="29" s="1"/>
  <c r="AO125" i="29"/>
  <c r="AO129" i="29"/>
  <c r="AI129" i="29"/>
  <c r="AO131" i="29"/>
  <c r="AO133" i="29"/>
  <c r="AI133" i="29" s="1"/>
  <c r="AO135" i="29"/>
  <c r="AK135" i="29" s="1"/>
  <c r="AK137" i="29"/>
  <c r="AO139" i="29"/>
  <c r="AK139" i="29" s="1"/>
  <c r="AK140" i="29"/>
  <c r="AO142" i="29"/>
  <c r="AO144" i="29"/>
  <c r="AK144" i="29" s="1"/>
  <c r="AO146" i="29"/>
  <c r="AO148" i="29"/>
  <c r="AG4" i="29"/>
  <c r="AG111" i="29"/>
  <c r="AG113" i="29"/>
  <c r="AA113" i="29" s="1"/>
  <c r="AG115" i="29"/>
  <c r="AA115" i="29"/>
  <c r="AG117" i="29"/>
  <c r="AC117" i="29" s="1"/>
  <c r="AG120" i="29"/>
  <c r="AG122" i="29"/>
  <c r="AG124" i="29"/>
  <c r="AA124" i="29" s="1"/>
  <c r="AG126" i="29"/>
  <c r="AG128" i="29"/>
  <c r="AA128" i="29" s="1"/>
  <c r="AG132" i="29"/>
  <c r="AG134" i="29"/>
  <c r="AC134" i="29" s="1"/>
  <c r="AG136" i="29"/>
  <c r="AC136" i="29"/>
  <c r="AG138" i="29"/>
  <c r="AC138" i="29" s="1"/>
  <c r="AG141" i="29"/>
  <c r="AA141" i="29" s="1"/>
  <c r="AG143" i="29"/>
  <c r="AA143" i="29" s="1"/>
  <c r="AG145" i="29"/>
  <c r="AA145" i="29"/>
  <c r="AG147" i="29"/>
  <c r="AC147" i="29" s="1"/>
  <c r="AG149" i="29"/>
  <c r="AC149" i="29" s="1"/>
  <c r="AG110" i="29"/>
  <c r="AC110" i="29" s="1"/>
  <c r="AG112" i="29"/>
  <c r="AG114" i="29"/>
  <c r="AC114" i="29" s="1"/>
  <c r="AG116" i="29"/>
  <c r="AA116" i="29" s="1"/>
  <c r="AG118" i="29"/>
  <c r="AC118" i="29" s="1"/>
  <c r="AG119" i="29"/>
  <c r="AC119" i="29" s="1"/>
  <c r="AG121" i="29"/>
  <c r="AC121" i="29"/>
  <c r="AG123" i="29"/>
  <c r="AG127" i="29"/>
  <c r="AG129" i="29"/>
  <c r="AC129" i="29" s="1"/>
  <c r="AG131" i="29"/>
  <c r="AA131" i="29"/>
  <c r="AG133" i="29"/>
  <c r="AC133" i="29" s="1"/>
  <c r="AG135" i="29"/>
  <c r="AC135" i="29" s="1"/>
  <c r="AG137" i="29"/>
  <c r="AC137" i="29" s="1"/>
  <c r="AG139" i="29"/>
  <c r="AG140" i="29"/>
  <c r="AC140" i="29" s="1"/>
  <c r="AG144" i="29"/>
  <c r="AC144" i="29" s="1"/>
  <c r="AG146" i="29"/>
  <c r="AA146" i="29" s="1"/>
  <c r="AG148" i="29"/>
  <c r="AC148" i="29"/>
  <c r="Y134" i="29"/>
  <c r="Y111" i="29"/>
  <c r="U111" i="29"/>
  <c r="Y103" i="29"/>
  <c r="U103" i="29"/>
  <c r="Y99" i="29"/>
  <c r="Y92" i="29"/>
  <c r="Y88" i="29"/>
  <c r="U88" i="29" s="1"/>
  <c r="Y42" i="29"/>
  <c r="Y38" i="29"/>
  <c r="U38" i="29" s="1"/>
  <c r="Y27" i="29"/>
  <c r="U27" i="29" s="1"/>
  <c r="Y22" i="29"/>
  <c r="U22" i="29" s="1"/>
  <c r="Y19" i="29"/>
  <c r="Y14" i="29"/>
  <c r="S14" i="29" s="1"/>
  <c r="Y12" i="29"/>
  <c r="S12" i="29" s="1"/>
  <c r="Y7" i="29"/>
  <c r="S7" i="29" s="1"/>
  <c r="Y149" i="29"/>
  <c r="Y110" i="29"/>
  <c r="S110" i="29" s="1"/>
  <c r="Y114" i="29"/>
  <c r="U114" i="29" s="1"/>
  <c r="Y116" i="29"/>
  <c r="S116" i="29" s="1"/>
  <c r="Y118" i="29"/>
  <c r="Y119" i="29"/>
  <c r="U119" i="29" s="1"/>
  <c r="Y123" i="29"/>
  <c r="Y125" i="29"/>
  <c r="S125" i="29"/>
  <c r="Y129" i="29"/>
  <c r="Y131" i="29"/>
  <c r="Y133" i="29"/>
  <c r="Y137" i="29"/>
  <c r="Y139" i="29"/>
  <c r="S139" i="29" s="1"/>
  <c r="Y140" i="29"/>
  <c r="S140" i="29"/>
  <c r="Y142" i="29"/>
  <c r="Y146" i="29"/>
  <c r="S146" i="29" s="1"/>
  <c r="Y148" i="29"/>
  <c r="U148" i="29" s="1"/>
  <c r="Q145" i="29"/>
  <c r="K145" i="29"/>
  <c r="Q140" i="29"/>
  <c r="Q134" i="29"/>
  <c r="Q110" i="29"/>
  <c r="K110" i="29" s="1"/>
  <c r="Q98" i="29"/>
  <c r="M98" i="29" s="1"/>
  <c r="Q41" i="29"/>
  <c r="M41" i="29" s="1"/>
  <c r="Q34" i="29"/>
  <c r="K34" i="29" s="1"/>
  <c r="Q18" i="29"/>
  <c r="K18" i="29"/>
  <c r="Q14" i="29"/>
  <c r="Q149" i="29"/>
  <c r="M149" i="29"/>
  <c r="Q137" i="29"/>
  <c r="K137" i="29"/>
  <c r="Q125" i="29"/>
  <c r="Q129" i="29"/>
  <c r="M129" i="29"/>
  <c r="Q121" i="29"/>
  <c r="Q115" i="29"/>
  <c r="K115" i="29" s="1"/>
  <c r="Q107" i="29"/>
  <c r="K107" i="29" s="1"/>
  <c r="Q103" i="29"/>
  <c r="M103" i="29"/>
  <c r="K99" i="29"/>
  <c r="Q96" i="29"/>
  <c r="M96" i="29" s="1"/>
  <c r="Q88" i="29"/>
  <c r="M88" i="29" s="1"/>
  <c r="Q42" i="29"/>
  <c r="Q38" i="29"/>
  <c r="M38" i="29"/>
  <c r="Q31" i="29"/>
  <c r="K27" i="29"/>
  <c r="Q23" i="29"/>
  <c r="M23" i="29"/>
  <c r="Q112" i="29"/>
  <c r="M112" i="29"/>
  <c r="Q116" i="29"/>
  <c r="Q119" i="29"/>
  <c r="K119" i="29" s="1"/>
  <c r="Q123" i="29"/>
  <c r="M127" i="29"/>
  <c r="Q131" i="29"/>
  <c r="Q135" i="29"/>
  <c r="K135" i="29" s="1"/>
  <c r="Q139" i="29"/>
  <c r="Q142" i="29"/>
  <c r="Q146" i="29"/>
  <c r="K109" i="29"/>
  <c r="Q113" i="29"/>
  <c r="M113" i="29" s="1"/>
  <c r="Q120" i="29"/>
  <c r="K120" i="29" s="1"/>
  <c r="Q124" i="29"/>
  <c r="Q128" i="29"/>
  <c r="M128" i="29"/>
  <c r="Q132" i="29"/>
  <c r="M132" i="29" s="1"/>
  <c r="Q136" i="29"/>
  <c r="K136" i="29" s="1"/>
  <c r="Q143" i="29"/>
  <c r="K143" i="29" s="1"/>
  <c r="Q147" i="29"/>
  <c r="I149" i="29"/>
  <c r="E149" i="29" s="1"/>
  <c r="C138" i="29"/>
  <c r="I134" i="29"/>
  <c r="I122" i="29"/>
  <c r="C107" i="29"/>
  <c r="I103" i="29"/>
  <c r="I92" i="29"/>
  <c r="E88" i="29"/>
  <c r="I31" i="29"/>
  <c r="I19" i="29"/>
  <c r="C19" i="29" s="1"/>
  <c r="I15" i="29"/>
  <c r="I147" i="29"/>
  <c r="C147" i="29" s="1"/>
  <c r="I128" i="29"/>
  <c r="C128" i="29" s="1"/>
  <c r="I117" i="29"/>
  <c r="C117" i="29"/>
  <c r="I109" i="29"/>
  <c r="I101" i="29"/>
  <c r="C101" i="29" s="1"/>
  <c r="I94" i="29"/>
  <c r="I44" i="29"/>
  <c r="E44" i="29" s="1"/>
  <c r="I36" i="29"/>
  <c r="I29" i="29"/>
  <c r="C29" i="29" s="1"/>
  <c r="I21" i="29"/>
  <c r="I6" i="29"/>
  <c r="C6" i="29" s="1"/>
  <c r="I4" i="29"/>
  <c r="C4" i="29" s="1"/>
  <c r="I146" i="29"/>
  <c r="C146" i="29" s="1"/>
  <c r="I142" i="29"/>
  <c r="C142" i="29"/>
  <c r="I139" i="29"/>
  <c r="I135" i="29"/>
  <c r="E135" i="29" s="1"/>
  <c r="I131" i="29"/>
  <c r="E131" i="29" s="1"/>
  <c r="I127" i="29"/>
  <c r="C127" i="29" s="1"/>
  <c r="I123" i="29"/>
  <c r="I119" i="29"/>
  <c r="I116" i="29"/>
  <c r="I112" i="29"/>
  <c r="C112" i="29"/>
  <c r="I108" i="29"/>
  <c r="I104" i="29"/>
  <c r="E104" i="29" s="1"/>
  <c r="I100" i="29"/>
  <c r="E100" i="29" s="1"/>
  <c r="I97" i="29"/>
  <c r="C97" i="29" s="1"/>
  <c r="I93" i="29"/>
  <c r="E93" i="29" s="1"/>
  <c r="I89" i="29"/>
  <c r="I43" i="29"/>
  <c r="C43" i="29" s="1"/>
  <c r="I39" i="29"/>
  <c r="C39" i="29"/>
  <c r="I35" i="29"/>
  <c r="I32" i="29"/>
  <c r="E32" i="29" s="1"/>
  <c r="I28" i="29"/>
  <c r="I24" i="29"/>
  <c r="C24" i="29" s="1"/>
  <c r="I20" i="29"/>
  <c r="I16" i="29"/>
  <c r="I13" i="29"/>
  <c r="E13" i="29" s="1"/>
  <c r="I9" i="29"/>
  <c r="C9" i="29" s="1"/>
  <c r="I5" i="29"/>
  <c r="E5" i="29" s="1"/>
  <c r="I148" i="29"/>
  <c r="E148" i="29" s="1"/>
  <c r="I144" i="29"/>
  <c r="I140" i="29"/>
  <c r="C140" i="29"/>
  <c r="I137" i="29"/>
  <c r="C137" i="29"/>
  <c r="I143" i="29"/>
  <c r="I136" i="29"/>
  <c r="I124" i="29"/>
  <c r="E124" i="29"/>
  <c r="I120" i="29"/>
  <c r="I113" i="29"/>
  <c r="E113" i="29" s="1"/>
  <c r="I105" i="29"/>
  <c r="C105" i="29" s="1"/>
  <c r="I90" i="29"/>
  <c r="I40" i="29"/>
  <c r="I33" i="29"/>
  <c r="C33" i="29" s="1"/>
  <c r="I25" i="29"/>
  <c r="E25" i="29" s="1"/>
  <c r="I17" i="29"/>
  <c r="I10" i="29"/>
  <c r="E10" i="29"/>
  <c r="I145" i="29"/>
  <c r="E145" i="29"/>
  <c r="I141" i="29"/>
  <c r="C141" i="29"/>
  <c r="I130" i="29"/>
  <c r="I126" i="29"/>
  <c r="C126" i="29" s="1"/>
  <c r="I115" i="29"/>
  <c r="E115" i="29"/>
  <c r="I111" i="29"/>
  <c r="C111" i="29"/>
  <c r="I99" i="29"/>
  <c r="E99" i="29"/>
  <c r="I96" i="29"/>
  <c r="C96" i="29"/>
  <c r="I42" i="29"/>
  <c r="I38" i="29"/>
  <c r="C38" i="29" s="1"/>
  <c r="I27" i="29"/>
  <c r="E27" i="29" s="1"/>
  <c r="I23" i="29"/>
  <c r="C23" i="29" s="1"/>
  <c r="I12" i="29"/>
  <c r="C12" i="29" s="1"/>
  <c r="I8" i="29"/>
  <c r="C8" i="29"/>
  <c r="I133" i="29"/>
  <c r="I129" i="29"/>
  <c r="C129" i="29" s="1"/>
  <c r="I125" i="29"/>
  <c r="C125" i="29"/>
  <c r="I121" i="29"/>
  <c r="I118" i="29"/>
  <c r="E118" i="29" s="1"/>
  <c r="I114" i="29"/>
  <c r="E114" i="29"/>
  <c r="I110" i="29"/>
  <c r="I106" i="29"/>
  <c r="I102" i="29"/>
  <c r="I98" i="29"/>
  <c r="E98" i="29"/>
  <c r="I95" i="29"/>
  <c r="C95" i="29"/>
  <c r="I91" i="29"/>
  <c r="I87" i="29"/>
  <c r="I41" i="29"/>
  <c r="I37" i="29"/>
  <c r="I34" i="29"/>
  <c r="C34" i="29"/>
  <c r="I30" i="29"/>
  <c r="I26" i="29"/>
  <c r="E26" i="29" s="1"/>
  <c r="I22" i="29"/>
  <c r="C22" i="29"/>
  <c r="I18" i="29"/>
  <c r="I14" i="29"/>
  <c r="C14" i="29" s="1"/>
  <c r="I11" i="29"/>
  <c r="E11" i="29" s="1"/>
  <c r="I7" i="29"/>
  <c r="E7" i="29"/>
  <c r="S131" i="30"/>
  <c r="S126" i="30"/>
  <c r="M116" i="30"/>
  <c r="S110" i="30"/>
  <c r="AQ99" i="30"/>
  <c r="AK40" i="30"/>
  <c r="M8" i="30"/>
  <c r="BG34" i="30"/>
  <c r="K31" i="30"/>
  <c r="AY88" i="30"/>
  <c r="E17" i="30"/>
  <c r="U6" i="30"/>
  <c r="BI38" i="30"/>
  <c r="AC22" i="30"/>
  <c r="M101" i="30"/>
  <c r="AS25" i="30"/>
  <c r="BI12" i="30"/>
  <c r="AC137" i="30"/>
  <c r="K5" i="30"/>
  <c r="AS119" i="30"/>
  <c r="E127" i="30"/>
  <c r="E117" i="30"/>
  <c r="K106" i="30"/>
  <c r="BG10" i="30"/>
  <c r="BI29" i="30"/>
  <c r="AC23" i="30"/>
  <c r="U125" i="30"/>
  <c r="S108" i="30"/>
  <c r="BI6" i="30"/>
  <c r="AI32" i="30"/>
  <c r="AA112" i="30"/>
  <c r="BA27" i="30"/>
  <c r="S130" i="30"/>
  <c r="E125" i="30"/>
  <c r="AQ103" i="30"/>
  <c r="M92" i="30"/>
  <c r="AK36" i="30"/>
  <c r="AQ23" i="30"/>
  <c r="S15" i="30"/>
  <c r="U10" i="30"/>
  <c r="AC18" i="30"/>
  <c r="BA97" i="30"/>
  <c r="AA129" i="30"/>
  <c r="AQ118" i="30"/>
  <c r="K97" i="30"/>
  <c r="U8" i="30"/>
  <c r="BG137" i="30"/>
  <c r="BI95" i="30"/>
  <c r="C29" i="30"/>
  <c r="M113" i="30"/>
  <c r="K109" i="30"/>
  <c r="AS89" i="30"/>
  <c r="AY38" i="30"/>
  <c r="E28" i="30"/>
  <c r="AK22" i="30"/>
  <c r="AC12" i="30"/>
  <c r="AC131" i="30"/>
  <c r="BI92" i="30"/>
  <c r="AC17" i="30"/>
  <c r="BA142" i="30"/>
  <c r="AA25" i="30"/>
  <c r="BA90" i="30"/>
  <c r="AY147" i="30"/>
  <c r="S133" i="30"/>
  <c r="M122" i="30"/>
  <c r="S114" i="30"/>
  <c r="E123" i="30"/>
  <c r="AK119" i="30"/>
  <c r="E102" i="30"/>
  <c r="M93" i="30"/>
  <c r="M43" i="30"/>
  <c r="AQ97" i="30"/>
  <c r="AK33" i="30"/>
  <c r="S17" i="30"/>
  <c r="AC130" i="30"/>
  <c r="AC108" i="30"/>
  <c r="AC103" i="30"/>
  <c r="BA37" i="30"/>
  <c r="AC89" i="30"/>
  <c r="AI38" i="30"/>
  <c r="BI31" i="30"/>
  <c r="AA119" i="30"/>
  <c r="BA32" i="30"/>
  <c r="BA141" i="30"/>
  <c r="U135" i="30"/>
  <c r="U116" i="30"/>
  <c r="U41" i="30"/>
  <c r="S122" i="30"/>
  <c r="AY94" i="30"/>
  <c r="M44" i="30"/>
  <c r="AK35" i="30"/>
  <c r="BI149" i="30"/>
  <c r="AY23" i="30"/>
  <c r="AC135" i="30"/>
  <c r="C105" i="30"/>
  <c r="AC95" i="30"/>
  <c r="BG41" i="30"/>
  <c r="C32" i="30"/>
  <c r="AC19" i="30"/>
  <c r="M12" i="30"/>
  <c r="AA133" i="30"/>
  <c r="BG37" i="30"/>
  <c r="U127" i="30"/>
  <c r="BA100" i="30"/>
  <c r="AY145" i="30"/>
  <c r="E134" i="30"/>
  <c r="S111" i="30"/>
  <c r="AY103" i="30"/>
  <c r="K19" i="30"/>
  <c r="AC125" i="30"/>
  <c r="AC98" i="30"/>
  <c r="BI20" i="29"/>
  <c r="BI27" i="29"/>
  <c r="AQ11" i="29"/>
  <c r="BA117" i="29"/>
  <c r="AY24" i="29"/>
  <c r="AK40" i="29"/>
  <c r="U16" i="29"/>
  <c r="AY30" i="29"/>
  <c r="BA40" i="29"/>
  <c r="S139" i="30"/>
  <c r="AK135" i="30"/>
  <c r="AY149" i="30"/>
  <c r="AY144" i="30"/>
  <c r="AK136" i="30"/>
  <c r="AS129" i="30"/>
  <c r="AS109" i="30"/>
  <c r="M99" i="30"/>
  <c r="E96" i="30"/>
  <c r="E88" i="30"/>
  <c r="AK29" i="30"/>
  <c r="AY29" i="30"/>
  <c r="AK18" i="30"/>
  <c r="AC105" i="30"/>
  <c r="U5" i="30"/>
  <c r="AY140" i="30"/>
  <c r="AY138" i="30"/>
  <c r="S136" i="30"/>
  <c r="S134" i="30"/>
  <c r="AK139" i="30"/>
  <c r="AQ130" i="30"/>
  <c r="AY99" i="30"/>
  <c r="K40" i="30"/>
  <c r="C129" i="30"/>
  <c r="AC121" i="30"/>
  <c r="AI15" i="30"/>
  <c r="E136" i="30"/>
  <c r="AK125" i="30"/>
  <c r="AQ24" i="30"/>
  <c r="AA7" i="30"/>
  <c r="AI21" i="30"/>
  <c r="E139" i="30"/>
  <c r="S115" i="30"/>
  <c r="AK122" i="30"/>
  <c r="S107" i="30"/>
  <c r="AY104" i="30"/>
  <c r="AY101" i="30"/>
  <c r="AY92" i="30"/>
  <c r="AY34" i="30"/>
  <c r="AY31" i="30"/>
  <c r="K96" i="30"/>
  <c r="K23" i="30"/>
  <c r="S16" i="30"/>
  <c r="AI14" i="30"/>
  <c r="AA8" i="30"/>
  <c r="AI6" i="30"/>
  <c r="BI121" i="30"/>
  <c r="AC118" i="30"/>
  <c r="AC115" i="30"/>
  <c r="AC110" i="30"/>
  <c r="AC93" i="30"/>
  <c r="AA96" i="30"/>
  <c r="BI88" i="30"/>
  <c r="AI44" i="30"/>
  <c r="BI36" i="30"/>
  <c r="AI28" i="30"/>
  <c r="AY8" i="30"/>
  <c r="U147" i="30"/>
  <c r="E121" i="30"/>
  <c r="BI107" i="30"/>
  <c r="AK130" i="30"/>
  <c r="M126" i="30"/>
  <c r="S121" i="30"/>
  <c r="AQ122" i="30"/>
  <c r="E108" i="30"/>
  <c r="S105" i="30"/>
  <c r="S103" i="30"/>
  <c r="AY96" i="30"/>
  <c r="AQ31" i="30"/>
  <c r="C12" i="30"/>
  <c r="C10" i="30"/>
  <c r="C147" i="30"/>
  <c r="AC134" i="30"/>
  <c r="BI118" i="30"/>
  <c r="BI110" i="30"/>
  <c r="BG40" i="30"/>
  <c r="BI33" i="30"/>
  <c r="AC21" i="30"/>
  <c r="BA129" i="30"/>
  <c r="AQ6" i="29"/>
  <c r="BG8" i="29"/>
  <c r="AQ21" i="29"/>
  <c r="AI21" i="29"/>
  <c r="AA8" i="29"/>
  <c r="K7" i="29"/>
  <c r="BI99" i="29"/>
  <c r="AS92" i="29"/>
  <c r="AY32" i="29"/>
  <c r="BA112" i="29"/>
  <c r="AY128" i="29"/>
  <c r="AC38" i="29"/>
  <c r="U25" i="29"/>
  <c r="U13" i="29"/>
  <c r="AY118" i="29"/>
  <c r="AA42" i="29"/>
  <c r="BI9" i="29"/>
  <c r="AY25" i="29"/>
  <c r="AQ18" i="29"/>
  <c r="AK122" i="29"/>
  <c r="BG43" i="29"/>
  <c r="BI115" i="29"/>
  <c r="BA125" i="29"/>
  <c r="M33" i="29"/>
  <c r="BI104" i="29"/>
  <c r="BI94" i="29"/>
  <c r="BI128" i="29"/>
  <c r="AY95" i="29"/>
  <c r="BG40" i="29"/>
  <c r="AY17" i="29"/>
  <c r="AY35" i="29"/>
  <c r="AS12" i="29"/>
  <c r="AS35" i="29"/>
  <c r="AK124" i="29"/>
  <c r="AA9" i="29"/>
  <c r="BA109" i="29"/>
  <c r="U6" i="29"/>
  <c r="AY108" i="29"/>
  <c r="AQ109" i="29"/>
  <c r="AI100" i="29"/>
  <c r="S21" i="29"/>
  <c r="AY14" i="29"/>
  <c r="AK32" i="29"/>
  <c r="BG120" i="29"/>
  <c r="BI105" i="29"/>
  <c r="AY116" i="29"/>
  <c r="BA104" i="29"/>
  <c r="AK109" i="29"/>
  <c r="BA92" i="29"/>
  <c r="U147" i="29"/>
  <c r="AK20" i="29"/>
  <c r="AI5" i="29"/>
  <c r="AY9" i="29"/>
  <c r="AY39" i="29"/>
  <c r="AQ121" i="29"/>
  <c r="AC22" i="29"/>
  <c r="AC35" i="29"/>
  <c r="BI4" i="29"/>
  <c r="BI24" i="29"/>
  <c r="BI89" i="29"/>
  <c r="BI116" i="29"/>
  <c r="AY10" i="29"/>
  <c r="AA93" i="29"/>
  <c r="AQ137" i="29"/>
  <c r="AS42" i="29"/>
  <c r="AC13" i="29"/>
  <c r="BA105" i="29"/>
  <c r="AS106" i="29"/>
  <c r="AS104" i="29"/>
  <c r="S4" i="29"/>
  <c r="BG10" i="29"/>
  <c r="BG33" i="29"/>
  <c r="AY119" i="29"/>
  <c r="AI23" i="29"/>
  <c r="AK132" i="29"/>
  <c r="AC95" i="29"/>
  <c r="U113" i="29"/>
  <c r="K90" i="29"/>
  <c r="AI105" i="29"/>
  <c r="BG12" i="29"/>
  <c r="BI91" i="29"/>
  <c r="AQ110" i="29"/>
  <c r="S117" i="29"/>
  <c r="AI44" i="29"/>
  <c r="S20" i="29"/>
  <c r="AY113" i="29"/>
  <c r="AK94" i="29"/>
  <c r="S34" i="29"/>
  <c r="S91" i="29"/>
  <c r="BG97" i="29"/>
  <c r="AS148" i="30"/>
  <c r="AQ131" i="30"/>
  <c r="K130" i="30"/>
  <c r="AY126" i="30"/>
  <c r="S94" i="30"/>
  <c r="M88" i="30"/>
  <c r="AY42" i="30"/>
  <c r="S40" i="30"/>
  <c r="AK92" i="30"/>
  <c r="AQ42" i="30"/>
  <c r="AY19" i="30"/>
  <c r="AS16" i="30"/>
  <c r="M15" i="30"/>
  <c r="AI12" i="30"/>
  <c r="U9" i="30"/>
  <c r="AI7" i="30"/>
  <c r="BI125" i="30"/>
  <c r="C120" i="30"/>
  <c r="BI105" i="30"/>
  <c r="AC44" i="30"/>
  <c r="BG93" i="30"/>
  <c r="BA118" i="30"/>
  <c r="U100" i="30"/>
  <c r="BA123" i="30"/>
  <c r="U97" i="30"/>
  <c r="AY131" i="30"/>
  <c r="E137" i="30"/>
  <c r="E131" i="30"/>
  <c r="AK116" i="30"/>
  <c r="AQ105" i="30"/>
  <c r="AY36" i="30"/>
  <c r="BI114" i="30"/>
  <c r="S4" i="30"/>
  <c r="AK133" i="30"/>
  <c r="AS127" i="30"/>
  <c r="AY110" i="30"/>
  <c r="AS91" i="30"/>
  <c r="AC141" i="30"/>
  <c r="BI96" i="30"/>
  <c r="BA134" i="30"/>
  <c r="AI127" i="30"/>
  <c r="BA16" i="30"/>
  <c r="AY12" i="30"/>
  <c r="BA12" i="30"/>
  <c r="M120" i="30"/>
  <c r="BI4" i="30"/>
  <c r="BG4" i="30"/>
  <c r="K133" i="30"/>
  <c r="M133" i="30"/>
  <c r="C126" i="30"/>
  <c r="AI105" i="30"/>
  <c r="AK105" i="30"/>
  <c r="AK131" i="30"/>
  <c r="AS104" i="30"/>
  <c r="AS149" i="30"/>
  <c r="M137" i="30"/>
  <c r="K137" i="30"/>
  <c r="AQ110" i="30"/>
  <c r="E110" i="30"/>
  <c r="C110" i="30"/>
  <c r="E109" i="30"/>
  <c r="M108" i="30"/>
  <c r="AY5" i="30"/>
  <c r="C122" i="30"/>
  <c r="K118" i="30"/>
  <c r="K117" i="30"/>
  <c r="M117" i="30"/>
  <c r="K129" i="30"/>
  <c r="AQ106" i="30"/>
  <c r="M121" i="30"/>
  <c r="C130" i="30"/>
  <c r="AQ140" i="30"/>
  <c r="AS140" i="30"/>
  <c r="C114" i="30"/>
  <c r="E114" i="30"/>
  <c r="C113" i="30"/>
  <c r="AI103" i="30"/>
  <c r="S13" i="30"/>
  <c r="S12" i="30"/>
  <c r="U12" i="30"/>
  <c r="S148" i="30"/>
  <c r="S144" i="30"/>
  <c r="AY133" i="30"/>
  <c r="AK144" i="30"/>
  <c r="AY122" i="30"/>
  <c r="AY106" i="30"/>
  <c r="AS44" i="30"/>
  <c r="S38" i="30"/>
  <c r="AS36" i="30"/>
  <c r="K91" i="30"/>
  <c r="K24" i="30"/>
  <c r="M29" i="30"/>
  <c r="AI4" i="30"/>
  <c r="BI129" i="30"/>
  <c r="BI112" i="30"/>
  <c r="AC99" i="30"/>
  <c r="K10" i="30"/>
  <c r="AC91" i="30"/>
  <c r="AC29" i="30"/>
  <c r="BA112" i="30"/>
  <c r="BG127" i="30"/>
  <c r="AY130" i="30"/>
  <c r="AY115" i="30"/>
  <c r="S99" i="30"/>
  <c r="AS35" i="30"/>
  <c r="M33" i="30"/>
  <c r="AK94" i="30"/>
  <c r="K21" i="30"/>
  <c r="AY20" i="30"/>
  <c r="AI10" i="30"/>
  <c r="AK17" i="30"/>
  <c r="BI135" i="30"/>
  <c r="BI15" i="30"/>
  <c r="AY10" i="30"/>
  <c r="E90" i="30"/>
  <c r="AK39" i="30"/>
  <c r="K27" i="30"/>
  <c r="K25" i="30"/>
  <c r="AC14" i="30"/>
  <c r="BI8" i="30"/>
  <c r="BI7" i="30"/>
  <c r="AC123" i="30"/>
  <c r="AC116" i="30"/>
  <c r="BI108" i="30"/>
  <c r="AC107" i="30"/>
  <c r="AC102" i="30"/>
  <c r="AC40" i="30"/>
  <c r="AC36" i="30"/>
  <c r="BI17" i="30"/>
  <c r="AC15" i="30"/>
  <c r="AA26" i="30"/>
  <c r="BG133" i="30"/>
  <c r="AA88" i="30"/>
  <c r="BG42" i="30"/>
  <c r="K143" i="30"/>
  <c r="M35" i="30"/>
  <c r="AQ133" i="30"/>
  <c r="AS116" i="30"/>
  <c r="AS112" i="30"/>
  <c r="K105" i="30"/>
  <c r="M38" i="30"/>
  <c r="AK99" i="30"/>
  <c r="AQ92" i="30"/>
  <c r="AK43" i="30"/>
  <c r="AK42" i="30"/>
  <c r="AQ27" i="30"/>
  <c r="AK26" i="30"/>
  <c r="K17" i="30"/>
  <c r="AA10" i="30"/>
  <c r="AC126" i="30"/>
  <c r="AC122" i="30"/>
  <c r="AC101" i="30"/>
  <c r="BI21" i="30"/>
  <c r="C18" i="30"/>
  <c r="BG113" i="30"/>
  <c r="AA92" i="30"/>
  <c r="AA127" i="30"/>
  <c r="BG98" i="30"/>
  <c r="BG27" i="30"/>
  <c r="AQ10" i="30"/>
  <c r="K140" i="30"/>
  <c r="AQ125" i="30"/>
  <c r="AA11" i="30"/>
  <c r="AC145" i="30"/>
  <c r="BI148" i="30"/>
  <c r="AI118" i="30"/>
  <c r="C116" i="30"/>
  <c r="AA37" i="30"/>
  <c r="AY6" i="30"/>
  <c r="AA111" i="30"/>
  <c r="AC35" i="30"/>
  <c r="AS138" i="30"/>
  <c r="M123" i="30"/>
  <c r="M104" i="30"/>
  <c r="M30" i="30"/>
  <c r="AS20" i="30"/>
  <c r="M16" i="30"/>
  <c r="AC144" i="30"/>
  <c r="BI116" i="30"/>
  <c r="AI90" i="30"/>
  <c r="AI25" i="30"/>
  <c r="AI23" i="30"/>
  <c r="AS137" i="30"/>
  <c r="M131" i="30"/>
  <c r="AK129" i="30"/>
  <c r="AK126" i="30"/>
  <c r="AK121" i="30"/>
  <c r="AK113" i="30"/>
  <c r="AK109" i="30"/>
  <c r="M89" i="30"/>
  <c r="E94" i="30"/>
  <c r="AQ87" i="30"/>
  <c r="E22" i="30"/>
  <c r="BA13" i="30"/>
  <c r="AI143" i="30"/>
  <c r="AI96" i="30"/>
  <c r="C92" i="30"/>
  <c r="C39" i="30"/>
  <c r="E9" i="30"/>
  <c r="AS95" i="30"/>
  <c r="M36" i="30"/>
  <c r="AK101" i="30"/>
  <c r="AQ29" i="30"/>
  <c r="AK19" i="30"/>
  <c r="BI14" i="30"/>
  <c r="BA9" i="30"/>
  <c r="C143" i="30"/>
  <c r="AC120" i="30"/>
  <c r="AI98" i="30"/>
  <c r="E119" i="30"/>
  <c r="E41" i="30"/>
  <c r="E40" i="30"/>
  <c r="AS4" i="30"/>
  <c r="K144" i="30"/>
  <c r="S27" i="30"/>
  <c r="AI13" i="30"/>
  <c r="M139" i="30"/>
  <c r="M138" i="30"/>
  <c r="K149" i="30"/>
  <c r="K146" i="30"/>
  <c r="E144" i="30"/>
  <c r="AK107" i="30"/>
  <c r="S95" i="30"/>
  <c r="E37" i="30"/>
  <c r="AQ90" i="30"/>
  <c r="AC149" i="30"/>
  <c r="BI90" i="30"/>
  <c r="C24" i="30"/>
  <c r="AA147" i="30"/>
  <c r="BG120" i="30"/>
  <c r="E98" i="30"/>
  <c r="BI145" i="30"/>
  <c r="M147" i="30"/>
  <c r="AS142" i="30"/>
  <c r="AS139" i="30"/>
  <c r="K145" i="30"/>
  <c r="AK138" i="30"/>
  <c r="E132" i="30"/>
  <c r="K102" i="30"/>
  <c r="E93" i="30"/>
  <c r="E89" i="30"/>
  <c r="AS17" i="30"/>
  <c r="AC148" i="30"/>
  <c r="AC128" i="30"/>
  <c r="C100" i="30"/>
  <c r="C95" i="30"/>
  <c r="BG20" i="30"/>
  <c r="BG16" i="30"/>
  <c r="AC41" i="30"/>
  <c r="AS144" i="30"/>
  <c r="S36" i="30"/>
  <c r="M132" i="30"/>
  <c r="AK146" i="30"/>
  <c r="K142" i="30"/>
  <c r="E97" i="30"/>
  <c r="K18" i="30"/>
  <c r="BI5" i="30"/>
  <c r="C128" i="30"/>
  <c r="AC113" i="30"/>
  <c r="C111" i="30"/>
  <c r="AC28" i="30"/>
  <c r="BG100" i="30"/>
  <c r="U93" i="30"/>
  <c r="AS124" i="30"/>
  <c r="S98" i="30"/>
  <c r="AK128" i="30"/>
  <c r="M98" i="30"/>
  <c r="S89" i="30"/>
  <c r="S26" i="30"/>
  <c r="AC143" i="30"/>
  <c r="AC43" i="30"/>
  <c r="C34" i="30"/>
  <c r="AC30" i="30"/>
  <c r="AA132" i="30"/>
  <c r="AA124" i="30"/>
  <c r="U113" i="30"/>
  <c r="M14" i="30"/>
  <c r="AA139" i="30"/>
  <c r="BG138" i="30"/>
  <c r="AA138" i="30"/>
  <c r="E146" i="30"/>
  <c r="E145" i="30"/>
  <c r="AS128" i="30"/>
  <c r="K128" i="30"/>
  <c r="AK115" i="30"/>
  <c r="AK106" i="30"/>
  <c r="S102" i="30"/>
  <c r="S34" i="30"/>
  <c r="E30" i="30"/>
  <c r="AS28" i="30"/>
  <c r="M26" i="30"/>
  <c r="AQ14" i="30"/>
  <c r="BI9" i="30"/>
  <c r="AC142" i="30"/>
  <c r="AI140" i="30"/>
  <c r="AI142" i="30"/>
  <c r="AC140" i="30"/>
  <c r="C106" i="30"/>
  <c r="AC94" i="30"/>
  <c r="BG97" i="30"/>
  <c r="S14" i="30"/>
  <c r="AI91" i="30"/>
  <c r="AC87" i="30"/>
  <c r="M13" i="30"/>
  <c r="S11" i="30"/>
  <c r="AS7" i="30"/>
  <c r="BG144" i="30"/>
  <c r="BG141" i="30"/>
  <c r="U132" i="30"/>
  <c r="U128" i="30"/>
  <c r="BG117" i="30"/>
  <c r="AK5" i="30"/>
  <c r="M37" i="30"/>
  <c r="U7" i="30"/>
  <c r="M148" i="30"/>
  <c r="AS145" i="30"/>
  <c r="E142" i="30"/>
  <c r="S124" i="30"/>
  <c r="AK104" i="30"/>
  <c r="AS32" i="30"/>
  <c r="BG94" i="30"/>
  <c r="BG39" i="30"/>
  <c r="U120" i="30"/>
  <c r="E138" i="30"/>
  <c r="AK124" i="30"/>
  <c r="AK111" i="30"/>
  <c r="S109" i="30"/>
  <c r="S35" i="30"/>
  <c r="M34" i="30"/>
  <c r="AY30" i="30"/>
  <c r="E91" i="30"/>
  <c r="E20" i="30"/>
  <c r="AI9" i="30"/>
  <c r="C124" i="30"/>
  <c r="AC117" i="30"/>
  <c r="C115" i="30"/>
  <c r="AC109" i="30"/>
  <c r="C107" i="30"/>
  <c r="C104" i="30"/>
  <c r="AC39" i="30"/>
  <c r="AC32" i="30"/>
  <c r="AI20" i="30"/>
  <c r="M11" i="30"/>
  <c r="U117" i="30"/>
  <c r="BA40" i="30"/>
  <c r="AS115" i="30"/>
  <c r="S106" i="30"/>
  <c r="AS94" i="30"/>
  <c r="AY22" i="30"/>
  <c r="AY18" i="30"/>
  <c r="AA5" i="30"/>
  <c r="AC136" i="30"/>
  <c r="AC104" i="30"/>
  <c r="AC97" i="30"/>
  <c r="BG43" i="30"/>
  <c r="BA124" i="30"/>
  <c r="AA24" i="30"/>
  <c r="K115" i="30"/>
  <c r="K107" i="30"/>
  <c r="S91" i="30"/>
  <c r="AY44" i="30"/>
  <c r="AY43" i="30"/>
  <c r="M41" i="30"/>
  <c r="S39" i="30"/>
  <c r="AS37" i="30"/>
  <c r="AQ98" i="30"/>
  <c r="AQ30" i="30"/>
  <c r="AQ22" i="30"/>
  <c r="S24" i="30"/>
  <c r="AA13" i="30"/>
  <c r="BA87" i="30"/>
  <c r="U43" i="30"/>
  <c r="BG32" i="30"/>
  <c r="BG26" i="30"/>
  <c r="AI89" i="30"/>
  <c r="AC20" i="30"/>
  <c r="BG146" i="30"/>
  <c r="BG142" i="30"/>
  <c r="BG30" i="30"/>
  <c r="U23" i="30"/>
  <c r="U18" i="30"/>
  <c r="K7" i="30"/>
  <c r="AY132" i="30"/>
  <c r="AQ147" i="30"/>
  <c r="AQ146" i="30"/>
  <c r="AQ143" i="30"/>
  <c r="AQ136" i="30"/>
  <c r="AQ132" i="30"/>
  <c r="M111" i="30"/>
  <c r="AY102" i="30"/>
  <c r="AY98" i="30"/>
  <c r="M94" i="30"/>
  <c r="M90" i="30"/>
  <c r="S87" i="30"/>
  <c r="AS41" i="30"/>
  <c r="AY35" i="30"/>
  <c r="S32" i="30"/>
  <c r="AK100" i="30"/>
  <c r="AK97" i="30"/>
  <c r="AK95" i="30"/>
  <c r="AK93" i="30"/>
  <c r="AK88" i="30"/>
  <c r="AK87" i="30"/>
  <c r="AK41" i="30"/>
  <c r="AK37" i="30"/>
  <c r="AK34" i="30"/>
  <c r="AK30" i="30"/>
  <c r="AK24" i="30"/>
  <c r="S29" i="30"/>
  <c r="AY26" i="30"/>
  <c r="S22" i="30"/>
  <c r="AC9" i="30"/>
  <c r="AQ18" i="30"/>
  <c r="BA7" i="30"/>
  <c r="AC146" i="30"/>
  <c r="BI136" i="30"/>
  <c r="BI132" i="30"/>
  <c r="BI128" i="30"/>
  <c r="BI124" i="30"/>
  <c r="BI109" i="30"/>
  <c r="BI104" i="30"/>
  <c r="BA93" i="30"/>
  <c r="BA89" i="30"/>
  <c r="AC90" i="30"/>
  <c r="BI35" i="30"/>
  <c r="BI28" i="30"/>
  <c r="BI24" i="30"/>
  <c r="AI16" i="30"/>
  <c r="BA14" i="30"/>
  <c r="AY11" i="30"/>
  <c r="BA128" i="30"/>
  <c r="BA120" i="30"/>
  <c r="BA117" i="30"/>
  <c r="BA113" i="30"/>
  <c r="AA100" i="30"/>
  <c r="BA95" i="30"/>
  <c r="BA39" i="30"/>
  <c r="AA16" i="30"/>
  <c r="E13" i="30"/>
  <c r="AS111" i="30"/>
  <c r="M28" i="30"/>
  <c r="BI147" i="30"/>
  <c r="AQ34" i="30"/>
  <c r="AQ26" i="30"/>
  <c r="AA4" i="30"/>
  <c r="BI139" i="30"/>
  <c r="U30" i="30"/>
  <c r="AQ11" i="30"/>
  <c r="AQ5" i="30"/>
  <c r="E16" i="30"/>
  <c r="AK132" i="30"/>
  <c r="AY109" i="30"/>
  <c r="AQ107" i="30"/>
  <c r="AQ102" i="30"/>
  <c r="AY91" i="30"/>
  <c r="M32" i="30"/>
  <c r="S31" i="30"/>
  <c r="K22" i="30"/>
  <c r="S28" i="30"/>
  <c r="BI13" i="30"/>
  <c r="BI143" i="30"/>
  <c r="BI39" i="29"/>
  <c r="AY4" i="29"/>
  <c r="AS89" i="29"/>
  <c r="AQ117" i="29"/>
  <c r="AI93" i="29"/>
  <c r="AC34" i="29"/>
  <c r="AA12" i="29"/>
  <c r="S29" i="29"/>
  <c r="S120" i="29"/>
  <c r="BI125" i="29"/>
  <c r="AK16" i="29"/>
  <c r="BG42" i="29"/>
  <c r="BA11" i="29"/>
  <c r="BI13" i="29"/>
  <c r="BG117" i="29"/>
  <c r="AY6" i="29"/>
  <c r="BA96" i="29"/>
  <c r="AQ128" i="29"/>
  <c r="AC91" i="29"/>
  <c r="M148" i="29"/>
  <c r="AQ23" i="29"/>
  <c r="BI5" i="29"/>
  <c r="S132" i="29"/>
  <c r="S145" i="29"/>
  <c r="AY19" i="29"/>
  <c r="AY123" i="29"/>
  <c r="AQ132" i="29"/>
  <c r="AS124" i="29"/>
  <c r="U108" i="29"/>
  <c r="S9" i="29"/>
  <c r="BI16" i="29"/>
  <c r="BI108" i="29"/>
  <c r="BI6" i="29"/>
  <c r="AY21" i="29"/>
  <c r="AY43" i="29"/>
  <c r="AY44" i="29"/>
  <c r="AQ108" i="29"/>
  <c r="AC7" i="29"/>
  <c r="S98" i="29"/>
  <c r="U93" i="29"/>
  <c r="K29" i="29"/>
  <c r="BA36" i="29"/>
  <c r="AI29" i="29"/>
  <c r="BA29" i="29"/>
  <c r="S122" i="29"/>
  <c r="AQ4" i="29"/>
  <c r="AQ28" i="29"/>
  <c r="AQ118" i="29"/>
  <c r="U35" i="29"/>
  <c r="BG136" i="29"/>
  <c r="AK133" i="29"/>
  <c r="E107" i="29"/>
  <c r="E147" i="29"/>
  <c r="U18" i="29"/>
  <c r="BI100" i="29"/>
  <c r="BI139" i="29"/>
  <c r="BA15" i="29"/>
  <c r="BA16" i="29"/>
  <c r="AY131" i="29"/>
  <c r="BA149" i="29"/>
  <c r="AQ9" i="29"/>
  <c r="AS15" i="29"/>
  <c r="BA142" i="29"/>
  <c r="AS97" i="29"/>
  <c r="AI149" i="29"/>
  <c r="AS33" i="29"/>
  <c r="AS101" i="29"/>
  <c r="AQ133" i="29"/>
  <c r="AK92" i="29"/>
  <c r="AI7" i="29"/>
  <c r="M17" i="29"/>
  <c r="M136" i="29"/>
  <c r="K44" i="29"/>
  <c r="E125" i="29"/>
  <c r="AI25" i="29"/>
  <c r="M95" i="29"/>
  <c r="K30" i="29"/>
  <c r="C88" i="29"/>
  <c r="BA124" i="29"/>
  <c r="M116" i="29"/>
  <c r="U138" i="29"/>
  <c r="AY31" i="29"/>
  <c r="K15" i="29"/>
  <c r="BG143" i="29"/>
  <c r="BG114" i="29"/>
  <c r="BA88" i="29"/>
  <c r="BA111" i="29"/>
  <c r="AQ113" i="29"/>
  <c r="AA149" i="29"/>
  <c r="AQ34" i="29"/>
  <c r="AQ148" i="29"/>
  <c r="AI140" i="29"/>
  <c r="AC15" i="29"/>
  <c r="AC131" i="29"/>
  <c r="M21" i="29"/>
  <c r="AI147" i="29"/>
  <c r="C115" i="29"/>
  <c r="U110" i="29"/>
  <c r="AY38" i="29"/>
  <c r="AY141" i="29"/>
  <c r="C131" i="29"/>
  <c r="AK9" i="29"/>
  <c r="BA8" i="29"/>
  <c r="BI44" i="29"/>
  <c r="BI109" i="29"/>
  <c r="BI132" i="29"/>
  <c r="AY100" i="29"/>
  <c r="AY139" i="29"/>
  <c r="BA127" i="29"/>
  <c r="AI19" i="29"/>
  <c r="AK34" i="29"/>
  <c r="AI145" i="29"/>
  <c r="AI43" i="29"/>
  <c r="AK120" i="29"/>
  <c r="AC11" i="29"/>
  <c r="AC20" i="29"/>
  <c r="AC24" i="29"/>
  <c r="AC28" i="29"/>
  <c r="AA105" i="29"/>
  <c r="E22" i="29"/>
  <c r="S119" i="29"/>
  <c r="BI96" i="29"/>
  <c r="C26" i="29"/>
  <c r="E129" i="29"/>
  <c r="E126" i="29"/>
  <c r="E143" i="29"/>
  <c r="C143" i="29"/>
  <c r="E89" i="29"/>
  <c r="C89" i="29"/>
  <c r="M31" i="29"/>
  <c r="K31" i="29"/>
  <c r="M34" i="29"/>
  <c r="AQ119" i="29"/>
  <c r="AS119" i="29"/>
  <c r="AQ103" i="29"/>
  <c r="AI96" i="29"/>
  <c r="AA129" i="29"/>
  <c r="AI87" i="29"/>
  <c r="K132" i="29"/>
  <c r="E96" i="29"/>
  <c r="M24" i="29"/>
  <c r="K24" i="29"/>
  <c r="E29" i="29"/>
  <c r="K88" i="29"/>
  <c r="E130" i="29"/>
  <c r="C130" i="29"/>
  <c r="BG137" i="29"/>
  <c r="BI137" i="29"/>
  <c r="AS135" i="29"/>
  <c r="AK141" i="29"/>
  <c r="AK143" i="29"/>
  <c r="AA119" i="29"/>
  <c r="C148" i="29"/>
  <c r="BG149" i="29"/>
  <c r="AY18" i="29"/>
  <c r="AY26" i="29"/>
  <c r="E33" i="29"/>
  <c r="K105" i="29"/>
  <c r="M105" i="29"/>
  <c r="AA147" i="29"/>
  <c r="K103" i="29"/>
  <c r="C32" i="29"/>
  <c r="AS143" i="29"/>
  <c r="AQ143" i="29"/>
  <c r="C18" i="29"/>
  <c r="E18" i="29"/>
  <c r="C91" i="29"/>
  <c r="E91" i="29"/>
  <c r="C121" i="29"/>
  <c r="E121" i="29"/>
  <c r="C44" i="29"/>
  <c r="M144" i="29"/>
  <c r="K144" i="29"/>
  <c r="K91" i="29"/>
  <c r="M91" i="29"/>
  <c r="U142" i="29"/>
  <c r="S142" i="29"/>
  <c r="AC120" i="29"/>
  <c r="AA120" i="29"/>
  <c r="AK148" i="29"/>
  <c r="AI148" i="29"/>
  <c r="AK125" i="29"/>
  <c r="AI125" i="29"/>
  <c r="AK110" i="29"/>
  <c r="AI110" i="29"/>
  <c r="AK37" i="29"/>
  <c r="AI37" i="29"/>
  <c r="AQ37" i="29"/>
  <c r="AS37" i="29"/>
  <c r="AS112" i="29"/>
  <c r="AQ112" i="29"/>
  <c r="AS29" i="29"/>
  <c r="AQ29" i="29"/>
  <c r="AY135" i="29"/>
  <c r="BA135" i="29"/>
  <c r="BG21" i="29"/>
  <c r="BG113" i="29"/>
  <c r="BI131" i="29"/>
  <c r="BI146" i="29"/>
  <c r="BG87" i="29"/>
  <c r="BI147" i="29"/>
  <c r="AY106" i="29"/>
  <c r="BA106" i="29"/>
  <c r="AS5" i="29"/>
  <c r="AS13" i="29"/>
  <c r="AQ17" i="29"/>
  <c r="AQ136" i="29"/>
  <c r="AI15" i="29"/>
  <c r="AK41" i="29"/>
  <c r="AK106" i="29"/>
  <c r="AK129" i="29"/>
  <c r="AI134" i="29"/>
  <c r="AA134" i="29"/>
  <c r="AI26" i="29"/>
  <c r="AK26" i="29"/>
  <c r="AQ39" i="29"/>
  <c r="AQ127" i="29"/>
  <c r="AI95" i="29"/>
  <c r="AC116" i="29"/>
  <c r="U139" i="29"/>
  <c r="M9" i="29"/>
  <c r="K25" i="29"/>
  <c r="E34" i="29"/>
  <c r="C10" i="29"/>
  <c r="AY34" i="29"/>
  <c r="K98" i="29"/>
  <c r="E19" i="29"/>
  <c r="E138" i="29"/>
  <c r="C145" i="29"/>
  <c r="AY121" i="29"/>
  <c r="AY133" i="29"/>
  <c r="AA40" i="29"/>
  <c r="U140" i="29"/>
  <c r="K112" i="29"/>
  <c r="E105" i="29"/>
  <c r="C113" i="29"/>
  <c r="U12" i="29"/>
  <c r="AQ99" i="29"/>
  <c r="BI19" i="29"/>
  <c r="BI122" i="29"/>
  <c r="AA136" i="29"/>
  <c r="M111" i="29"/>
  <c r="C100" i="29"/>
  <c r="AK138" i="29"/>
  <c r="AI138" i="29"/>
  <c r="AC104" i="29"/>
  <c r="AA104" i="29"/>
  <c r="C11" i="29"/>
  <c r="E41" i="29"/>
  <c r="C41" i="29"/>
  <c r="E40" i="29"/>
  <c r="C40" i="29"/>
  <c r="E16" i="29"/>
  <c r="C16" i="29"/>
  <c r="E119" i="29"/>
  <c r="C119" i="29"/>
  <c r="E101" i="29"/>
  <c r="C132" i="29"/>
  <c r="E132" i="29"/>
  <c r="C92" i="29"/>
  <c r="E92" i="29"/>
  <c r="C122" i="29"/>
  <c r="E122" i="29"/>
  <c r="M147" i="29"/>
  <c r="K147" i="29"/>
  <c r="M117" i="29"/>
  <c r="K117" i="29"/>
  <c r="M142" i="29"/>
  <c r="K142" i="29"/>
  <c r="K121" i="29"/>
  <c r="M121" i="29"/>
  <c r="K125" i="29"/>
  <c r="M125" i="29"/>
  <c r="S131" i="29"/>
  <c r="U131" i="29"/>
  <c r="S123" i="29"/>
  <c r="U123" i="29"/>
  <c r="U14" i="29"/>
  <c r="AA114" i="29"/>
  <c r="AC132" i="29"/>
  <c r="AA132" i="29"/>
  <c r="AK38" i="29"/>
  <c r="AI38" i="29"/>
  <c r="AK102" i="29"/>
  <c r="AI102" i="29"/>
  <c r="AS87" i="29"/>
  <c r="AQ87" i="29"/>
  <c r="BA144" i="29"/>
  <c r="BI145" i="29"/>
  <c r="BG141" i="29"/>
  <c r="BG130" i="29"/>
  <c r="BI130" i="29"/>
  <c r="AK111" i="29"/>
  <c r="C114" i="29"/>
  <c r="M97" i="29"/>
  <c r="K97" i="29"/>
  <c r="K39" i="29"/>
  <c r="BI138" i="29"/>
  <c r="AC122" i="29"/>
  <c r="AA122" i="29"/>
  <c r="AQ10" i="29"/>
  <c r="AK14" i="29"/>
  <c r="AS122" i="29"/>
  <c r="U146" i="29"/>
  <c r="M11" i="29"/>
  <c r="K11" i="29"/>
  <c r="C37" i="29"/>
  <c r="E37" i="29"/>
  <c r="C110" i="29"/>
  <c r="E110" i="29"/>
  <c r="E12" i="29"/>
  <c r="E42" i="29"/>
  <c r="C42" i="29"/>
  <c r="C136" i="29"/>
  <c r="E136" i="29"/>
  <c r="E144" i="29"/>
  <c r="C144" i="29"/>
  <c r="E43" i="29"/>
  <c r="E116" i="29"/>
  <c r="C116" i="29"/>
  <c r="E146" i="29"/>
  <c r="E94" i="29"/>
  <c r="C94" i="29"/>
  <c r="E128" i="29"/>
  <c r="K146" i="29"/>
  <c r="M146" i="29"/>
  <c r="K131" i="29"/>
  <c r="M131" i="29"/>
  <c r="M26" i="29"/>
  <c r="K26" i="29"/>
  <c r="M134" i="29"/>
  <c r="K134" i="29"/>
  <c r="S133" i="29"/>
  <c r="U133" i="29"/>
  <c r="S118" i="29"/>
  <c r="U118" i="29"/>
  <c r="S42" i="29"/>
  <c r="U42" i="29"/>
  <c r="S99" i="29"/>
  <c r="U99" i="29"/>
  <c r="AA139" i="29"/>
  <c r="AC139" i="29"/>
  <c r="AA123" i="29"/>
  <c r="AC123" i="29"/>
  <c r="AA126" i="29"/>
  <c r="AC126" i="29"/>
  <c r="AA111" i="29"/>
  <c r="AC111" i="29"/>
  <c r="AK146" i="29"/>
  <c r="AI146" i="29"/>
  <c r="AK116" i="29"/>
  <c r="AI116" i="29"/>
  <c r="AI98" i="29"/>
  <c r="AK98" i="29"/>
  <c r="BI135" i="29"/>
  <c r="BG135" i="29"/>
  <c r="BI15" i="29"/>
  <c r="BG15" i="29"/>
  <c r="BI123" i="29"/>
  <c r="BI29" i="29"/>
  <c r="BG98" i="29"/>
  <c r="BI107" i="29"/>
  <c r="BG107" i="29"/>
  <c r="AI27" i="29"/>
  <c r="AI88" i="29"/>
  <c r="AK121" i="29"/>
  <c r="AI136" i="29"/>
  <c r="AK136" i="29"/>
  <c r="AK18" i="29"/>
  <c r="AI18" i="29"/>
  <c r="AI131" i="29"/>
  <c r="AA144" i="29"/>
  <c r="AQ142" i="29"/>
  <c r="S22" i="29"/>
  <c r="U116" i="29"/>
  <c r="K128" i="29"/>
  <c r="E95" i="29"/>
  <c r="C98" i="29"/>
  <c r="AY137" i="29"/>
  <c r="M18" i="29"/>
  <c r="K129" i="29"/>
  <c r="E23" i="29"/>
  <c r="C7" i="29"/>
  <c r="C149" i="29"/>
  <c r="S27" i="29"/>
  <c r="U125" i="29"/>
  <c r="K127" i="29"/>
  <c r="E117" i="29"/>
  <c r="C124" i="29"/>
  <c r="AA117" i="29"/>
  <c r="K149" i="29"/>
  <c r="C104" i="29"/>
  <c r="AI90" i="29"/>
  <c r="AK90" i="29"/>
  <c r="AI117" i="29"/>
  <c r="AK117" i="29"/>
  <c r="AA90" i="29"/>
  <c r="AC90" i="29"/>
  <c r="AA101" i="29"/>
  <c r="AC101" i="29"/>
  <c r="AI97" i="29"/>
  <c r="AQ93" i="29"/>
  <c r="AQ31" i="29"/>
  <c r="AS7" i="29"/>
  <c r="K118" i="29"/>
  <c r="K108" i="29"/>
  <c r="M4" i="29"/>
  <c r="K4" i="29"/>
  <c r="BG38" i="29"/>
  <c r="BI38" i="29"/>
  <c r="E87" i="29"/>
  <c r="C87" i="29"/>
  <c r="C90" i="29"/>
  <c r="E90" i="29"/>
  <c r="C35" i="29"/>
  <c r="E35" i="29"/>
  <c r="K19" i="29"/>
  <c r="M19" i="29"/>
  <c r="K92" i="29"/>
  <c r="M92" i="29"/>
  <c r="M110" i="29"/>
  <c r="U129" i="29"/>
  <c r="S129" i="29"/>
  <c r="S19" i="29"/>
  <c r="U19" i="29"/>
  <c r="U92" i="29"/>
  <c r="S92" i="29"/>
  <c r="AC127" i="29"/>
  <c r="AA127" i="29"/>
  <c r="AK142" i="29"/>
  <c r="AI142" i="29"/>
  <c r="AK127" i="29"/>
  <c r="AI127" i="29"/>
  <c r="AK99" i="29"/>
  <c r="AI99" i="29"/>
  <c r="AI91" i="29"/>
  <c r="AK91" i="29"/>
  <c r="AS131" i="29"/>
  <c r="AQ131" i="29"/>
  <c r="AQ107" i="29"/>
  <c r="AS107" i="29"/>
  <c r="BA143" i="29"/>
  <c r="AY143" i="29"/>
  <c r="BA132" i="29"/>
  <c r="AY132" i="29"/>
  <c r="BI144" i="29"/>
  <c r="BG144" i="29"/>
  <c r="BG140" i="29"/>
  <c r="BI140" i="29"/>
  <c r="BG133" i="29"/>
  <c r="BI133" i="29"/>
  <c r="AI31" i="29"/>
  <c r="AK31" i="29"/>
  <c r="M137" i="29"/>
  <c r="C99" i="29"/>
  <c r="BI92" i="29"/>
  <c r="BG92" i="29"/>
  <c r="AQ20" i="29"/>
  <c r="AS20" i="29"/>
  <c r="AY41" i="29"/>
  <c r="BA41" i="29"/>
  <c r="AS22" i="29"/>
  <c r="AQ22" i="29"/>
  <c r="AA138" i="29"/>
  <c r="AS94" i="29"/>
  <c r="AI11" i="29"/>
  <c r="AK11" i="29"/>
  <c r="AK42" i="29"/>
  <c r="U15" i="29"/>
  <c r="S15" i="29"/>
  <c r="AC115" i="29"/>
  <c r="AC145" i="29"/>
  <c r="AA135" i="29"/>
  <c r="K22" i="29"/>
  <c r="K36" i="29"/>
  <c r="M36" i="29"/>
  <c r="M87" i="29"/>
  <c r="M101" i="29"/>
  <c r="K101" i="29"/>
  <c r="M126" i="29"/>
  <c r="K126" i="29"/>
  <c r="K113" i="29"/>
  <c r="E137" i="29"/>
  <c r="BA12" i="29"/>
  <c r="AY12" i="29"/>
  <c r="AK89" i="29"/>
  <c r="C27" i="29"/>
  <c r="BI35" i="29"/>
  <c r="BG35" i="29"/>
  <c r="BI103" i="29"/>
  <c r="AY114" i="29"/>
  <c r="BA114" i="29"/>
  <c r="AI115" i="29"/>
  <c r="AK128" i="29"/>
  <c r="AQ43" i="29"/>
  <c r="AS43" i="29"/>
  <c r="BA115" i="29"/>
  <c r="AY115" i="29"/>
  <c r="E30" i="29"/>
  <c r="C30" i="29"/>
  <c r="E102" i="29"/>
  <c r="C102" i="29"/>
  <c r="C118" i="29"/>
  <c r="E133" i="29"/>
  <c r="C133" i="29"/>
  <c r="C17" i="29"/>
  <c r="E17" i="29"/>
  <c r="C120" i="29"/>
  <c r="E120" i="29"/>
  <c r="E20" i="29"/>
  <c r="C20" i="29"/>
  <c r="C93" i="29"/>
  <c r="C108" i="29"/>
  <c r="E108" i="29"/>
  <c r="E123" i="29"/>
  <c r="C123" i="29"/>
  <c r="E139" i="29"/>
  <c r="C139" i="29"/>
  <c r="C36" i="29"/>
  <c r="E36" i="29"/>
  <c r="C109" i="29"/>
  <c r="E109" i="29"/>
  <c r="E31" i="29"/>
  <c r="C31" i="29"/>
  <c r="E103" i="29"/>
  <c r="C103" i="29"/>
  <c r="E134" i="29"/>
  <c r="C134" i="29"/>
  <c r="K139" i="29"/>
  <c r="M139" i="29"/>
  <c r="K123" i="29"/>
  <c r="M123" i="29"/>
  <c r="M107" i="29"/>
  <c r="K140" i="29"/>
  <c r="M140" i="29"/>
  <c r="U137" i="29"/>
  <c r="S137" i="29"/>
  <c r="U149" i="29"/>
  <c r="S149" i="29"/>
  <c r="U134" i="29"/>
  <c r="S134" i="29"/>
  <c r="AC112" i="29"/>
  <c r="AA112" i="29"/>
  <c r="AA4" i="29"/>
  <c r="AC4" i="29"/>
  <c r="AI135" i="29"/>
  <c r="AI119" i="29"/>
  <c r="AK112" i="29"/>
  <c r="AI112" i="29"/>
  <c r="AQ149" i="29"/>
  <c r="AS149" i="29"/>
  <c r="AS134" i="29"/>
  <c r="AQ134" i="29"/>
  <c r="AS146" i="29"/>
  <c r="AQ146" i="29"/>
  <c r="AQ116" i="29"/>
  <c r="AQ40" i="29"/>
  <c r="AS40" i="29"/>
  <c r="AY147" i="29"/>
  <c r="BA147" i="29"/>
  <c r="BA136" i="29"/>
  <c r="BG148" i="29"/>
  <c r="BG129" i="29"/>
  <c r="BI129" i="29"/>
  <c r="BG30" i="29"/>
  <c r="BI30" i="29"/>
  <c r="AI33" i="29"/>
  <c r="AK33" i="29"/>
  <c r="S114" i="29"/>
  <c r="BI101" i="29"/>
  <c r="AY93" i="29"/>
  <c r="K10" i="29"/>
  <c r="K41" i="29"/>
  <c r="BI14" i="29"/>
  <c r="M43" i="29"/>
  <c r="BG11" i="29"/>
  <c r="AK22" i="29"/>
  <c r="AS88" i="29"/>
  <c r="AS115" i="29"/>
  <c r="AK113" i="29"/>
  <c r="M109" i="29"/>
  <c r="K13" i="29"/>
  <c r="E140" i="29"/>
  <c r="M37" i="29"/>
  <c r="E111" i="29"/>
  <c r="E141" i="29"/>
  <c r="BI41" i="29"/>
  <c r="C25" i="29"/>
  <c r="AY42" i="29"/>
  <c r="M141" i="29"/>
  <c r="E9" i="29"/>
  <c r="E97" i="29"/>
  <c r="E112" i="29"/>
  <c r="E127" i="29"/>
  <c r="E142" i="29"/>
  <c r="M5" i="29"/>
  <c r="BG36" i="29"/>
  <c r="BG124" i="29"/>
  <c r="BA27" i="29"/>
  <c r="BA5" i="29"/>
  <c r="BA13" i="29"/>
  <c r="AQ90" i="29"/>
  <c r="AK30" i="29"/>
  <c r="AI107" i="29"/>
  <c r="AQ14" i="29"/>
  <c r="AQ30" i="29"/>
  <c r="AA137" i="29"/>
  <c r="AA121" i="29"/>
  <c r="AQ123" i="29"/>
  <c r="AQ139" i="29"/>
  <c r="AI137" i="29"/>
  <c r="AC113" i="29"/>
  <c r="AC124" i="29"/>
  <c r="AC128" i="29"/>
  <c r="AC143" i="29"/>
  <c r="E8" i="29"/>
  <c r="BG126" i="29"/>
  <c r="AY140" i="29"/>
  <c r="S8" i="29"/>
  <c r="S111" i="29"/>
  <c r="K28" i="29"/>
  <c r="C13" i="29"/>
  <c r="AQ111" i="29"/>
  <c r="AQ126" i="29"/>
  <c r="AQ141" i="29"/>
  <c r="BI31" i="29"/>
  <c r="AY107" i="29"/>
  <c r="AY130" i="29"/>
  <c r="AY145" i="29"/>
  <c r="M27" i="29"/>
  <c r="M42" i="29"/>
  <c r="M99" i="29"/>
  <c r="M115" i="29"/>
  <c r="M145" i="29"/>
  <c r="K23" i="29"/>
  <c r="K38" i="29"/>
  <c r="AQ95" i="29"/>
  <c r="AA140" i="29"/>
  <c r="AS130" i="29"/>
  <c r="AS145" i="29"/>
  <c r="M94" i="29"/>
  <c r="M124" i="29"/>
  <c r="K102" i="29"/>
  <c r="E38" i="29"/>
  <c r="S38" i="29"/>
  <c r="M16" i="29"/>
  <c r="M32" i="29"/>
  <c r="M104" i="29"/>
  <c r="M119" i="29"/>
  <c r="M135" i="29"/>
  <c r="E39" i="29"/>
  <c r="BG7" i="29"/>
  <c r="BG26" i="29"/>
  <c r="AQ91" i="29"/>
  <c r="AA148" i="29"/>
  <c r="AA133" i="29"/>
  <c r="AK17" i="29"/>
  <c r="AY91" i="29"/>
  <c r="AY148" i="29"/>
  <c r="S31" i="29"/>
  <c r="S103" i="29"/>
  <c r="M6" i="29"/>
  <c r="C5" i="30"/>
  <c r="E15" i="29"/>
  <c r="E14" i="29"/>
  <c r="C5" i="29"/>
  <c r="E4" i="29"/>
  <c r="C9" i="9"/>
  <c r="D9" i="9"/>
  <c r="F8" i="27"/>
  <c r="E8" i="27"/>
  <c r="D3" i="26"/>
  <c r="E3" i="26"/>
  <c r="F3" i="26"/>
  <c r="D4" i="26"/>
  <c r="E4" i="26"/>
  <c r="F4" i="26"/>
  <c r="D5" i="26"/>
  <c r="E5" i="26"/>
  <c r="F5" i="26"/>
  <c r="D6" i="26"/>
  <c r="E6" i="26"/>
  <c r="F6" i="26"/>
  <c r="D7" i="26"/>
  <c r="E7" i="26"/>
  <c r="F7" i="26"/>
  <c r="D8" i="26"/>
  <c r="E8" i="26"/>
  <c r="F8" i="26"/>
  <c r="D9" i="26"/>
  <c r="E9" i="26"/>
  <c r="F9" i="26"/>
  <c r="D10" i="26"/>
  <c r="E10" i="26"/>
  <c r="F10" i="26"/>
  <c r="D11" i="26"/>
  <c r="E11" i="26"/>
  <c r="F11" i="26"/>
  <c r="D12" i="26"/>
  <c r="E12" i="26"/>
  <c r="F12" i="26"/>
  <c r="D13" i="26"/>
  <c r="E13" i="26"/>
  <c r="F13" i="26"/>
  <c r="D14" i="26"/>
  <c r="E14" i="26"/>
  <c r="F14" i="26"/>
  <c r="D15" i="26"/>
  <c r="E15" i="26"/>
  <c r="F15" i="26"/>
  <c r="D16" i="26"/>
  <c r="E16" i="26"/>
  <c r="F16" i="26"/>
  <c r="D17" i="26"/>
  <c r="E17" i="26"/>
  <c r="F17" i="26"/>
  <c r="D18" i="26"/>
  <c r="E18" i="26"/>
  <c r="F18" i="26"/>
  <c r="D19" i="26"/>
  <c r="E19" i="26"/>
  <c r="F19" i="26"/>
  <c r="D20" i="26"/>
  <c r="E20" i="26"/>
  <c r="F20" i="26"/>
  <c r="D21" i="26"/>
  <c r="E21" i="26"/>
  <c r="F21" i="26"/>
  <c r="D22" i="26"/>
  <c r="E22" i="26"/>
  <c r="F22" i="26"/>
  <c r="A19" i="26"/>
  <c r="B19" i="26"/>
  <c r="C19" i="26"/>
  <c r="A20" i="26"/>
  <c r="B20" i="26"/>
  <c r="C20" i="26"/>
  <c r="A21" i="26"/>
  <c r="B21" i="26"/>
  <c r="C21" i="26"/>
  <c r="A22" i="26"/>
  <c r="B22" i="26"/>
  <c r="C22" i="26"/>
  <c r="A4" i="26"/>
  <c r="B4" i="26"/>
  <c r="C4" i="26"/>
  <c r="A5" i="26"/>
  <c r="B5" i="26"/>
  <c r="C5" i="26"/>
  <c r="A6" i="26"/>
  <c r="B6" i="26"/>
  <c r="C6" i="26"/>
  <c r="A7" i="26"/>
  <c r="B7" i="26"/>
  <c r="C7" i="26"/>
  <c r="A8" i="26"/>
  <c r="B8" i="26"/>
  <c r="C8" i="26"/>
  <c r="A9" i="26"/>
  <c r="B9" i="26"/>
  <c r="C9" i="26"/>
  <c r="A10" i="26"/>
  <c r="B10" i="26"/>
  <c r="C10" i="26"/>
  <c r="A11" i="26"/>
  <c r="B11" i="26"/>
  <c r="C11" i="26"/>
  <c r="A12" i="26"/>
  <c r="B12" i="26"/>
  <c r="C12" i="26"/>
  <c r="A13" i="26"/>
  <c r="B13" i="26"/>
  <c r="C13" i="26"/>
  <c r="A14" i="26"/>
  <c r="B14" i="26"/>
  <c r="C14" i="26"/>
  <c r="A15" i="26"/>
  <c r="B15" i="26"/>
  <c r="C15" i="26"/>
  <c r="A16" i="26"/>
  <c r="B16" i="26"/>
  <c r="C16" i="26"/>
  <c r="A17" i="26"/>
  <c r="B17" i="26"/>
  <c r="C17" i="26"/>
  <c r="A18" i="26"/>
  <c r="B18" i="26"/>
  <c r="C18" i="26"/>
  <c r="B3" i="26"/>
  <c r="C3" i="26"/>
  <c r="A3" i="26"/>
  <c r="I13" i="9"/>
  <c r="I14" i="9"/>
  <c r="I15" i="9"/>
  <c r="I16" i="9"/>
  <c r="I17" i="9"/>
  <c r="I18" i="9"/>
  <c r="I19" i="9"/>
  <c r="I26" i="9"/>
  <c r="I27" i="9"/>
  <c r="I28" i="9"/>
  <c r="I29" i="9"/>
  <c r="I30" i="9"/>
  <c r="I31" i="9"/>
  <c r="I32" i="9"/>
  <c r="I33" i="9"/>
  <c r="I34" i="9"/>
  <c r="I35" i="9"/>
  <c r="I74" i="9"/>
  <c r="I75" i="9"/>
  <c r="I76" i="9"/>
  <c r="I77" i="9"/>
  <c r="I78" i="9"/>
  <c r="I79" i="9"/>
  <c r="I80" i="9"/>
  <c r="I81" i="9"/>
  <c r="I82" i="9"/>
  <c r="I83" i="9"/>
  <c r="I90" i="9"/>
  <c r="I91" i="9"/>
  <c r="I92" i="9"/>
  <c r="I93" i="9"/>
  <c r="I94" i="9"/>
  <c r="I95" i="9"/>
  <c r="I96" i="9"/>
  <c r="I97" i="9"/>
  <c r="I98" i="9"/>
  <c r="I99" i="9"/>
  <c r="I106" i="9"/>
  <c r="I107" i="9"/>
  <c r="I108" i="9"/>
  <c r="I109" i="9"/>
  <c r="I110" i="9"/>
  <c r="I111" i="9"/>
  <c r="I112" i="9"/>
  <c r="I113" i="9"/>
  <c r="I114" i="9"/>
  <c r="I115" i="9"/>
  <c r="I133" i="8"/>
  <c r="I134" i="8"/>
  <c r="I135" i="8"/>
  <c r="I136" i="8"/>
  <c r="I137" i="8"/>
  <c r="I138" i="8"/>
  <c r="I139" i="8"/>
  <c r="I140" i="8"/>
  <c r="I141" i="8"/>
  <c r="I132" i="8"/>
  <c r="I113" i="8"/>
  <c r="I114" i="8"/>
  <c r="I115" i="8"/>
  <c r="I116" i="8"/>
  <c r="I117" i="8"/>
  <c r="I118" i="8"/>
  <c r="I119" i="8"/>
  <c r="I120" i="8"/>
  <c r="I121" i="8"/>
  <c r="I112" i="8"/>
  <c r="I93" i="8"/>
  <c r="I94" i="8"/>
  <c r="I95" i="8"/>
  <c r="I96" i="8"/>
  <c r="I97" i="8"/>
  <c r="I98" i="8"/>
  <c r="I99" i="8"/>
  <c r="I100" i="8"/>
  <c r="I101" i="8"/>
  <c r="I92" i="8"/>
  <c r="I33" i="8"/>
  <c r="I34" i="8"/>
  <c r="I35" i="8"/>
  <c r="I36" i="8"/>
  <c r="I37" i="8"/>
  <c r="I38" i="8"/>
  <c r="I39" i="8"/>
  <c r="I40" i="8"/>
  <c r="I41" i="8"/>
  <c r="I32" i="8"/>
  <c r="I13" i="8"/>
  <c r="I14" i="8"/>
  <c r="I15" i="8"/>
  <c r="I16" i="8"/>
  <c r="I17" i="8"/>
  <c r="I18" i="8"/>
  <c r="I19" i="8"/>
  <c r="I20" i="8"/>
  <c r="I21" i="8"/>
  <c r="I12" i="8"/>
  <c r="A12" i="5"/>
  <c r="V16" i="24"/>
  <c r="V17" i="24"/>
  <c r="V20" i="24"/>
  <c r="V21" i="24"/>
  <c r="V22" i="24"/>
  <c r="U22" i="24"/>
  <c r="U21" i="24"/>
  <c r="U20" i="24"/>
  <c r="U17" i="24"/>
  <c r="U16" i="24"/>
  <c r="P22" i="24"/>
  <c r="O22" i="24"/>
  <c r="Z15" i="24"/>
  <c r="Y15" i="24"/>
  <c r="T15" i="24"/>
  <c r="S15" i="24"/>
  <c r="P21" i="24"/>
  <c r="O21" i="24"/>
  <c r="P20" i="24"/>
  <c r="O20" i="24"/>
  <c r="P17" i="24"/>
  <c r="O17" i="24"/>
  <c r="P16" i="24"/>
  <c r="O16" i="24"/>
  <c r="V15" i="24"/>
  <c r="U15" i="24"/>
  <c r="P15" i="24"/>
  <c r="O15" i="24"/>
  <c r="K16" i="24"/>
  <c r="K65" i="24"/>
  <c r="J16" i="24"/>
  <c r="J65" i="24"/>
  <c r="I16" i="24"/>
  <c r="I65" i="24"/>
  <c r="H16" i="24"/>
  <c r="H65" i="24"/>
  <c r="G65" i="24"/>
  <c r="F16" i="24"/>
  <c r="F86" i="24"/>
  <c r="E16" i="24"/>
  <c r="E86" i="24"/>
  <c r="D16" i="24"/>
  <c r="D86" i="24"/>
  <c r="C16" i="24"/>
  <c r="C86" i="24"/>
  <c r="B16" i="24"/>
  <c r="B86" i="24"/>
  <c r="A16" i="24"/>
  <c r="A86" i="24"/>
  <c r="J14" i="24"/>
  <c r="G14" i="24"/>
  <c r="D14" i="24"/>
  <c r="A14" i="24"/>
  <c r="M2" i="24"/>
  <c r="L2" i="24"/>
  <c r="I2" i="24"/>
  <c r="H2" i="24"/>
  <c r="G2" i="24"/>
  <c r="F2" i="24"/>
  <c r="F11" i="5"/>
  <c r="E11" i="5"/>
  <c r="A252" i="5"/>
  <c r="A212" i="5"/>
  <c r="A172" i="5"/>
  <c r="A52" i="5"/>
  <c r="D11" i="5"/>
  <c r="C11" i="5"/>
  <c r="F11" i="7"/>
  <c r="E11" i="7"/>
  <c r="A12" i="7"/>
  <c r="A258" i="7"/>
  <c r="A217" i="7"/>
  <c r="A176" i="7"/>
  <c r="A53" i="7"/>
  <c r="D11" i="7"/>
  <c r="C11" i="7"/>
  <c r="F8" i="11"/>
  <c r="E8" i="11"/>
  <c r="V2" i="25"/>
  <c r="U2" i="25"/>
  <c r="T2" i="25"/>
  <c r="S2" i="25"/>
  <c r="R2" i="25"/>
  <c r="Q2" i="25"/>
  <c r="P2" i="25"/>
  <c r="O2"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3" i="25"/>
  <c r="N2" i="25"/>
  <c r="M2" i="25"/>
  <c r="L2" i="25"/>
  <c r="K2" i="25"/>
  <c r="G2" i="25"/>
  <c r="F2" i="25"/>
  <c r="E2" i="25"/>
  <c r="D2" i="25"/>
  <c r="A4" i="25"/>
  <c r="A5" i="25"/>
  <c r="A6" i="25"/>
  <c r="A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87" i="25"/>
  <c r="A88" i="25"/>
  <c r="A89" i="25"/>
  <c r="A90" i="25"/>
  <c r="A91" i="25"/>
  <c r="A92" i="25"/>
  <c r="A93" i="25"/>
  <c r="A94" i="25"/>
  <c r="A95" i="25"/>
  <c r="A96" i="25"/>
  <c r="A97" i="25"/>
  <c r="A98" i="25"/>
  <c r="A99" i="25"/>
  <c r="A100" i="25"/>
  <c r="A101" i="25"/>
  <c r="A102" i="25"/>
  <c r="A103" i="25"/>
  <c r="A104" i="25"/>
  <c r="A105" i="25"/>
  <c r="A106" i="25"/>
  <c r="A107" i="25"/>
  <c r="A108" i="25"/>
  <c r="A109" i="25"/>
  <c r="A110" i="25"/>
  <c r="A111" i="25"/>
  <c r="A112" i="25"/>
  <c r="A113" i="25"/>
  <c r="A114" i="25"/>
  <c r="A115" i="25"/>
  <c r="A116" i="25"/>
  <c r="A117" i="25"/>
  <c r="A118" i="25"/>
  <c r="A119" i="25"/>
  <c r="A120" i="25"/>
  <c r="A121" i="25"/>
  <c r="A122" i="25"/>
  <c r="A123" i="25"/>
  <c r="A124" i="25"/>
  <c r="A125" i="25"/>
  <c r="A126" i="25"/>
  <c r="A127" i="25"/>
  <c r="A128" i="25"/>
  <c r="A129" i="25"/>
  <c r="A130" i="25"/>
  <c r="A131" i="25"/>
  <c r="A132" i="25"/>
  <c r="A133" i="25"/>
  <c r="A134" i="25"/>
  <c r="A135" i="25"/>
  <c r="A136" i="25"/>
  <c r="A137" i="25"/>
  <c r="A138" i="25"/>
  <c r="A139" i="25"/>
  <c r="A140" i="25"/>
  <c r="A141" i="25"/>
  <c r="A142" i="25"/>
  <c r="A143" i="25"/>
  <c r="A144" i="25"/>
  <c r="A145" i="25"/>
  <c r="A146" i="25"/>
  <c r="A147" i="25"/>
  <c r="A148" i="25"/>
  <c r="A149" i="25"/>
  <c r="A3" i="25"/>
  <c r="H9" i="17"/>
  <c r="G9" i="17"/>
  <c r="A11" i="19"/>
  <c r="CM9" i="19"/>
  <c r="CL9" i="19"/>
  <c r="CJ9" i="19"/>
  <c r="CI9" i="19"/>
  <c r="CG9" i="19"/>
  <c r="CF9" i="19"/>
  <c r="CD9" i="19"/>
  <c r="CC9" i="19"/>
  <c r="CA9" i="19"/>
  <c r="BZ9" i="19"/>
  <c r="BX9" i="19"/>
  <c r="BW9" i="19"/>
  <c r="BU9" i="19"/>
  <c r="BT9" i="19"/>
  <c r="BR9" i="19"/>
  <c r="BQ9" i="19"/>
  <c r="BO9" i="19"/>
  <c r="BN9" i="19"/>
  <c r="BL9" i="19"/>
  <c r="BK9" i="19"/>
  <c r="BI9" i="19"/>
  <c r="BH9" i="19"/>
  <c r="BF9" i="19"/>
  <c r="BE9" i="19"/>
  <c r="BC9" i="19"/>
  <c r="BB9" i="19"/>
  <c r="AZ9" i="19"/>
  <c r="AY9" i="19"/>
  <c r="AW9" i="19"/>
  <c r="AV9" i="19"/>
  <c r="AT9" i="19"/>
  <c r="AS9" i="19"/>
  <c r="AQ9" i="19"/>
  <c r="AP9" i="19"/>
  <c r="AN9" i="19"/>
  <c r="AM9" i="19"/>
  <c r="AK9" i="19"/>
  <c r="AJ9" i="19"/>
  <c r="AH9" i="19"/>
  <c r="AG9" i="19"/>
  <c r="AE9" i="19"/>
  <c r="AD9" i="19"/>
  <c r="AB9" i="19"/>
  <c r="AA9" i="19"/>
  <c r="Y9" i="19"/>
  <c r="X9" i="19"/>
  <c r="V9" i="19"/>
  <c r="U9" i="19"/>
  <c r="S9" i="19"/>
  <c r="R9" i="19"/>
  <c r="P9" i="19"/>
  <c r="O9" i="19"/>
  <c r="M9" i="19"/>
  <c r="L9" i="19"/>
  <c r="J9" i="19"/>
  <c r="I9" i="19"/>
  <c r="G9" i="19"/>
  <c r="F9" i="19"/>
  <c r="D9" i="19"/>
  <c r="C9" i="19"/>
  <c r="CO13" i="20"/>
  <c r="K5" i="25"/>
  <c r="CP13" i="20"/>
  <c r="L5" i="25"/>
  <c r="CO14" i="20"/>
  <c r="K6" i="25"/>
  <c r="CP14" i="20"/>
  <c r="L6" i="25"/>
  <c r="CO15" i="20"/>
  <c r="K7" i="25"/>
  <c r="CP15" i="20"/>
  <c r="L7" i="25"/>
  <c r="CO16" i="20"/>
  <c r="K8" i="25"/>
  <c r="CP16" i="20"/>
  <c r="L8" i="25"/>
  <c r="CO17" i="20"/>
  <c r="K9" i="25"/>
  <c r="CP17" i="20"/>
  <c r="L9" i="25"/>
  <c r="CO18" i="20"/>
  <c r="K10" i="25"/>
  <c r="CP18" i="20"/>
  <c r="L10" i="25"/>
  <c r="CO19" i="20"/>
  <c r="K11" i="25"/>
  <c r="CP19" i="20"/>
  <c r="L11" i="25"/>
  <c r="CO20" i="20"/>
  <c r="K12" i="25"/>
  <c r="CP20" i="20"/>
  <c r="L12" i="25"/>
  <c r="CO21" i="20"/>
  <c r="K13" i="25"/>
  <c r="CP21" i="20"/>
  <c r="L13" i="25"/>
  <c r="CO22" i="20"/>
  <c r="K14" i="25"/>
  <c r="CP22" i="20"/>
  <c r="L14" i="25"/>
  <c r="CO23" i="20"/>
  <c r="K15" i="25"/>
  <c r="CP23" i="20"/>
  <c r="L15" i="25"/>
  <c r="CO24" i="20"/>
  <c r="K16" i="25"/>
  <c r="CP24" i="20"/>
  <c r="L16" i="25"/>
  <c r="CO25" i="20"/>
  <c r="K17" i="25"/>
  <c r="CP25" i="20"/>
  <c r="L17" i="25"/>
  <c r="CO26" i="20"/>
  <c r="K18" i="25"/>
  <c r="CP26" i="20"/>
  <c r="L18" i="25"/>
  <c r="CO27" i="20"/>
  <c r="K19" i="25"/>
  <c r="CP27" i="20"/>
  <c r="L19" i="25"/>
  <c r="CO28" i="20"/>
  <c r="K20" i="25"/>
  <c r="CP28" i="20"/>
  <c r="L20" i="25"/>
  <c r="CO29" i="20"/>
  <c r="K21" i="25"/>
  <c r="CP29" i="20"/>
  <c r="L21" i="25"/>
  <c r="CO30" i="20"/>
  <c r="K22" i="25"/>
  <c r="CP30" i="20"/>
  <c r="L22" i="25"/>
  <c r="CO31" i="20"/>
  <c r="K23" i="25"/>
  <c r="CP31" i="20"/>
  <c r="L23" i="25"/>
  <c r="CO32" i="20"/>
  <c r="K24" i="25"/>
  <c r="CP32" i="20"/>
  <c r="L24" i="25"/>
  <c r="CO33" i="20"/>
  <c r="K25" i="25"/>
  <c r="CP33" i="20"/>
  <c r="L25" i="25"/>
  <c r="CO34" i="20"/>
  <c r="K26" i="25"/>
  <c r="CP34" i="20"/>
  <c r="L26" i="25"/>
  <c r="CO35" i="20"/>
  <c r="K27" i="25"/>
  <c r="CP35" i="20"/>
  <c r="L27" i="25"/>
  <c r="CO36" i="20"/>
  <c r="K28" i="25"/>
  <c r="CP36" i="20"/>
  <c r="L28" i="25"/>
  <c r="CO37" i="20"/>
  <c r="K29" i="25"/>
  <c r="CP37" i="20"/>
  <c r="L29" i="25"/>
  <c r="CO38" i="20"/>
  <c r="K30" i="25"/>
  <c r="CP38" i="20"/>
  <c r="L30" i="25"/>
  <c r="CO39" i="20"/>
  <c r="K31" i="25"/>
  <c r="CP39" i="20"/>
  <c r="L31" i="25"/>
  <c r="CO40" i="20"/>
  <c r="K32" i="25"/>
  <c r="CP40" i="20"/>
  <c r="L32" i="25"/>
  <c r="CO41" i="20"/>
  <c r="K33" i="25"/>
  <c r="CP41" i="20"/>
  <c r="L33" i="25"/>
  <c r="CO42" i="20"/>
  <c r="K34" i="25"/>
  <c r="CP42" i="20"/>
  <c r="L34" i="25"/>
  <c r="CO43" i="20"/>
  <c r="K35" i="25"/>
  <c r="CP43" i="20"/>
  <c r="L35" i="25"/>
  <c r="CO44" i="20"/>
  <c r="K36" i="25"/>
  <c r="CP44" i="20"/>
  <c r="L36" i="25"/>
  <c r="CO45" i="20"/>
  <c r="K37" i="25"/>
  <c r="CP45" i="20"/>
  <c r="L37" i="25"/>
  <c r="CO46" i="20"/>
  <c r="K38" i="25"/>
  <c r="CP46" i="20"/>
  <c r="L38" i="25"/>
  <c r="CO47" i="20"/>
  <c r="K39" i="25"/>
  <c r="CP47" i="20"/>
  <c r="L39" i="25"/>
  <c r="CO48" i="20"/>
  <c r="K40" i="25"/>
  <c r="CP48" i="20"/>
  <c r="L40" i="25"/>
  <c r="CO49" i="20"/>
  <c r="K41" i="25"/>
  <c r="CP49" i="20"/>
  <c r="L41" i="25"/>
  <c r="CO50" i="20"/>
  <c r="K42" i="25"/>
  <c r="CP50" i="20"/>
  <c r="L42" i="25"/>
  <c r="CO51" i="20"/>
  <c r="K43" i="25"/>
  <c r="CP51" i="20"/>
  <c r="L43" i="25"/>
  <c r="CO52" i="20"/>
  <c r="K44" i="25"/>
  <c r="CP52" i="20"/>
  <c r="L44" i="25"/>
  <c r="CO95" i="20"/>
  <c r="K87" i="25"/>
  <c r="CP95" i="20"/>
  <c r="L87" i="25"/>
  <c r="CO96" i="20"/>
  <c r="K88" i="25"/>
  <c r="CP96" i="20"/>
  <c r="L88" i="25"/>
  <c r="CO97" i="20"/>
  <c r="K89" i="25"/>
  <c r="CP97" i="20"/>
  <c r="L89" i="25"/>
  <c r="CO98" i="20"/>
  <c r="K90" i="25"/>
  <c r="CP98" i="20"/>
  <c r="L90" i="25"/>
  <c r="CO99" i="20"/>
  <c r="K91" i="25"/>
  <c r="CP99" i="20"/>
  <c r="L91" i="25"/>
  <c r="CO100" i="20"/>
  <c r="K92" i="25"/>
  <c r="CP100" i="20"/>
  <c r="L92" i="25"/>
  <c r="CO101" i="20"/>
  <c r="K93" i="25"/>
  <c r="CP101" i="20"/>
  <c r="L93" i="25"/>
  <c r="CO102" i="20"/>
  <c r="K94" i="25"/>
  <c r="CP102" i="20"/>
  <c r="L94" i="25"/>
  <c r="CO103" i="20"/>
  <c r="K95" i="25"/>
  <c r="CP103" i="20"/>
  <c r="L95" i="25"/>
  <c r="CO104" i="20"/>
  <c r="K96" i="25"/>
  <c r="CP104" i="20"/>
  <c r="L96" i="25"/>
  <c r="CO105" i="20"/>
  <c r="K97" i="25"/>
  <c r="CP105" i="20"/>
  <c r="L97" i="25"/>
  <c r="CO106" i="20"/>
  <c r="K98" i="25"/>
  <c r="CP106" i="20"/>
  <c r="L98" i="25"/>
  <c r="CO107" i="20"/>
  <c r="K99" i="25"/>
  <c r="CP107" i="20"/>
  <c r="L99" i="25"/>
  <c r="CO108" i="20"/>
  <c r="K100" i="25"/>
  <c r="CP108" i="20"/>
  <c r="L100" i="25"/>
  <c r="CO109" i="20"/>
  <c r="K101" i="25"/>
  <c r="CP109" i="20"/>
  <c r="L101" i="25"/>
  <c r="CO110" i="20"/>
  <c r="K102" i="25"/>
  <c r="CP110" i="20"/>
  <c r="L102" i="25"/>
  <c r="CO111" i="20"/>
  <c r="K103" i="25"/>
  <c r="CP111" i="20"/>
  <c r="L103" i="25"/>
  <c r="CO112" i="20"/>
  <c r="K104" i="25"/>
  <c r="CP112" i="20"/>
  <c r="L104" i="25"/>
  <c r="CO113" i="20"/>
  <c r="K105" i="25"/>
  <c r="CP113" i="20"/>
  <c r="L105" i="25"/>
  <c r="CO114" i="20"/>
  <c r="K106" i="25"/>
  <c r="CP114" i="20"/>
  <c r="L106" i="25"/>
  <c r="CO115" i="20"/>
  <c r="K107" i="25"/>
  <c r="CP115" i="20"/>
  <c r="L107" i="25"/>
  <c r="CO116" i="20"/>
  <c r="K108" i="25"/>
  <c r="CP116" i="20"/>
  <c r="L108" i="25"/>
  <c r="CO117" i="20"/>
  <c r="K109" i="25"/>
  <c r="CP117" i="20"/>
  <c r="L109" i="25"/>
  <c r="CO118" i="20"/>
  <c r="K110" i="25"/>
  <c r="CP118" i="20"/>
  <c r="L110" i="25"/>
  <c r="CO119" i="20"/>
  <c r="K111" i="25"/>
  <c r="CP119" i="20"/>
  <c r="L111" i="25"/>
  <c r="CO120" i="20"/>
  <c r="K112" i="25"/>
  <c r="CP120" i="20"/>
  <c r="L112" i="25"/>
  <c r="CO121" i="20"/>
  <c r="K113" i="25"/>
  <c r="CP121" i="20"/>
  <c r="L113" i="25"/>
  <c r="CO122" i="20"/>
  <c r="K114" i="25"/>
  <c r="CP122" i="20"/>
  <c r="L114" i="25"/>
  <c r="CO123" i="20"/>
  <c r="K115" i="25"/>
  <c r="CP123" i="20"/>
  <c r="L115" i="25"/>
  <c r="CO124" i="20"/>
  <c r="K116" i="25"/>
  <c r="CP124" i="20"/>
  <c r="L116" i="25"/>
  <c r="CO125" i="20"/>
  <c r="K117" i="25"/>
  <c r="CP125" i="20"/>
  <c r="L117" i="25"/>
  <c r="CO126" i="20"/>
  <c r="K118" i="25"/>
  <c r="CP126" i="20"/>
  <c r="L118" i="25"/>
  <c r="CO127" i="20"/>
  <c r="K119" i="25"/>
  <c r="CP127" i="20"/>
  <c r="L119" i="25"/>
  <c r="CO128" i="20"/>
  <c r="K120" i="25"/>
  <c r="CP128" i="20"/>
  <c r="L120" i="25"/>
  <c r="CO129" i="20"/>
  <c r="K121" i="25"/>
  <c r="CP129" i="20"/>
  <c r="L121" i="25"/>
  <c r="CO130" i="20"/>
  <c r="K122" i="25"/>
  <c r="CP130" i="20"/>
  <c r="L122" i="25"/>
  <c r="CO131" i="20"/>
  <c r="K123" i="25"/>
  <c r="CP131" i="20"/>
  <c r="L123" i="25"/>
  <c r="CO132" i="20"/>
  <c r="K124" i="25"/>
  <c r="CP132" i="20"/>
  <c r="L124" i="25"/>
  <c r="CO133" i="20"/>
  <c r="K125" i="25"/>
  <c r="CP133" i="20"/>
  <c r="L125" i="25"/>
  <c r="CO134" i="20"/>
  <c r="K126" i="25"/>
  <c r="CP134" i="20"/>
  <c r="L126" i="25"/>
  <c r="CO135" i="20"/>
  <c r="K127" i="25"/>
  <c r="CP135" i="20"/>
  <c r="L127" i="25"/>
  <c r="CO136" i="20"/>
  <c r="K128" i="25"/>
  <c r="CP136" i="20"/>
  <c r="L128" i="25"/>
  <c r="CO137" i="20"/>
  <c r="K129" i="25"/>
  <c r="CP137" i="20"/>
  <c r="L129" i="25"/>
  <c r="CO138" i="20"/>
  <c r="K130" i="25"/>
  <c r="CP138" i="20"/>
  <c r="L130" i="25"/>
  <c r="CO139" i="20"/>
  <c r="K131" i="25"/>
  <c r="CP139" i="20"/>
  <c r="L131" i="25"/>
  <c r="CO140" i="20"/>
  <c r="K132" i="25"/>
  <c r="CP140" i="20"/>
  <c r="L132" i="25"/>
  <c r="CO141" i="20"/>
  <c r="K133" i="25"/>
  <c r="CP141" i="20"/>
  <c r="L133" i="25"/>
  <c r="CO142" i="20"/>
  <c r="K134" i="25"/>
  <c r="CP142" i="20"/>
  <c r="L134" i="25"/>
  <c r="CO143" i="20"/>
  <c r="K135" i="25"/>
  <c r="CP143" i="20"/>
  <c r="L135" i="25"/>
  <c r="CO144" i="20"/>
  <c r="K136" i="25"/>
  <c r="CP144" i="20"/>
  <c r="L136" i="25"/>
  <c r="CO145" i="20"/>
  <c r="K137" i="25"/>
  <c r="CP145" i="20"/>
  <c r="L137" i="25"/>
  <c r="CO146" i="20"/>
  <c r="K138" i="25"/>
  <c r="CP146" i="20"/>
  <c r="L138" i="25"/>
  <c r="CO147" i="20"/>
  <c r="K139" i="25"/>
  <c r="CP147" i="20"/>
  <c r="L139" i="25"/>
  <c r="CO148" i="20"/>
  <c r="K140" i="25"/>
  <c r="CP148" i="20"/>
  <c r="L140" i="25"/>
  <c r="CO149" i="20"/>
  <c r="K141" i="25"/>
  <c r="CP149" i="20"/>
  <c r="L141" i="25"/>
  <c r="CO150" i="20"/>
  <c r="K142" i="25"/>
  <c r="CP150" i="20"/>
  <c r="L142" i="25"/>
  <c r="CO151" i="20"/>
  <c r="K143" i="25"/>
  <c r="CP151" i="20"/>
  <c r="L143" i="25"/>
  <c r="CO152" i="20"/>
  <c r="K144" i="25"/>
  <c r="CP152" i="20"/>
  <c r="L144" i="25"/>
  <c r="CO153" i="20"/>
  <c r="K145" i="25"/>
  <c r="CP153" i="20"/>
  <c r="L145" i="25"/>
  <c r="CO154" i="20"/>
  <c r="K146" i="25"/>
  <c r="CP154" i="20"/>
  <c r="L146" i="25"/>
  <c r="CO155" i="20"/>
  <c r="K147" i="25"/>
  <c r="CP155" i="20"/>
  <c r="L147" i="25"/>
  <c r="CO156" i="20"/>
  <c r="K148" i="25"/>
  <c r="CP156" i="20"/>
  <c r="L148" i="25"/>
  <c r="CO157" i="20"/>
  <c r="K149" i="25"/>
  <c r="CP157" i="20"/>
  <c r="L149" i="25"/>
  <c r="CP12" i="20"/>
  <c r="L4" i="25"/>
  <c r="CO12" i="20"/>
  <c r="K4" i="25"/>
  <c r="CM9" i="20"/>
  <c r="CL9" i="20"/>
  <c r="CJ9" i="20"/>
  <c r="CI9" i="20"/>
  <c r="CG9" i="20"/>
  <c r="CF9" i="20"/>
  <c r="CD9" i="20"/>
  <c r="CC9" i="20"/>
  <c r="CA9" i="20"/>
  <c r="BZ9" i="20"/>
  <c r="BX9" i="20"/>
  <c r="BW9" i="20"/>
  <c r="BU9" i="20"/>
  <c r="BT9" i="20"/>
  <c r="BR9" i="20"/>
  <c r="BQ9" i="20"/>
  <c r="BO9" i="20"/>
  <c r="BN9" i="20"/>
  <c r="BL9" i="20"/>
  <c r="BK9" i="20"/>
  <c r="BI9" i="20"/>
  <c r="BH9" i="20"/>
  <c r="BF9" i="20"/>
  <c r="BE9" i="20"/>
  <c r="BC9" i="20"/>
  <c r="BB9" i="20"/>
  <c r="AZ9" i="20"/>
  <c r="AY9" i="20"/>
  <c r="AW9" i="20"/>
  <c r="AV9" i="20"/>
  <c r="AT9" i="20"/>
  <c r="AS9" i="20"/>
  <c r="AQ9" i="20"/>
  <c r="AP9" i="20"/>
  <c r="AN9" i="20"/>
  <c r="AM9" i="20"/>
  <c r="AK9" i="20"/>
  <c r="AJ9" i="20"/>
  <c r="AH9" i="20"/>
  <c r="AG9" i="20"/>
  <c r="AE9" i="20"/>
  <c r="AD9" i="20"/>
  <c r="AB9" i="20"/>
  <c r="AA9" i="20"/>
  <c r="Y9" i="20"/>
  <c r="X9" i="20"/>
  <c r="V9" i="20"/>
  <c r="U9" i="20"/>
  <c r="S9" i="20"/>
  <c r="R9" i="20"/>
  <c r="P9" i="20"/>
  <c r="O9" i="20"/>
  <c r="M9" i="20"/>
  <c r="L9" i="20"/>
  <c r="J9" i="20"/>
  <c r="I9" i="20"/>
  <c r="G9" i="20"/>
  <c r="F9" i="20"/>
  <c r="D9" i="20"/>
  <c r="C9" i="20"/>
  <c r="O14" i="6"/>
  <c r="I4" i="25"/>
  <c r="P14" i="6"/>
  <c r="J4" i="25"/>
  <c r="O15" i="6"/>
  <c r="I5" i="25"/>
  <c r="P15" i="6"/>
  <c r="J5" i="25"/>
  <c r="O16" i="6"/>
  <c r="I6" i="25"/>
  <c r="P16" i="6"/>
  <c r="J6" i="25"/>
  <c r="O17" i="6"/>
  <c r="I7" i="25"/>
  <c r="P17" i="6"/>
  <c r="J7" i="25"/>
  <c r="O18" i="6"/>
  <c r="I8" i="25"/>
  <c r="P18" i="6"/>
  <c r="J8" i="25"/>
  <c r="O19" i="6"/>
  <c r="I9" i="25"/>
  <c r="P19" i="6"/>
  <c r="J9" i="25"/>
  <c r="O20" i="6"/>
  <c r="I10" i="25"/>
  <c r="P20" i="6"/>
  <c r="J10" i="25"/>
  <c r="O21" i="6"/>
  <c r="I11" i="25"/>
  <c r="P21" i="6"/>
  <c r="J11" i="25"/>
  <c r="O22" i="6"/>
  <c r="I12" i="25"/>
  <c r="P22" i="6"/>
  <c r="J12" i="25"/>
  <c r="O23" i="6"/>
  <c r="I13" i="25"/>
  <c r="P23" i="6"/>
  <c r="J13" i="25"/>
  <c r="O24" i="6"/>
  <c r="I14" i="25"/>
  <c r="P24" i="6"/>
  <c r="J14" i="25"/>
  <c r="O25" i="6"/>
  <c r="I15" i="25"/>
  <c r="P25" i="6"/>
  <c r="J15" i="25"/>
  <c r="O26" i="6"/>
  <c r="I16" i="25"/>
  <c r="P26" i="6"/>
  <c r="J16" i="25"/>
  <c r="O27" i="6"/>
  <c r="I17" i="25"/>
  <c r="P27" i="6"/>
  <c r="J17" i="25"/>
  <c r="O28" i="6"/>
  <c r="I18" i="25"/>
  <c r="P28" i="6"/>
  <c r="J18" i="25"/>
  <c r="O29" i="6"/>
  <c r="I19" i="25"/>
  <c r="P29" i="6"/>
  <c r="J19" i="25"/>
  <c r="O30" i="6"/>
  <c r="I20" i="25"/>
  <c r="P30" i="6"/>
  <c r="J20" i="25"/>
  <c r="O31" i="6"/>
  <c r="I21" i="25"/>
  <c r="P31" i="6"/>
  <c r="J21" i="25"/>
  <c r="O32" i="6"/>
  <c r="I22" i="25"/>
  <c r="P32" i="6"/>
  <c r="J22" i="25"/>
  <c r="O33" i="6"/>
  <c r="I23" i="25"/>
  <c r="U23" i="25"/>
  <c r="P33" i="6"/>
  <c r="J23" i="25"/>
  <c r="O35" i="6"/>
  <c r="I25" i="25"/>
  <c r="M25" i="25"/>
  <c r="P35" i="6"/>
  <c r="J25" i="25"/>
  <c r="N25" i="25"/>
  <c r="O36" i="6"/>
  <c r="I26" i="25"/>
  <c r="P36" i="6"/>
  <c r="J26" i="25"/>
  <c r="O37" i="6"/>
  <c r="I27" i="25"/>
  <c r="M27" i="25"/>
  <c r="P37" i="6"/>
  <c r="J27" i="25"/>
  <c r="N27" i="25"/>
  <c r="O38" i="6"/>
  <c r="I28" i="25"/>
  <c r="P38" i="6"/>
  <c r="J28" i="25"/>
  <c r="O39" i="6"/>
  <c r="I29" i="25"/>
  <c r="M29" i="25"/>
  <c r="P39" i="6"/>
  <c r="J29" i="25"/>
  <c r="N29" i="25"/>
  <c r="O40" i="6"/>
  <c r="I30" i="25"/>
  <c r="P40" i="6"/>
  <c r="J30" i="25"/>
  <c r="O41" i="6"/>
  <c r="I31" i="25"/>
  <c r="M31" i="25"/>
  <c r="P41" i="6"/>
  <c r="J31" i="25"/>
  <c r="N31" i="25"/>
  <c r="O42" i="6"/>
  <c r="I32" i="25"/>
  <c r="P42" i="6"/>
  <c r="J32" i="25"/>
  <c r="O43" i="6"/>
  <c r="I33" i="25"/>
  <c r="M33" i="25"/>
  <c r="P43" i="6"/>
  <c r="J33" i="25"/>
  <c r="N33" i="25"/>
  <c r="O44" i="6"/>
  <c r="I34" i="25"/>
  <c r="P44" i="6"/>
  <c r="J34" i="25"/>
  <c r="O45" i="6"/>
  <c r="I35" i="25"/>
  <c r="P45" i="6"/>
  <c r="J35" i="25"/>
  <c r="O46" i="6"/>
  <c r="I36" i="25"/>
  <c r="U36" i="25"/>
  <c r="P46" i="6"/>
  <c r="J36" i="25"/>
  <c r="O47" i="6"/>
  <c r="I37" i="25"/>
  <c r="P47" i="6"/>
  <c r="J37" i="25"/>
  <c r="O48" i="6"/>
  <c r="I38" i="25"/>
  <c r="U38" i="25"/>
  <c r="P48" i="6"/>
  <c r="J38" i="25"/>
  <c r="O49" i="6"/>
  <c r="I39" i="25"/>
  <c r="P49" i="6"/>
  <c r="J39" i="25"/>
  <c r="O50" i="6"/>
  <c r="I40" i="25"/>
  <c r="U40" i="25"/>
  <c r="P50" i="6"/>
  <c r="J40" i="25"/>
  <c r="O51" i="6"/>
  <c r="I41" i="25"/>
  <c r="P51" i="6"/>
  <c r="J41" i="25"/>
  <c r="O52" i="6"/>
  <c r="I42" i="25"/>
  <c r="U42" i="25"/>
  <c r="P52" i="6"/>
  <c r="J42" i="25"/>
  <c r="O53" i="6"/>
  <c r="I43" i="25"/>
  <c r="P53" i="6"/>
  <c r="J43" i="25"/>
  <c r="O54" i="6"/>
  <c r="I44" i="25"/>
  <c r="U44" i="25"/>
  <c r="P54" i="6"/>
  <c r="J44" i="25"/>
  <c r="O98" i="6"/>
  <c r="I88" i="25"/>
  <c r="P98" i="6"/>
  <c r="J88" i="25"/>
  <c r="O99" i="6"/>
  <c r="I89" i="25"/>
  <c r="P99" i="6"/>
  <c r="J89" i="25"/>
  <c r="O100" i="6"/>
  <c r="I90" i="25"/>
  <c r="P100" i="6"/>
  <c r="J90" i="25"/>
  <c r="O101" i="6"/>
  <c r="I91" i="25"/>
  <c r="P101" i="6"/>
  <c r="J91" i="25"/>
  <c r="O102" i="6"/>
  <c r="I92" i="25"/>
  <c r="P102" i="6"/>
  <c r="J92" i="25"/>
  <c r="O103" i="6"/>
  <c r="I93" i="25"/>
  <c r="P103" i="6"/>
  <c r="J93" i="25"/>
  <c r="O104" i="6"/>
  <c r="I94" i="25"/>
  <c r="P104" i="6"/>
  <c r="J94" i="25"/>
  <c r="O105" i="6"/>
  <c r="I95" i="25"/>
  <c r="P105" i="6"/>
  <c r="J95" i="25"/>
  <c r="O106" i="6"/>
  <c r="I96" i="25"/>
  <c r="P106" i="6"/>
  <c r="J96" i="25"/>
  <c r="O107" i="6"/>
  <c r="I97" i="25"/>
  <c r="P107" i="6"/>
  <c r="J97" i="25"/>
  <c r="O108" i="6"/>
  <c r="I98" i="25"/>
  <c r="P108" i="6"/>
  <c r="J98" i="25"/>
  <c r="O109" i="6"/>
  <c r="I99" i="25"/>
  <c r="U99" i="25"/>
  <c r="P109" i="6"/>
  <c r="J99" i="25"/>
  <c r="O110" i="6"/>
  <c r="I100" i="25"/>
  <c r="P110" i="6"/>
  <c r="J100" i="25"/>
  <c r="O111" i="6"/>
  <c r="I101" i="25"/>
  <c r="P111" i="6"/>
  <c r="J101" i="25"/>
  <c r="O112" i="6"/>
  <c r="I102" i="25"/>
  <c r="P112" i="6"/>
  <c r="J102" i="25"/>
  <c r="O113" i="6"/>
  <c r="I103" i="25"/>
  <c r="P113" i="6"/>
  <c r="J103" i="25"/>
  <c r="O114" i="6"/>
  <c r="I104" i="25"/>
  <c r="P114" i="6"/>
  <c r="J104" i="25"/>
  <c r="O115" i="6"/>
  <c r="I105" i="25"/>
  <c r="P115" i="6"/>
  <c r="J105" i="25"/>
  <c r="O116" i="6"/>
  <c r="I106" i="25"/>
  <c r="P116" i="6"/>
  <c r="J106" i="25"/>
  <c r="O117" i="6"/>
  <c r="I107" i="25"/>
  <c r="U107" i="25"/>
  <c r="P117" i="6"/>
  <c r="J107" i="25"/>
  <c r="O119" i="6"/>
  <c r="I109" i="25"/>
  <c r="M109" i="25"/>
  <c r="P119" i="6"/>
  <c r="J109" i="25"/>
  <c r="N109" i="25"/>
  <c r="O120" i="6"/>
  <c r="I110" i="25"/>
  <c r="P120" i="6"/>
  <c r="J110" i="25"/>
  <c r="O121" i="6"/>
  <c r="I111" i="25"/>
  <c r="M111" i="25"/>
  <c r="P121" i="6"/>
  <c r="J111" i="25"/>
  <c r="N111" i="25"/>
  <c r="O122" i="6"/>
  <c r="I112" i="25"/>
  <c r="P122" i="6"/>
  <c r="J112" i="25"/>
  <c r="O123" i="6"/>
  <c r="I113" i="25"/>
  <c r="M113" i="25"/>
  <c r="P123" i="6"/>
  <c r="J113" i="25"/>
  <c r="N113" i="25"/>
  <c r="O124" i="6"/>
  <c r="I114" i="25"/>
  <c r="P124" i="6"/>
  <c r="J114" i="25"/>
  <c r="O125" i="6"/>
  <c r="I115" i="25"/>
  <c r="M115" i="25"/>
  <c r="P125" i="6"/>
  <c r="J115" i="25"/>
  <c r="N115" i="25"/>
  <c r="O126" i="6"/>
  <c r="I116" i="25"/>
  <c r="P126" i="6"/>
  <c r="J116" i="25"/>
  <c r="O127" i="6"/>
  <c r="I117" i="25"/>
  <c r="M117" i="25"/>
  <c r="P127" i="6"/>
  <c r="J117" i="25"/>
  <c r="N117" i="25"/>
  <c r="O128" i="6"/>
  <c r="I118" i="25"/>
  <c r="P128" i="6"/>
  <c r="J118" i="25"/>
  <c r="O129" i="6"/>
  <c r="I119" i="25"/>
  <c r="P129" i="6"/>
  <c r="J119" i="25"/>
  <c r="O130" i="6"/>
  <c r="I120" i="25"/>
  <c r="U120" i="25"/>
  <c r="P130" i="6"/>
  <c r="J120" i="25"/>
  <c r="O131" i="6"/>
  <c r="I121" i="25"/>
  <c r="P131" i="6"/>
  <c r="J121" i="25"/>
  <c r="O132" i="6"/>
  <c r="I122" i="25"/>
  <c r="U122" i="25"/>
  <c r="P132" i="6"/>
  <c r="J122" i="25"/>
  <c r="O133" i="6"/>
  <c r="I123" i="25"/>
  <c r="P133" i="6"/>
  <c r="J123" i="25"/>
  <c r="O134" i="6"/>
  <c r="I124" i="25"/>
  <c r="U124" i="25"/>
  <c r="P134" i="6"/>
  <c r="J124" i="25"/>
  <c r="O135" i="6"/>
  <c r="I125" i="25"/>
  <c r="P135" i="6"/>
  <c r="J125" i="25"/>
  <c r="O136" i="6"/>
  <c r="I126" i="25"/>
  <c r="U126" i="25"/>
  <c r="P136" i="6"/>
  <c r="J126" i="25"/>
  <c r="O137" i="6"/>
  <c r="I127" i="25"/>
  <c r="P137" i="6"/>
  <c r="J127" i="25"/>
  <c r="O138" i="6"/>
  <c r="I128" i="25"/>
  <c r="P138" i="6"/>
  <c r="J128" i="25"/>
  <c r="O140" i="6"/>
  <c r="I130" i="25"/>
  <c r="P140" i="6"/>
  <c r="J130" i="25"/>
  <c r="N130" i="25"/>
  <c r="O141" i="6"/>
  <c r="I131" i="25"/>
  <c r="P141" i="6"/>
  <c r="J131" i="25"/>
  <c r="O142" i="6"/>
  <c r="I132" i="25"/>
  <c r="P142" i="6"/>
  <c r="J132" i="25"/>
  <c r="N132" i="25"/>
  <c r="O143" i="6"/>
  <c r="I133" i="25"/>
  <c r="P143" i="6"/>
  <c r="J133" i="25"/>
  <c r="O144" i="6"/>
  <c r="I134" i="25"/>
  <c r="P144" i="6"/>
  <c r="J134" i="25"/>
  <c r="N134" i="25"/>
  <c r="O145" i="6"/>
  <c r="I135" i="25"/>
  <c r="P145" i="6"/>
  <c r="J135" i="25"/>
  <c r="O146" i="6"/>
  <c r="I136" i="25"/>
  <c r="P146" i="6"/>
  <c r="J136" i="25"/>
  <c r="N136" i="25"/>
  <c r="O147" i="6"/>
  <c r="I137" i="25"/>
  <c r="P147" i="6"/>
  <c r="J137" i="25"/>
  <c r="O148" i="6"/>
  <c r="I138" i="25"/>
  <c r="P148" i="6"/>
  <c r="J138" i="25"/>
  <c r="N138" i="25"/>
  <c r="O149" i="6"/>
  <c r="I139" i="25"/>
  <c r="P149" i="6"/>
  <c r="J139" i="25"/>
  <c r="O150" i="6"/>
  <c r="I140" i="25"/>
  <c r="P150" i="6"/>
  <c r="J140" i="25"/>
  <c r="O151" i="6"/>
  <c r="I141" i="25"/>
  <c r="U141" i="25"/>
  <c r="P151" i="6"/>
  <c r="J141" i="25"/>
  <c r="O152" i="6"/>
  <c r="I142" i="25"/>
  <c r="P152" i="6"/>
  <c r="J142" i="25"/>
  <c r="O153" i="6"/>
  <c r="I143" i="25"/>
  <c r="P153" i="6"/>
  <c r="J143" i="25"/>
  <c r="O154" i="6"/>
  <c r="I144" i="25"/>
  <c r="P154" i="6"/>
  <c r="J144" i="25"/>
  <c r="O155" i="6"/>
  <c r="I145" i="25"/>
  <c r="P155" i="6"/>
  <c r="J145" i="25"/>
  <c r="O156" i="6"/>
  <c r="I146" i="25"/>
  <c r="P156" i="6"/>
  <c r="J146" i="25"/>
  <c r="O157" i="6"/>
  <c r="I147" i="25"/>
  <c r="P157" i="6"/>
  <c r="J147" i="25"/>
  <c r="O158" i="6"/>
  <c r="I148" i="25"/>
  <c r="P158" i="6"/>
  <c r="J148" i="25"/>
  <c r="O159" i="6"/>
  <c r="I149" i="25"/>
  <c r="U149" i="25"/>
  <c r="P159" i="6"/>
  <c r="J149" i="25"/>
  <c r="G14" i="6"/>
  <c r="H14" i="6"/>
  <c r="G15" i="6"/>
  <c r="B5" i="25"/>
  <c r="Q5" i="25"/>
  <c r="H15" i="6"/>
  <c r="C5" i="25"/>
  <c r="G16" i="6"/>
  <c r="B6" i="25"/>
  <c r="H16" i="6"/>
  <c r="C6" i="25"/>
  <c r="G17" i="6"/>
  <c r="B7" i="25"/>
  <c r="Q7" i="25"/>
  <c r="H17" i="6"/>
  <c r="C7" i="25"/>
  <c r="G18" i="6"/>
  <c r="B8" i="25"/>
  <c r="Q8" i="25"/>
  <c r="H18" i="6"/>
  <c r="C8" i="25"/>
  <c r="G8" i="25"/>
  <c r="G19" i="6"/>
  <c r="B9" i="25"/>
  <c r="H19" i="6"/>
  <c r="C9" i="25"/>
  <c r="G20" i="6"/>
  <c r="B10" i="25"/>
  <c r="Q10" i="25"/>
  <c r="H20" i="6"/>
  <c r="C10" i="25"/>
  <c r="G21" i="6"/>
  <c r="B11" i="25"/>
  <c r="Q11" i="25"/>
  <c r="H21" i="6"/>
  <c r="C11" i="25"/>
  <c r="G22" i="6"/>
  <c r="B12" i="25"/>
  <c r="Q12" i="25"/>
  <c r="H22" i="6"/>
  <c r="C12" i="25"/>
  <c r="G12" i="25"/>
  <c r="G23" i="6"/>
  <c r="B13" i="25"/>
  <c r="Q13" i="25"/>
  <c r="H23" i="6"/>
  <c r="C13" i="25"/>
  <c r="G24" i="6"/>
  <c r="H24" i="6"/>
  <c r="G25" i="6"/>
  <c r="H25" i="6"/>
  <c r="C15" i="25"/>
  <c r="G26" i="6"/>
  <c r="B16" i="25"/>
  <c r="H26" i="6"/>
  <c r="C16" i="25"/>
  <c r="G16" i="25"/>
  <c r="G27" i="6"/>
  <c r="B17" i="25"/>
  <c r="H27" i="6"/>
  <c r="C17" i="25"/>
  <c r="G28" i="6"/>
  <c r="B18" i="25"/>
  <c r="H28" i="6"/>
  <c r="C18" i="25"/>
  <c r="G18" i="25"/>
  <c r="G29" i="6"/>
  <c r="B19" i="25"/>
  <c r="H29" i="6"/>
  <c r="C19" i="25"/>
  <c r="G30" i="6"/>
  <c r="B20" i="25"/>
  <c r="H30" i="6"/>
  <c r="C20" i="25"/>
  <c r="G20" i="25"/>
  <c r="G31" i="6"/>
  <c r="B21" i="25"/>
  <c r="H31" i="6"/>
  <c r="C21" i="25"/>
  <c r="G32" i="6"/>
  <c r="B22" i="25"/>
  <c r="H32" i="6"/>
  <c r="C22" i="25"/>
  <c r="G22" i="25"/>
  <c r="G33" i="6"/>
  <c r="B23" i="25"/>
  <c r="H33" i="6"/>
  <c r="C23" i="25"/>
  <c r="G35" i="6"/>
  <c r="B25" i="25"/>
  <c r="H35" i="6"/>
  <c r="C25" i="25"/>
  <c r="G25" i="25"/>
  <c r="G36" i="6"/>
  <c r="B26" i="25"/>
  <c r="H36" i="6"/>
  <c r="C26" i="25"/>
  <c r="G37" i="6"/>
  <c r="B27" i="25"/>
  <c r="H37" i="6"/>
  <c r="C27" i="25"/>
  <c r="G38" i="6"/>
  <c r="B28" i="25"/>
  <c r="H38" i="6"/>
  <c r="C28" i="25"/>
  <c r="G39" i="6"/>
  <c r="B29" i="25"/>
  <c r="H39" i="6"/>
  <c r="C29" i="25"/>
  <c r="G40" i="6"/>
  <c r="B30" i="25"/>
  <c r="Q30" i="25"/>
  <c r="H40" i="6"/>
  <c r="C30" i="25"/>
  <c r="G41" i="6"/>
  <c r="B31" i="25"/>
  <c r="H41" i="6"/>
  <c r="C31" i="25"/>
  <c r="G42" i="6"/>
  <c r="B32" i="25"/>
  <c r="Q32" i="25"/>
  <c r="H42" i="6"/>
  <c r="C32" i="25"/>
  <c r="G43" i="6"/>
  <c r="B33" i="25"/>
  <c r="H43" i="6"/>
  <c r="C33" i="25"/>
  <c r="G44" i="6"/>
  <c r="B34" i="25"/>
  <c r="H44" i="6"/>
  <c r="C34" i="25"/>
  <c r="G45" i="6"/>
  <c r="B35" i="25"/>
  <c r="H45" i="6"/>
  <c r="C35" i="25"/>
  <c r="G46" i="6"/>
  <c r="B36" i="25"/>
  <c r="H46" i="6"/>
  <c r="C36" i="25"/>
  <c r="G36" i="25"/>
  <c r="G47" i="6"/>
  <c r="B37" i="25"/>
  <c r="H47" i="6"/>
  <c r="C37" i="25"/>
  <c r="G48" i="6"/>
  <c r="B38" i="25"/>
  <c r="H48" i="6"/>
  <c r="C38" i="25"/>
  <c r="G38" i="25"/>
  <c r="G49" i="6"/>
  <c r="B39" i="25"/>
  <c r="H49" i="6"/>
  <c r="C39" i="25"/>
  <c r="G50" i="6"/>
  <c r="B40" i="25"/>
  <c r="H50" i="6"/>
  <c r="C40" i="25"/>
  <c r="G40" i="25"/>
  <c r="G51" i="6"/>
  <c r="B41" i="25"/>
  <c r="H51" i="6"/>
  <c r="C41" i="25"/>
  <c r="G52" i="6"/>
  <c r="B42" i="25"/>
  <c r="H52" i="6"/>
  <c r="C42" i="25"/>
  <c r="G42" i="25"/>
  <c r="G53" i="6"/>
  <c r="B43" i="25"/>
  <c r="H53" i="6"/>
  <c r="C43" i="25"/>
  <c r="G54" i="6"/>
  <c r="B44" i="25"/>
  <c r="H54" i="6"/>
  <c r="C44" i="25"/>
  <c r="G44" i="25"/>
  <c r="G98" i="6"/>
  <c r="B88" i="25"/>
  <c r="Q88" i="25"/>
  <c r="H98" i="6"/>
  <c r="C88" i="25"/>
  <c r="G88" i="25"/>
  <c r="G99" i="6"/>
  <c r="B89" i="25"/>
  <c r="H99" i="6"/>
  <c r="C89" i="25"/>
  <c r="G100" i="6"/>
  <c r="B90" i="25"/>
  <c r="Q90" i="25"/>
  <c r="H100" i="6"/>
  <c r="C90" i="25"/>
  <c r="G101" i="6"/>
  <c r="B91" i="25"/>
  <c r="Q91" i="25"/>
  <c r="H101" i="6"/>
  <c r="C91" i="25"/>
  <c r="G102" i="6"/>
  <c r="B92" i="25"/>
  <c r="Q92" i="25"/>
  <c r="H102" i="6"/>
  <c r="C92" i="25"/>
  <c r="G92" i="25"/>
  <c r="G103" i="6"/>
  <c r="B93" i="25"/>
  <c r="H103" i="6"/>
  <c r="C93" i="25"/>
  <c r="G104" i="6"/>
  <c r="B94" i="25"/>
  <c r="Q94" i="25"/>
  <c r="H104" i="6"/>
  <c r="C94" i="25"/>
  <c r="G105" i="6"/>
  <c r="B95" i="25"/>
  <c r="Q95" i="25"/>
  <c r="H105" i="6"/>
  <c r="C95" i="25"/>
  <c r="G106" i="6"/>
  <c r="B96" i="25"/>
  <c r="Q96" i="25"/>
  <c r="H106" i="6"/>
  <c r="C96" i="25"/>
  <c r="G96" i="25"/>
  <c r="G107" i="6"/>
  <c r="B97" i="25"/>
  <c r="Q97" i="25"/>
  <c r="H107" i="6"/>
  <c r="C97" i="25"/>
  <c r="G108" i="6"/>
  <c r="B98" i="25"/>
  <c r="H108" i="6"/>
  <c r="C98" i="25"/>
  <c r="G98" i="25"/>
  <c r="G109" i="6"/>
  <c r="B99" i="25"/>
  <c r="H109" i="6"/>
  <c r="C99" i="25"/>
  <c r="G110" i="6"/>
  <c r="B100" i="25"/>
  <c r="H110" i="6"/>
  <c r="C100" i="25"/>
  <c r="G100" i="25"/>
  <c r="G111" i="6"/>
  <c r="B101" i="25"/>
  <c r="H111" i="6"/>
  <c r="C101" i="25"/>
  <c r="G112" i="6"/>
  <c r="B102" i="25"/>
  <c r="H112" i="6"/>
  <c r="C102" i="25"/>
  <c r="G102" i="25"/>
  <c r="G113" i="6"/>
  <c r="B103" i="25"/>
  <c r="H113" i="6"/>
  <c r="C103" i="25"/>
  <c r="G114" i="6"/>
  <c r="B104" i="25"/>
  <c r="H114" i="6"/>
  <c r="C104" i="25"/>
  <c r="G104" i="25"/>
  <c r="G115" i="6"/>
  <c r="B105" i="25"/>
  <c r="H115" i="6"/>
  <c r="C105" i="25"/>
  <c r="G116" i="6"/>
  <c r="B106" i="25"/>
  <c r="H116" i="6"/>
  <c r="C106" i="25"/>
  <c r="G106" i="25"/>
  <c r="G117" i="6"/>
  <c r="B107" i="25"/>
  <c r="H117" i="6"/>
  <c r="C107" i="25"/>
  <c r="G119" i="6"/>
  <c r="B109" i="25"/>
  <c r="H119" i="6"/>
  <c r="C109" i="25"/>
  <c r="G109" i="25"/>
  <c r="G120" i="6"/>
  <c r="B110" i="25"/>
  <c r="Q110" i="25"/>
  <c r="H120" i="6"/>
  <c r="C110" i="25"/>
  <c r="G121" i="6"/>
  <c r="B111" i="25"/>
  <c r="H121" i="6"/>
  <c r="C111" i="25"/>
  <c r="G111" i="25"/>
  <c r="G122" i="6"/>
  <c r="B112" i="25"/>
  <c r="Q112" i="25"/>
  <c r="H122" i="6"/>
  <c r="C112" i="25"/>
  <c r="G123" i="6"/>
  <c r="B113" i="25"/>
  <c r="H123" i="6"/>
  <c r="C113" i="25"/>
  <c r="G113" i="25"/>
  <c r="G124" i="6"/>
  <c r="B114" i="25"/>
  <c r="Q114" i="25"/>
  <c r="H124" i="6"/>
  <c r="C114" i="25"/>
  <c r="G125" i="6"/>
  <c r="B115" i="25"/>
  <c r="H125" i="6"/>
  <c r="C115" i="25"/>
  <c r="G115" i="25"/>
  <c r="G126" i="6"/>
  <c r="B116" i="25"/>
  <c r="Q116" i="25"/>
  <c r="H126" i="6"/>
  <c r="C116" i="25"/>
  <c r="G127" i="6"/>
  <c r="B117" i="25"/>
  <c r="H127" i="6"/>
  <c r="C117" i="25"/>
  <c r="G117" i="25"/>
  <c r="G128" i="6"/>
  <c r="B118" i="25"/>
  <c r="Q118" i="25"/>
  <c r="H128" i="6"/>
  <c r="C118" i="25"/>
  <c r="G129" i="6"/>
  <c r="B119" i="25"/>
  <c r="H129" i="6"/>
  <c r="C119" i="25"/>
  <c r="G119" i="25"/>
  <c r="G130" i="6"/>
  <c r="B120" i="25"/>
  <c r="H130" i="6"/>
  <c r="C120" i="25"/>
  <c r="G131" i="6"/>
  <c r="B121" i="25"/>
  <c r="H131" i="6"/>
  <c r="C121" i="25"/>
  <c r="G121" i="25"/>
  <c r="G132" i="6"/>
  <c r="B122" i="25"/>
  <c r="H132" i="6"/>
  <c r="C122" i="25"/>
  <c r="G133" i="6"/>
  <c r="B123" i="25"/>
  <c r="H133" i="6"/>
  <c r="C123" i="25"/>
  <c r="G123" i="25"/>
  <c r="G134" i="6"/>
  <c r="B124" i="25"/>
  <c r="H134" i="6"/>
  <c r="C124" i="25"/>
  <c r="G135" i="6"/>
  <c r="B125" i="25"/>
  <c r="H135" i="6"/>
  <c r="C125" i="25"/>
  <c r="G125" i="25"/>
  <c r="G136" i="6"/>
  <c r="B126" i="25"/>
  <c r="H136" i="6"/>
  <c r="C126" i="25"/>
  <c r="G137" i="6"/>
  <c r="B127" i="25"/>
  <c r="H137" i="6"/>
  <c r="C127" i="25"/>
  <c r="G127" i="25"/>
  <c r="G138" i="6"/>
  <c r="B128" i="25"/>
  <c r="H138" i="6"/>
  <c r="C128" i="25"/>
  <c r="G140" i="6"/>
  <c r="B130" i="25"/>
  <c r="H140" i="6"/>
  <c r="C130" i="25"/>
  <c r="G130" i="25"/>
  <c r="G141" i="6"/>
  <c r="B131" i="25"/>
  <c r="Q131" i="25"/>
  <c r="H141" i="6"/>
  <c r="C131" i="25"/>
  <c r="G142" i="6"/>
  <c r="B132" i="25"/>
  <c r="H142" i="6"/>
  <c r="C132" i="25"/>
  <c r="G132" i="25"/>
  <c r="G143" i="6"/>
  <c r="B133" i="25"/>
  <c r="Q133" i="25"/>
  <c r="H143" i="6"/>
  <c r="C133" i="25"/>
  <c r="G144" i="6"/>
  <c r="B134" i="25"/>
  <c r="H144" i="6"/>
  <c r="C134" i="25"/>
  <c r="G134" i="25"/>
  <c r="G145" i="6"/>
  <c r="B135" i="25"/>
  <c r="H145" i="6"/>
  <c r="C135" i="25"/>
  <c r="G146" i="6"/>
  <c r="B136" i="25"/>
  <c r="H146" i="6"/>
  <c r="C136" i="25"/>
  <c r="G147" i="6"/>
  <c r="B137" i="25"/>
  <c r="Q137" i="25"/>
  <c r="H147" i="6"/>
  <c r="C137" i="25"/>
  <c r="G148" i="6"/>
  <c r="B138" i="25"/>
  <c r="H148" i="6"/>
  <c r="C138" i="25"/>
  <c r="G149" i="6"/>
  <c r="B139" i="25"/>
  <c r="Q139" i="25"/>
  <c r="H149" i="6"/>
  <c r="C139" i="25"/>
  <c r="G150" i="6"/>
  <c r="B140" i="25"/>
  <c r="H150" i="6"/>
  <c r="C140" i="25"/>
  <c r="G151" i="6"/>
  <c r="B141" i="25"/>
  <c r="H151" i="6"/>
  <c r="C141" i="25"/>
  <c r="G141" i="25"/>
  <c r="G152" i="6"/>
  <c r="B142" i="25"/>
  <c r="H152" i="6"/>
  <c r="C142" i="25"/>
  <c r="G153" i="6"/>
  <c r="B143" i="25"/>
  <c r="H153" i="6"/>
  <c r="C143" i="25"/>
  <c r="G143" i="25"/>
  <c r="G154" i="6"/>
  <c r="B144" i="25"/>
  <c r="H154" i="6"/>
  <c r="C144" i="25"/>
  <c r="G155" i="6"/>
  <c r="B145" i="25"/>
  <c r="H155" i="6"/>
  <c r="C145" i="25"/>
  <c r="G156" i="6"/>
  <c r="B146" i="25"/>
  <c r="H156" i="6"/>
  <c r="C146" i="25"/>
  <c r="G157" i="6"/>
  <c r="B147" i="25"/>
  <c r="H157" i="6"/>
  <c r="C147" i="25"/>
  <c r="G158" i="6"/>
  <c r="B148" i="25"/>
  <c r="H158" i="6"/>
  <c r="C148" i="25"/>
  <c r="G159" i="6"/>
  <c r="B149" i="25"/>
  <c r="H159" i="6"/>
  <c r="C149" i="25"/>
  <c r="M5" i="23"/>
  <c r="P12" i="6"/>
  <c r="O12" i="6"/>
  <c r="N12" i="6"/>
  <c r="M12" i="6"/>
  <c r="L12" i="6"/>
  <c r="K12" i="6"/>
  <c r="H12" i="6"/>
  <c r="G12" i="6"/>
  <c r="F12" i="6"/>
  <c r="E12" i="6"/>
  <c r="D12" i="6"/>
  <c r="C12" i="6"/>
  <c r="P4" i="25"/>
  <c r="R4" i="25" s="1"/>
  <c r="P5" i="25"/>
  <c r="P6" i="25"/>
  <c r="P7" i="25"/>
  <c r="R7" i="25" s="1"/>
  <c r="P8" i="25"/>
  <c r="P9" i="25"/>
  <c r="P10" i="25"/>
  <c r="P11" i="25"/>
  <c r="P12" i="25"/>
  <c r="R12" i="25" s="1"/>
  <c r="P13" i="25"/>
  <c r="P14" i="25"/>
  <c r="P15" i="25"/>
  <c r="P16" i="25"/>
  <c r="P17" i="25"/>
  <c r="P18" i="25"/>
  <c r="P19" i="25"/>
  <c r="P20" i="25"/>
  <c r="R20" i="25" s="1"/>
  <c r="P21" i="25"/>
  <c r="P22" i="25"/>
  <c r="P23" i="25"/>
  <c r="R23" i="25" s="1"/>
  <c r="P24" i="25"/>
  <c r="R24" i="25" s="1"/>
  <c r="P25" i="25"/>
  <c r="P26" i="25"/>
  <c r="R26" i="25" s="1"/>
  <c r="P27" i="25"/>
  <c r="P28" i="25"/>
  <c r="P29" i="25"/>
  <c r="R29" i="25" s="1"/>
  <c r="P30" i="25"/>
  <c r="P31" i="25"/>
  <c r="P32" i="25"/>
  <c r="R32" i="25"/>
  <c r="P33" i="25"/>
  <c r="P34" i="25"/>
  <c r="R34" i="25"/>
  <c r="P35" i="25"/>
  <c r="R35" i="25" s="1"/>
  <c r="P36" i="25"/>
  <c r="R36" i="25" s="1"/>
  <c r="P37" i="25"/>
  <c r="P38" i="25"/>
  <c r="P39" i="25"/>
  <c r="R39" i="25" s="1"/>
  <c r="P40" i="25"/>
  <c r="P41" i="25"/>
  <c r="P42" i="25"/>
  <c r="P43" i="25"/>
  <c r="R43" i="25" s="1"/>
  <c r="P44" i="25"/>
  <c r="R44" i="25" s="1"/>
  <c r="P87" i="25"/>
  <c r="P88" i="25"/>
  <c r="P89" i="25"/>
  <c r="P90" i="25"/>
  <c r="R90" i="25" s="1"/>
  <c r="P91" i="25"/>
  <c r="P92" i="25"/>
  <c r="P93" i="25"/>
  <c r="R93" i="25" s="1"/>
  <c r="P94" i="25"/>
  <c r="P95" i="25"/>
  <c r="P96" i="25"/>
  <c r="P97" i="25"/>
  <c r="R97" i="25" s="1"/>
  <c r="P98" i="25"/>
  <c r="R98" i="25" s="1"/>
  <c r="P99" i="25"/>
  <c r="P100" i="25"/>
  <c r="P101" i="25"/>
  <c r="R101" i="25" s="1"/>
  <c r="P102" i="25"/>
  <c r="R102" i="25" s="1"/>
  <c r="P103" i="25"/>
  <c r="P104" i="25"/>
  <c r="P105" i="25"/>
  <c r="R105" i="25" s="1"/>
  <c r="P106" i="25"/>
  <c r="P107" i="25"/>
  <c r="P108" i="25"/>
  <c r="P109" i="25"/>
  <c r="R109" i="25" s="1"/>
  <c r="P110" i="25"/>
  <c r="R110" i="25" s="1"/>
  <c r="P111" i="25"/>
  <c r="P112" i="25"/>
  <c r="P113" i="25"/>
  <c r="R113" i="25" s="1"/>
  <c r="P114" i="25"/>
  <c r="P115" i="25"/>
  <c r="P116" i="25"/>
  <c r="R116" i="25" s="1"/>
  <c r="P117" i="25"/>
  <c r="R117" i="25" s="1"/>
  <c r="P118" i="25"/>
  <c r="R118" i="25"/>
  <c r="P119" i="25"/>
  <c r="R119" i="25" s="1"/>
  <c r="P120" i="25"/>
  <c r="P121" i="25"/>
  <c r="P122" i="25"/>
  <c r="P123" i="25"/>
  <c r="P124" i="25"/>
  <c r="R124" i="25" s="1"/>
  <c r="P125" i="25"/>
  <c r="P126" i="25"/>
  <c r="P127" i="25"/>
  <c r="R127" i="25" s="1"/>
  <c r="P128" i="25"/>
  <c r="R128" i="25" s="1"/>
  <c r="P129" i="25"/>
  <c r="P130" i="25"/>
  <c r="P131" i="25"/>
  <c r="R131" i="25" s="1"/>
  <c r="P132" i="25"/>
  <c r="P133" i="25"/>
  <c r="P134" i="25"/>
  <c r="Q135" i="25"/>
  <c r="P135" i="25"/>
  <c r="R135" i="25" s="1"/>
  <c r="P136" i="25"/>
  <c r="P137" i="25"/>
  <c r="P138" i="25"/>
  <c r="R138" i="25" s="1"/>
  <c r="P139" i="25"/>
  <c r="P140" i="25"/>
  <c r="P141" i="25"/>
  <c r="R141" i="25" s="1"/>
  <c r="P142" i="25"/>
  <c r="R142" i="25" s="1"/>
  <c r="P143" i="25"/>
  <c r="P144" i="25"/>
  <c r="P145" i="25"/>
  <c r="R145" i="25" s="1"/>
  <c r="P146" i="25"/>
  <c r="P147" i="25"/>
  <c r="P148" i="25"/>
  <c r="P149" i="25"/>
  <c r="R149" i="25" s="1"/>
  <c r="U128" i="25"/>
  <c r="I14" i="22"/>
  <c r="H14" i="22"/>
  <c r="G14" i="22"/>
  <c r="F14" i="22"/>
  <c r="E14" i="22"/>
  <c r="D14" i="22"/>
  <c r="C14" i="22"/>
  <c r="B14" i="22"/>
  <c r="A130" i="8"/>
  <c r="A110" i="8"/>
  <c r="A90" i="8"/>
  <c r="A30" i="8"/>
  <c r="A10" i="8"/>
  <c r="D9" i="8"/>
  <c r="C9" i="8"/>
  <c r="A106" i="9"/>
  <c r="A90" i="9"/>
  <c r="A26" i="9"/>
  <c r="A10" i="9"/>
  <c r="E12" i="23"/>
  <c r="C12" i="23"/>
  <c r="P3" i="23"/>
  <c r="O3" i="23"/>
  <c r="N3" i="23"/>
  <c r="M3" i="23"/>
  <c r="J9" i="23"/>
  <c r="J2" i="23"/>
  <c r="H9" i="23"/>
  <c r="H2" i="23"/>
  <c r="B12" i="23"/>
  <c r="D8" i="23"/>
  <c r="D12" i="23"/>
  <c r="E2" i="23"/>
  <c r="D2" i="23"/>
  <c r="C2" i="23"/>
  <c r="B2" i="23"/>
  <c r="N5" i="23"/>
  <c r="M138" i="25"/>
  <c r="M136" i="25"/>
  <c r="M134" i="25"/>
  <c r="M132" i="25"/>
  <c r="M130" i="25"/>
  <c r="M96" i="25"/>
  <c r="M94" i="25"/>
  <c r="M92" i="25"/>
  <c r="M90" i="25"/>
  <c r="M88" i="25"/>
  <c r="M12" i="25"/>
  <c r="M10" i="25"/>
  <c r="M8" i="25"/>
  <c r="M6" i="25"/>
  <c r="M150" i="25" s="1"/>
  <c r="D29" i="23" s="1"/>
  <c r="C4" i="25"/>
  <c r="G4" i="25"/>
  <c r="G150" i="25" s="1"/>
  <c r="C29" i="23" s="1"/>
  <c r="D4" i="30"/>
  <c r="E4" i="30"/>
  <c r="B4" i="25"/>
  <c r="F4" i="25"/>
  <c r="F150" i="25" s="1"/>
  <c r="B29" i="23" s="1"/>
  <c r="B4" i="30"/>
  <c r="C4" i="30"/>
  <c r="P43" i="24"/>
  <c r="Q44" i="24"/>
  <c r="N96" i="25"/>
  <c r="N94" i="25"/>
  <c r="N92" i="25"/>
  <c r="N90" i="25"/>
  <c r="N88" i="25"/>
  <c r="N12" i="25"/>
  <c r="N10" i="25"/>
  <c r="N8" i="25"/>
  <c r="N6" i="25"/>
  <c r="R44" i="24"/>
  <c r="S44" i="24"/>
  <c r="U44" i="24"/>
  <c r="P44" i="24"/>
  <c r="T44" i="24"/>
  <c r="Q43" i="24"/>
  <c r="R43" i="24"/>
  <c r="R137" i="25"/>
  <c r="R112" i="25"/>
  <c r="R133" i="25"/>
  <c r="R30" i="25"/>
  <c r="Q4" i="25"/>
  <c r="R139" i="25"/>
  <c r="R114" i="25"/>
  <c r="R95" i="25"/>
  <c r="R91" i="25"/>
  <c r="R89" i="25"/>
  <c r="R28" i="25"/>
  <c r="U22" i="25"/>
  <c r="U16" i="25"/>
  <c r="U20" i="25"/>
  <c r="U18" i="25"/>
  <c r="U14" i="25"/>
  <c r="Q138" i="25"/>
  <c r="Q136" i="25"/>
  <c r="Q130" i="25"/>
  <c r="Q117" i="25"/>
  <c r="Q113" i="25"/>
  <c r="Q111" i="25"/>
  <c r="Q109" i="25"/>
  <c r="U146" i="25"/>
  <c r="U142" i="25"/>
  <c r="U127" i="25"/>
  <c r="U106" i="25"/>
  <c r="U98" i="25"/>
  <c r="U41" i="25"/>
  <c r="U148" i="25"/>
  <c r="U144" i="25"/>
  <c r="U140" i="25"/>
  <c r="U121" i="25"/>
  <c r="U104" i="25"/>
  <c r="U100" i="25"/>
  <c r="Q33" i="25"/>
  <c r="Q31" i="25"/>
  <c r="Q29" i="25"/>
  <c r="Q27" i="25"/>
  <c r="Q25" i="25"/>
  <c r="V149" i="25"/>
  <c r="V147" i="25"/>
  <c r="V145" i="25"/>
  <c r="V143" i="25"/>
  <c r="V141" i="25"/>
  <c r="V126" i="25"/>
  <c r="V124" i="25"/>
  <c r="V107" i="25"/>
  <c r="V105" i="25"/>
  <c r="V103" i="25"/>
  <c r="V101" i="25"/>
  <c r="V99" i="25"/>
  <c r="V44" i="25"/>
  <c r="V38" i="25"/>
  <c r="V36" i="25"/>
  <c r="V23" i="25"/>
  <c r="V21" i="25"/>
  <c r="V19" i="25"/>
  <c r="V17" i="25"/>
  <c r="V15" i="25"/>
  <c r="N143" i="25"/>
  <c r="N141" i="25"/>
  <c r="N128" i="25"/>
  <c r="N126" i="25"/>
  <c r="N124" i="25"/>
  <c r="N122" i="25"/>
  <c r="N120" i="25"/>
  <c r="N107" i="25"/>
  <c r="N105" i="25"/>
  <c r="N103" i="25"/>
  <c r="N101" i="25"/>
  <c r="N99" i="25"/>
  <c r="N44" i="25"/>
  <c r="N42" i="25"/>
  <c r="N40" i="25"/>
  <c r="N38" i="25"/>
  <c r="N36" i="25"/>
  <c r="N23" i="25"/>
  <c r="N21" i="25"/>
  <c r="N19" i="25"/>
  <c r="N17" i="25"/>
  <c r="M149" i="25"/>
  <c r="M147" i="25"/>
  <c r="M145" i="25"/>
  <c r="M143" i="25"/>
  <c r="M141" i="25"/>
  <c r="M128" i="25"/>
  <c r="M126" i="25"/>
  <c r="M124" i="25"/>
  <c r="M122" i="25"/>
  <c r="M120" i="25"/>
  <c r="M107" i="25"/>
  <c r="M105" i="25"/>
  <c r="M103" i="25"/>
  <c r="M101" i="25"/>
  <c r="M99" i="25"/>
  <c r="M44" i="25"/>
  <c r="M42" i="25"/>
  <c r="M40" i="25"/>
  <c r="M38" i="25"/>
  <c r="M36" i="25"/>
  <c r="M23" i="25"/>
  <c r="M21" i="25"/>
  <c r="M19" i="25"/>
  <c r="M17" i="25"/>
  <c r="N144" i="25"/>
  <c r="N142" i="25"/>
  <c r="N140" i="25"/>
  <c r="N127" i="25"/>
  <c r="N125" i="25"/>
  <c r="N123" i="25"/>
  <c r="N121" i="25"/>
  <c r="N119" i="25"/>
  <c r="N106" i="25"/>
  <c r="N104" i="25"/>
  <c r="N102" i="25"/>
  <c r="N100" i="25"/>
  <c r="N98" i="25"/>
  <c r="N43" i="25"/>
  <c r="N41" i="25"/>
  <c r="N39" i="25"/>
  <c r="N37" i="25"/>
  <c r="N35" i="25"/>
  <c r="N22" i="25"/>
  <c r="N20" i="25"/>
  <c r="N18" i="25"/>
  <c r="N16" i="25"/>
  <c r="M148" i="25"/>
  <c r="M146" i="25"/>
  <c r="M144" i="25"/>
  <c r="M142" i="25"/>
  <c r="M140" i="25"/>
  <c r="M127" i="25"/>
  <c r="M125" i="25"/>
  <c r="M123" i="25"/>
  <c r="M121" i="25"/>
  <c r="M119" i="25"/>
  <c r="M106" i="25"/>
  <c r="M104" i="25"/>
  <c r="M102" i="25"/>
  <c r="M100" i="25"/>
  <c r="M98" i="25"/>
  <c r="M43" i="25"/>
  <c r="M41" i="25"/>
  <c r="M39" i="25"/>
  <c r="M37" i="25"/>
  <c r="M35" i="25"/>
  <c r="M22" i="25"/>
  <c r="M20" i="25"/>
  <c r="M18" i="25"/>
  <c r="M16" i="25"/>
  <c r="M14" i="25"/>
  <c r="V139" i="25"/>
  <c r="V137" i="25"/>
  <c r="V135" i="25"/>
  <c r="V131" i="25"/>
  <c r="V116" i="25"/>
  <c r="V114" i="25"/>
  <c r="V97" i="25"/>
  <c r="V95" i="25"/>
  <c r="V93" i="25"/>
  <c r="V91" i="25"/>
  <c r="V89" i="25"/>
  <c r="V34" i="25"/>
  <c r="V28" i="25"/>
  <c r="V26" i="25"/>
  <c r="V13" i="25"/>
  <c r="V11" i="25"/>
  <c r="V9" i="25"/>
  <c r="V7" i="25"/>
  <c r="V5" i="25"/>
  <c r="R147" i="25"/>
  <c r="R143" i="25"/>
  <c r="R126" i="25"/>
  <c r="R122" i="25"/>
  <c r="R120" i="25"/>
  <c r="R107" i="25"/>
  <c r="R103" i="25"/>
  <c r="R99" i="25"/>
  <c r="R42" i="25"/>
  <c r="R40" i="25"/>
  <c r="R38" i="25"/>
  <c r="R21" i="25"/>
  <c r="R19" i="25"/>
  <c r="R17" i="25"/>
  <c r="V133" i="25"/>
  <c r="U102" i="25"/>
  <c r="U7" i="25"/>
  <c r="U135" i="25"/>
  <c r="U118" i="25"/>
  <c r="U116" i="25"/>
  <c r="U114" i="25"/>
  <c r="U112" i="25"/>
  <c r="U110" i="25"/>
  <c r="U95" i="25"/>
  <c r="U34" i="25"/>
  <c r="U32" i="25"/>
  <c r="U30" i="25"/>
  <c r="U28" i="25"/>
  <c r="U26" i="25"/>
  <c r="Q145" i="25"/>
  <c r="Q143" i="25"/>
  <c r="Q141" i="25"/>
  <c r="Q128" i="25"/>
  <c r="Q126" i="25"/>
  <c r="Q124" i="25"/>
  <c r="Q122" i="25"/>
  <c r="Q120" i="25"/>
  <c r="Q107" i="25"/>
  <c r="Q105" i="25"/>
  <c r="Q103" i="25"/>
  <c r="Q101" i="25"/>
  <c r="Q99" i="25"/>
  <c r="Q44" i="25"/>
  <c r="Q42" i="25"/>
  <c r="Q40" i="25"/>
  <c r="Q38" i="25"/>
  <c r="Q36" i="25"/>
  <c r="Q19" i="25"/>
  <c r="Q17" i="25"/>
  <c r="N15" i="25"/>
  <c r="M15" i="25"/>
  <c r="G34" i="6"/>
  <c r="D4" i="24"/>
  <c r="F4" i="24"/>
  <c r="G97" i="6"/>
  <c r="D7" i="24"/>
  <c r="F7" i="24"/>
  <c r="G118" i="6"/>
  <c r="D8" i="24"/>
  <c r="F8" i="24"/>
  <c r="G139" i="6"/>
  <c r="Q22" i="24"/>
  <c r="S22" i="24"/>
  <c r="O34" i="6"/>
  <c r="J4" i="24"/>
  <c r="L4" i="24"/>
  <c r="O97" i="6"/>
  <c r="J7" i="24"/>
  <c r="L7" i="24"/>
  <c r="O118" i="6"/>
  <c r="I108" i="25"/>
  <c r="M108" i="25"/>
  <c r="O139" i="6"/>
  <c r="J9" i="24"/>
  <c r="L9" i="24"/>
  <c r="H34" i="6"/>
  <c r="E4" i="24"/>
  <c r="G4" i="24"/>
  <c r="H97" i="6"/>
  <c r="E7" i="24"/>
  <c r="G7" i="24"/>
  <c r="H118" i="6"/>
  <c r="E8" i="24"/>
  <c r="G8" i="24"/>
  <c r="H139" i="6"/>
  <c r="C129" i="25"/>
  <c r="G129" i="25"/>
  <c r="P34" i="6"/>
  <c r="K4" i="24"/>
  <c r="M4" i="24"/>
  <c r="P97" i="6"/>
  <c r="K7" i="24"/>
  <c r="M7" i="24"/>
  <c r="P118" i="6"/>
  <c r="J108" i="25"/>
  <c r="P139" i="6"/>
  <c r="K9" i="24"/>
  <c r="M9" i="24"/>
  <c r="P13" i="6"/>
  <c r="J3" i="25"/>
  <c r="N3" i="25"/>
  <c r="B14" i="25"/>
  <c r="Q14" i="25"/>
  <c r="B14" i="30"/>
  <c r="C14" i="30"/>
  <c r="J14" i="29"/>
  <c r="K14" i="29" s="1"/>
  <c r="B15" i="25"/>
  <c r="Q15" i="25"/>
  <c r="B15" i="29"/>
  <c r="C15" i="29" s="1"/>
  <c r="B15" i="30"/>
  <c r="C15" i="30"/>
  <c r="C14" i="25"/>
  <c r="G14" i="25"/>
  <c r="L14" i="29"/>
  <c r="M14" i="29" s="1"/>
  <c r="N14" i="25"/>
  <c r="N4" i="25"/>
  <c r="R15" i="25"/>
  <c r="O13" i="6"/>
  <c r="I3" i="25"/>
  <c r="M3" i="25"/>
  <c r="Q6" i="25"/>
  <c r="G13" i="6"/>
  <c r="B3" i="25"/>
  <c r="F3" i="25"/>
  <c r="H13" i="6"/>
  <c r="C3" i="25"/>
  <c r="G3" i="25"/>
  <c r="V138" i="25"/>
  <c r="V134" i="25"/>
  <c r="V117" i="25"/>
  <c r="V113" i="25"/>
  <c r="V109" i="25"/>
  <c r="V33" i="25"/>
  <c r="V29" i="25"/>
  <c r="V25" i="25"/>
  <c r="V4" i="25"/>
  <c r="R146" i="25"/>
  <c r="R144" i="25"/>
  <c r="R140" i="25"/>
  <c r="R123" i="25"/>
  <c r="R106" i="25"/>
  <c r="R41" i="25"/>
  <c r="R37" i="25"/>
  <c r="M4" i="25"/>
  <c r="V136" i="25"/>
  <c r="V115" i="25"/>
  <c r="V111" i="25"/>
  <c r="V96" i="25"/>
  <c r="V88" i="25"/>
  <c r="V31" i="25"/>
  <c r="V27" i="25"/>
  <c r="V6" i="25"/>
  <c r="R148" i="25"/>
  <c r="R125" i="25"/>
  <c r="R121" i="25"/>
  <c r="R104" i="25"/>
  <c r="R100" i="25"/>
  <c r="R22" i="25"/>
  <c r="R18" i="25"/>
  <c r="R16" i="25"/>
  <c r="U138" i="25"/>
  <c r="U136" i="25"/>
  <c r="U134" i="25"/>
  <c r="U132" i="25"/>
  <c r="U130" i="25"/>
  <c r="U115" i="25"/>
  <c r="U96" i="25"/>
  <c r="U94" i="25"/>
  <c r="U92" i="25"/>
  <c r="U90" i="25"/>
  <c r="U88" i="25"/>
  <c r="V148" i="25"/>
  <c r="V142" i="25"/>
  <c r="V140" i="25"/>
  <c r="V127" i="25"/>
  <c r="V125" i="25"/>
  <c r="V123" i="25"/>
  <c r="V121" i="25"/>
  <c r="V119" i="25"/>
  <c r="U29" i="25"/>
  <c r="U12" i="25"/>
  <c r="U10" i="25"/>
  <c r="U8" i="25"/>
  <c r="U6" i="25"/>
  <c r="U4" i="25"/>
  <c r="Q148" i="25"/>
  <c r="Q146" i="25"/>
  <c r="Q142" i="25"/>
  <c r="Q140" i="25"/>
  <c r="Q123" i="25"/>
  <c r="Q121" i="25"/>
  <c r="Q104" i="25"/>
  <c r="Q102" i="25"/>
  <c r="Q43" i="25"/>
  <c r="Q41" i="25"/>
  <c r="Q39" i="25"/>
  <c r="Q37" i="25"/>
  <c r="Q35" i="25"/>
  <c r="Q22" i="25"/>
  <c r="Q18" i="25"/>
  <c r="Q16" i="25"/>
  <c r="G139" i="25"/>
  <c r="G135" i="25"/>
  <c r="G131" i="25"/>
  <c r="G116" i="25"/>
  <c r="G112" i="25"/>
  <c r="G97" i="25"/>
  <c r="G93" i="25"/>
  <c r="G89" i="25"/>
  <c r="G32" i="25"/>
  <c r="G28" i="25"/>
  <c r="G13" i="25"/>
  <c r="G9" i="25"/>
  <c r="G5" i="25"/>
  <c r="N139" i="25"/>
  <c r="N137" i="25"/>
  <c r="N135" i="25"/>
  <c r="N133" i="25"/>
  <c r="N131" i="25"/>
  <c r="N118" i="25"/>
  <c r="N116" i="25"/>
  <c r="N114" i="25"/>
  <c r="N112" i="25"/>
  <c r="N110" i="25"/>
  <c r="N97" i="25"/>
  <c r="N95" i="25"/>
  <c r="N93" i="25"/>
  <c r="N91" i="25"/>
  <c r="N89" i="25"/>
  <c r="N34" i="25"/>
  <c r="N32" i="25"/>
  <c r="N30" i="25"/>
  <c r="N28" i="25"/>
  <c r="N26" i="25"/>
  <c r="N13" i="25"/>
  <c r="N11" i="25"/>
  <c r="N9" i="25"/>
  <c r="N7" i="25"/>
  <c r="N150" i="25" s="1"/>
  <c r="E29" i="23" s="1"/>
  <c r="N5" i="25"/>
  <c r="V104" i="25"/>
  <c r="V102" i="25"/>
  <c r="V43" i="25"/>
  <c r="V41" i="25"/>
  <c r="V39" i="25"/>
  <c r="V37" i="25"/>
  <c r="V35" i="25"/>
  <c r="V22" i="25"/>
  <c r="V16" i="25"/>
  <c r="V14" i="25"/>
  <c r="R136" i="25"/>
  <c r="R134" i="25"/>
  <c r="R132" i="25"/>
  <c r="R130" i="25"/>
  <c r="R115" i="25"/>
  <c r="R111" i="25"/>
  <c r="R96" i="25"/>
  <c r="R94" i="25"/>
  <c r="R92" i="25"/>
  <c r="R88" i="25"/>
  <c r="R33" i="25"/>
  <c r="R31" i="25"/>
  <c r="R27" i="25"/>
  <c r="R25" i="25"/>
  <c r="R10" i="25"/>
  <c r="R8" i="25"/>
  <c r="R6" i="25"/>
  <c r="M139" i="25"/>
  <c r="M137" i="25"/>
  <c r="M135" i="25"/>
  <c r="M133" i="25"/>
  <c r="M131" i="25"/>
  <c r="M118" i="25"/>
  <c r="M116" i="25"/>
  <c r="M114" i="25"/>
  <c r="M112" i="25"/>
  <c r="M110" i="25"/>
  <c r="M97" i="25"/>
  <c r="M95" i="25"/>
  <c r="M93" i="25"/>
  <c r="M91" i="25"/>
  <c r="M89" i="25"/>
  <c r="M34" i="25"/>
  <c r="M32" i="25"/>
  <c r="M30" i="25"/>
  <c r="M28" i="25"/>
  <c r="M26" i="25"/>
  <c r="M13" i="25"/>
  <c r="M11" i="25"/>
  <c r="M9" i="25"/>
  <c r="M7" i="25"/>
  <c r="M5" i="25"/>
  <c r="F148" i="25"/>
  <c r="F144" i="25"/>
  <c r="F140" i="25"/>
  <c r="F136" i="25"/>
  <c r="F132" i="25"/>
  <c r="F127" i="25"/>
  <c r="F123" i="25"/>
  <c r="F119" i="25"/>
  <c r="F115" i="25"/>
  <c r="F111" i="25"/>
  <c r="F106" i="25"/>
  <c r="F102" i="25"/>
  <c r="F98" i="25"/>
  <c r="F94" i="25"/>
  <c r="F90" i="25"/>
  <c r="F43" i="25"/>
  <c r="F39" i="25"/>
  <c r="F35" i="25"/>
  <c r="F31" i="25"/>
  <c r="F27" i="25"/>
  <c r="F22" i="25"/>
  <c r="F18" i="25"/>
  <c r="F12" i="25"/>
  <c r="F8" i="25"/>
  <c r="F149" i="25"/>
  <c r="F145" i="25"/>
  <c r="F141" i="25"/>
  <c r="F137" i="25"/>
  <c r="F133" i="25"/>
  <c r="F128" i="25"/>
  <c r="F124" i="25"/>
  <c r="F120" i="25"/>
  <c r="F116" i="25"/>
  <c r="F112" i="25"/>
  <c r="F107" i="25"/>
  <c r="F103" i="25"/>
  <c r="F99" i="25"/>
  <c r="F95" i="25"/>
  <c r="F91" i="25"/>
  <c r="F44" i="25"/>
  <c r="F40" i="25"/>
  <c r="F36" i="25"/>
  <c r="F32" i="25"/>
  <c r="F28" i="25"/>
  <c r="F23" i="25"/>
  <c r="F19" i="25"/>
  <c r="F13" i="25"/>
  <c r="F9" i="25"/>
  <c r="F5" i="25"/>
  <c r="B8" i="23"/>
  <c r="C8" i="23"/>
  <c r="G149" i="25"/>
  <c r="G145" i="25"/>
  <c r="N149" i="25"/>
  <c r="N147" i="25"/>
  <c r="N145" i="25"/>
  <c r="R13" i="25"/>
  <c r="R11" i="25"/>
  <c r="R9" i="25"/>
  <c r="R5" i="25"/>
  <c r="G146" i="25"/>
  <c r="N148" i="25"/>
  <c r="N146" i="25"/>
  <c r="R17" i="24"/>
  <c r="T17" i="24"/>
  <c r="B24" i="25"/>
  <c r="W21" i="24"/>
  <c r="Y21" i="24"/>
  <c r="B108" i="25"/>
  <c r="Q17" i="24"/>
  <c r="S17" i="24"/>
  <c r="W17" i="24"/>
  <c r="Y17" i="24"/>
  <c r="Q21" i="24"/>
  <c r="S21" i="24"/>
  <c r="R21" i="24"/>
  <c r="T21" i="24"/>
  <c r="C87" i="25"/>
  <c r="X17" i="24"/>
  <c r="Z17" i="24"/>
  <c r="K3" i="24"/>
  <c r="M3" i="24"/>
  <c r="K8" i="24"/>
  <c r="M8" i="24"/>
  <c r="R22" i="24"/>
  <c r="T22" i="24"/>
  <c r="I87" i="25"/>
  <c r="M87" i="25"/>
  <c r="J24" i="25"/>
  <c r="N24" i="25"/>
  <c r="J8" i="24"/>
  <c r="L8" i="24"/>
  <c r="I24" i="25"/>
  <c r="W16" i="24"/>
  <c r="Y16" i="24"/>
  <c r="C108" i="25"/>
  <c r="G108" i="25"/>
  <c r="C24" i="25"/>
  <c r="G24" i="25"/>
  <c r="B129" i="25"/>
  <c r="F129" i="25"/>
  <c r="X16" i="24"/>
  <c r="Z16" i="24"/>
  <c r="Q3" i="25"/>
  <c r="U108" i="25"/>
  <c r="R14" i="25"/>
  <c r="J3" i="24"/>
  <c r="L3" i="24"/>
  <c r="B87" i="25"/>
  <c r="F87" i="25"/>
  <c r="X22" i="24"/>
  <c r="Z22" i="24"/>
  <c r="X20" i="24"/>
  <c r="Z20" i="24"/>
  <c r="J129" i="25"/>
  <c r="J87" i="25"/>
  <c r="N87" i="25"/>
  <c r="I129" i="25"/>
  <c r="M129" i="25"/>
  <c r="N108" i="25"/>
  <c r="V108" i="25"/>
  <c r="Q20" i="24"/>
  <c r="S20" i="24"/>
  <c r="R20" i="24"/>
  <c r="T20" i="24"/>
  <c r="X21" i="24"/>
  <c r="Z21" i="24"/>
  <c r="E9" i="24"/>
  <c r="G9" i="24"/>
  <c r="F15" i="25"/>
  <c r="W22" i="24"/>
  <c r="Y22" i="24"/>
  <c r="W20" i="24"/>
  <c r="Y20" i="24"/>
  <c r="D9" i="24"/>
  <c r="F9" i="24"/>
  <c r="Q16" i="24"/>
  <c r="S16" i="24"/>
  <c r="E3" i="24"/>
  <c r="G3" i="24"/>
  <c r="R16" i="24"/>
  <c r="T16" i="24"/>
  <c r="D3" i="24"/>
  <c r="F3" i="24"/>
  <c r="U3" i="25"/>
  <c r="R129" i="25"/>
  <c r="Q24" i="25"/>
  <c r="V87" i="25"/>
  <c r="Q129" i="25"/>
  <c r="R87" i="25"/>
  <c r="R108" i="25"/>
  <c r="V24" i="25"/>
  <c r="U87" i="25"/>
  <c r="M24" i="25"/>
  <c r="U24" i="25"/>
  <c r="Z23" i="24"/>
  <c r="L10" i="24"/>
  <c r="T23" i="24"/>
  <c r="S23" i="24"/>
  <c r="F10" i="24"/>
  <c r="G10" i="24"/>
  <c r="N129" i="25"/>
  <c r="V129" i="25"/>
  <c r="Q87" i="25"/>
  <c r="M10" i="24"/>
  <c r="Y23" i="24"/>
  <c r="P27" i="24"/>
  <c r="P37" i="24"/>
  <c r="Q28" i="24"/>
  <c r="Q38" i="24"/>
  <c r="P28" i="24"/>
  <c r="P38" i="24"/>
  <c r="Q27" i="24"/>
  <c r="Q37" i="24"/>
  <c r="R38" i="24"/>
  <c r="Q50" i="24"/>
  <c r="R50" i="24"/>
  <c r="P50" i="24"/>
  <c r="R49" i="24"/>
  <c r="P49" i="24"/>
  <c r="R37" i="24"/>
  <c r="Q49" i="24"/>
  <c r="T50" i="24"/>
  <c r="S38" i="24"/>
  <c r="S50" i="24"/>
  <c r="U50" i="24"/>
  <c r="U49" i="24"/>
  <c r="S37" i="24"/>
  <c r="T49" i="24"/>
  <c r="S49" i="24"/>
  <c r="W50" i="24"/>
  <c r="V50" i="24"/>
  <c r="X50" i="24"/>
  <c r="X49" i="24"/>
  <c r="V49" i="24"/>
  <c r="W49" i="24"/>
  <c r="Y50" i="24"/>
  <c r="Z50" i="24"/>
  <c r="AA50" i="24"/>
  <c r="Y49" i="24"/>
  <c r="AA49" i="24"/>
  <c r="Z49" i="24"/>
  <c r="R150" i="25" l="1"/>
  <c r="C33" i="23" s="1"/>
  <c r="N9" i="23" s="1"/>
  <c r="P9" i="23"/>
  <c r="U150" i="25"/>
  <c r="D33" i="23" s="1"/>
  <c r="O9" i="23" s="1"/>
  <c r="M9" i="23"/>
  <c r="N17" i="23"/>
  <c r="P17" i="23"/>
  <c r="P15" i="23"/>
  <c r="M16" i="23"/>
  <c r="C58" i="30"/>
  <c r="E58" i="30"/>
  <c r="C82" i="30"/>
  <c r="E82" i="30"/>
  <c r="AK80" i="30"/>
  <c r="AI80" i="30"/>
  <c r="AK45" i="30"/>
  <c r="AI45" i="30"/>
  <c r="AI78" i="30"/>
  <c r="AK78" i="30"/>
  <c r="BA61" i="30"/>
  <c r="AY61" i="30"/>
  <c r="E57" i="30"/>
  <c r="C57" i="30"/>
  <c r="U83" i="30"/>
  <c r="S83" i="30"/>
  <c r="U67" i="30"/>
  <c r="S67" i="30"/>
  <c r="AC67" i="30"/>
  <c r="AA67" i="30"/>
  <c r="AK67" i="30"/>
  <c r="AI67" i="30"/>
  <c r="BI67" i="30"/>
  <c r="BG67" i="30"/>
  <c r="C68" i="30"/>
  <c r="E68" i="30"/>
  <c r="S68" i="30"/>
  <c r="U68" i="30"/>
  <c r="AI68" i="30"/>
  <c r="AK68" i="30"/>
  <c r="E69" i="30"/>
  <c r="C69" i="30"/>
  <c r="K69" i="30"/>
  <c r="M69" i="30"/>
  <c r="BG69" i="30"/>
  <c r="BI69" i="30"/>
  <c r="C70" i="30"/>
  <c r="E70" i="30"/>
  <c r="M70" i="30"/>
  <c r="K70" i="30"/>
  <c r="U70" i="30"/>
  <c r="S70" i="30"/>
  <c r="AK70" i="30"/>
  <c r="AI70" i="30"/>
  <c r="BG70" i="30"/>
  <c r="BI70" i="30"/>
  <c r="BA71" i="30"/>
  <c r="AY71" i="30"/>
  <c r="C72" i="30"/>
  <c r="E72" i="30"/>
  <c r="AY72" i="30"/>
  <c r="BA72" i="30"/>
  <c r="C73" i="30"/>
  <c r="E73" i="30"/>
  <c r="AQ73" i="30"/>
  <c r="AS73" i="30"/>
  <c r="BA73" i="30"/>
  <c r="AY73" i="30"/>
  <c r="E74" i="30"/>
  <c r="C74" i="30"/>
  <c r="BI74" i="30"/>
  <c r="U75" i="30"/>
  <c r="AQ75" i="30"/>
  <c r="AS75" i="30"/>
  <c r="BA75" i="30"/>
  <c r="AY75" i="30"/>
  <c r="C76" i="30"/>
  <c r="E76" i="30"/>
  <c r="AI76" i="30"/>
  <c r="AS76" i="30"/>
  <c r="AQ76" i="30"/>
  <c r="K82" i="30"/>
  <c r="M82" i="30"/>
  <c r="S82" i="30"/>
  <c r="U82" i="30"/>
  <c r="AI82" i="30"/>
  <c r="AK82" i="30"/>
  <c r="AS82" i="30"/>
  <c r="AQ82" i="30"/>
  <c r="BA82" i="30"/>
  <c r="AA83" i="30"/>
  <c r="AC83" i="30"/>
  <c r="AK83" i="30"/>
  <c r="AI83" i="30"/>
  <c r="AS83" i="30"/>
  <c r="AQ83" i="30"/>
  <c r="U84" i="30"/>
  <c r="S84" i="30"/>
  <c r="AS84" i="30"/>
  <c r="AQ84" i="30"/>
  <c r="M87" i="30"/>
  <c r="M83" i="30"/>
  <c r="M79" i="30"/>
  <c r="M75" i="30"/>
  <c r="M67" i="30"/>
  <c r="K84" i="30"/>
  <c r="K68" i="30"/>
  <c r="E39" i="30"/>
  <c r="E43" i="30"/>
  <c r="E55" i="30"/>
  <c r="E59" i="30"/>
  <c r="E63" i="30"/>
  <c r="E67" i="30"/>
  <c r="E71" i="30"/>
  <c r="E75" i="30"/>
  <c r="E83" i="30"/>
  <c r="S145" i="30"/>
  <c r="S77" i="30"/>
  <c r="S69" i="30"/>
  <c r="S65" i="30"/>
  <c r="S25" i="30"/>
  <c r="AA86" i="30"/>
  <c r="AA82" i="30"/>
  <c r="AA78" i="30"/>
  <c r="AA70" i="30"/>
  <c r="E6" i="30"/>
  <c r="AS6" i="30"/>
  <c r="BA4" i="30"/>
  <c r="K9" i="30"/>
  <c r="AI148" i="30"/>
  <c r="E149" i="30"/>
  <c r="M141" i="30"/>
  <c r="AK147" i="30"/>
  <c r="AK108" i="30"/>
  <c r="AC31" i="30"/>
  <c r="BI123" i="30"/>
  <c r="AQ33" i="30"/>
  <c r="AQ117" i="30"/>
  <c r="AK145" i="30"/>
  <c r="AS141" i="30"/>
  <c r="E148" i="30"/>
  <c r="BI103" i="30"/>
  <c r="AQ120" i="30"/>
  <c r="BI111" i="30"/>
  <c r="AY33" i="30"/>
  <c r="AS43" i="30"/>
  <c r="BI91" i="30"/>
  <c r="AS108" i="30"/>
  <c r="U143" i="30"/>
  <c r="BG18" i="30"/>
  <c r="AI123" i="30"/>
  <c r="AY136" i="30"/>
  <c r="BG102" i="30"/>
  <c r="K125" i="30"/>
  <c r="M134" i="30"/>
  <c r="AK117" i="30"/>
  <c r="E44" i="30"/>
  <c r="M114" i="30"/>
  <c r="BI19" i="30"/>
  <c r="BI87" i="30"/>
  <c r="BI101" i="30"/>
  <c r="AA33" i="30"/>
  <c r="AS38" i="30"/>
  <c r="AS39" i="30"/>
  <c r="S19" i="30"/>
  <c r="U118" i="30"/>
  <c r="AS12" i="30"/>
  <c r="C25" i="30"/>
  <c r="AS19" i="30"/>
  <c r="AQ15" i="30"/>
  <c r="AK141" i="30"/>
  <c r="BI140" i="30"/>
  <c r="AI137" i="30"/>
  <c r="C140" i="30"/>
  <c r="AI134" i="30"/>
  <c r="U123" i="30"/>
  <c r="AQ121" i="30"/>
  <c r="C118" i="30"/>
  <c r="AK114" i="30"/>
  <c r="M110" i="30"/>
  <c r="C101" i="30"/>
  <c r="AI27" i="30"/>
  <c r="AY52" i="30"/>
  <c r="AS71" i="30"/>
  <c r="AS72" i="30"/>
  <c r="E84" i="30"/>
  <c r="AQ52" i="30"/>
  <c r="K54" i="30"/>
  <c r="M54" i="30"/>
  <c r="AS49" i="30"/>
  <c r="AQ49" i="30"/>
  <c r="E46" i="30"/>
  <c r="C46" i="30"/>
  <c r="AS114" i="30"/>
  <c r="BI23" i="30"/>
  <c r="U142" i="30"/>
  <c r="BA58" i="30"/>
  <c r="AY55" i="30"/>
  <c r="BA55" i="30"/>
  <c r="AY59" i="30"/>
  <c r="BA59" i="30"/>
  <c r="U46" i="30"/>
  <c r="S46" i="30"/>
  <c r="AS53" i="30"/>
  <c r="AQ53" i="30"/>
  <c r="AY53" i="30"/>
  <c r="BA53" i="30"/>
  <c r="E54" i="30"/>
  <c r="C54" i="30"/>
  <c r="AQ54" i="30"/>
  <c r="AS54" i="30"/>
  <c r="AY54" i="30"/>
  <c r="BA54" i="30"/>
  <c r="AS55" i="30"/>
  <c r="AQ55" i="30"/>
  <c r="AS56" i="30"/>
  <c r="AQ56" i="30"/>
  <c r="BA56" i="30"/>
  <c r="AY56" i="30"/>
  <c r="AI58" i="30"/>
  <c r="AS59" i="30"/>
  <c r="AQ59" i="30"/>
  <c r="AI60" i="30"/>
  <c r="BA60" i="30"/>
  <c r="AY60" i="30"/>
  <c r="E61" i="30"/>
  <c r="C61" i="30"/>
  <c r="AS61" i="30"/>
  <c r="AQ61" i="30"/>
  <c r="C62" i="30"/>
  <c r="E62" i="30"/>
  <c r="AQ62" i="30"/>
  <c r="AS62" i="30"/>
  <c r="AY62" i="30"/>
  <c r="BA62" i="30"/>
  <c r="AI64" i="30"/>
  <c r="AY64" i="30"/>
  <c r="BA64" i="30"/>
  <c r="C65" i="30"/>
  <c r="E65" i="30"/>
  <c r="U65" i="30"/>
  <c r="AS65" i="30"/>
  <c r="AQ65" i="30"/>
  <c r="BA65" i="30"/>
  <c r="AY65" i="30"/>
  <c r="AS66" i="30"/>
  <c r="AQ66" i="30"/>
  <c r="BE66" i="30"/>
  <c r="M77" i="30"/>
  <c r="K77" i="30"/>
  <c r="AA77" i="30"/>
  <c r="AC77" i="30"/>
  <c r="AI77" i="30"/>
  <c r="AK77" i="30"/>
  <c r="K78" i="30"/>
  <c r="M78" i="30"/>
  <c r="U78" i="30"/>
  <c r="S78" i="30"/>
  <c r="AS78" i="30"/>
  <c r="AC79" i="30"/>
  <c r="AA79" i="30"/>
  <c r="AY80" i="30"/>
  <c r="BI85" i="30"/>
  <c r="BG85" i="30"/>
  <c r="AQ86" i="30"/>
  <c r="AQ9" i="30"/>
  <c r="E141" i="30"/>
  <c r="AI149" i="30"/>
  <c r="AK31" i="30"/>
  <c r="AQ100" i="30"/>
  <c r="BI89" i="30"/>
  <c r="BI130" i="30"/>
  <c r="BI22" i="30"/>
  <c r="BI25" i="30"/>
  <c r="BI131" i="30"/>
  <c r="AQ40" i="30"/>
  <c r="AS13" i="30"/>
  <c r="E42" i="30"/>
  <c r="AS88" i="30"/>
  <c r="AA27" i="30"/>
  <c r="BI119" i="30"/>
  <c r="AS21" i="30"/>
  <c r="S146" i="30"/>
  <c r="BI122" i="30"/>
  <c r="AK110" i="30"/>
  <c r="E33" i="30"/>
  <c r="BG99" i="30"/>
  <c r="C36" i="30"/>
  <c r="C112" i="30"/>
  <c r="S90" i="30"/>
  <c r="BI115" i="30"/>
  <c r="BG11" i="30"/>
  <c r="AQ101" i="30"/>
  <c r="BI126" i="30"/>
  <c r="BI134" i="30"/>
  <c r="AQ134" i="30"/>
  <c r="AQ8" i="30"/>
  <c r="BI106" i="30"/>
  <c r="BA105" i="30"/>
  <c r="AK112" i="30"/>
  <c r="AS135" i="30"/>
  <c r="S112" i="30"/>
  <c r="E38" i="30"/>
  <c r="AI79" i="30"/>
  <c r="AY74" i="30"/>
  <c r="AQ57" i="30"/>
  <c r="K49" i="30"/>
  <c r="M49" i="30"/>
  <c r="AA69" i="30"/>
  <c r="U79" i="30"/>
  <c r="AK52" i="30"/>
  <c r="C8" i="30"/>
  <c r="BE17" i="30"/>
  <c r="BE21" i="30"/>
  <c r="BE25" i="30"/>
  <c r="BA36" i="30"/>
  <c r="Y42" i="30"/>
  <c r="BA94" i="30"/>
  <c r="AY97" i="30"/>
  <c r="Y104" i="30"/>
  <c r="BE107" i="30"/>
  <c r="BE111" i="30"/>
  <c r="AY121" i="30"/>
  <c r="BA122" i="30"/>
  <c r="BA126" i="30"/>
  <c r="BA138" i="30"/>
  <c r="BG51" i="30"/>
  <c r="BI51" i="30"/>
  <c r="U47" i="30"/>
  <c r="S47" i="30"/>
  <c r="AK6" i="30"/>
  <c r="U15" i="30"/>
  <c r="BA92" i="30"/>
  <c r="BA96" i="30"/>
  <c r="BA116" i="30"/>
  <c r="AY119" i="30"/>
  <c r="AY123" i="30"/>
  <c r="U137" i="30"/>
  <c r="AY139" i="30"/>
  <c r="BA140" i="30"/>
  <c r="E52" i="30"/>
  <c r="C52" i="30"/>
  <c r="AQ48" i="30"/>
  <c r="O16" i="23"/>
  <c r="U50" i="30"/>
  <c r="C85" i="30"/>
  <c r="E85" i="30"/>
  <c r="BI49" i="30"/>
  <c r="BG49" i="30"/>
  <c r="AK50" i="30"/>
  <c r="AK51" i="30"/>
  <c r="BG84" i="30"/>
  <c r="BI84" i="30"/>
  <c r="AS85" i="30"/>
  <c r="BG46" i="30"/>
  <c r="AY47" i="30"/>
  <c r="Y56" i="30"/>
  <c r="S56" i="30" s="1"/>
  <c r="BM76" i="30"/>
  <c r="BE85" i="30"/>
  <c r="M50" i="30"/>
  <c r="E56" i="30"/>
  <c r="E60" i="30"/>
  <c r="AA81" i="30"/>
  <c r="AO56" i="30"/>
  <c r="AK56" i="30" s="1"/>
  <c r="BA57" i="30"/>
  <c r="AO58" i="30"/>
  <c r="AK58" i="30" s="1"/>
  <c r="I64" i="30"/>
  <c r="AO64" i="30"/>
  <c r="AK64" i="30" s="1"/>
  <c r="AW64" i="30"/>
  <c r="I66" i="30"/>
  <c r="BG66" i="30"/>
  <c r="BA68" i="30"/>
  <c r="BG68" i="30"/>
  <c r="AK72" i="30"/>
  <c r="Y75" i="30"/>
  <c r="S75" i="30" s="1"/>
  <c r="I77" i="30"/>
  <c r="BM77" i="30"/>
  <c r="AG78" i="30"/>
  <c r="AC78" i="30" s="1"/>
  <c r="BE79" i="30"/>
  <c r="BA79" i="30" s="1"/>
  <c r="C80" i="30"/>
  <c r="Y80" i="30"/>
  <c r="C81" i="30"/>
  <c r="BA28" i="29"/>
  <c r="AY28" i="29"/>
  <c r="BG17" i="29"/>
  <c r="BI17" i="29"/>
  <c r="AY99" i="29"/>
  <c r="BA99" i="29"/>
  <c r="AQ105" i="29"/>
  <c r="AS105" i="29"/>
  <c r="AI101" i="29"/>
  <c r="AK101" i="29"/>
  <c r="AS140" i="29"/>
  <c r="AQ140" i="29"/>
  <c r="AC30" i="29"/>
  <c r="AA30" i="29"/>
  <c r="AC88" i="29"/>
  <c r="AA88" i="29"/>
  <c r="AY23" i="29"/>
  <c r="BA23" i="29"/>
  <c r="AY33" i="29"/>
  <c r="BA33" i="29"/>
  <c r="U28" i="29"/>
  <c r="S28" i="29"/>
  <c r="U105" i="29"/>
  <c r="S105" i="29"/>
  <c r="S136" i="29"/>
  <c r="U136" i="29"/>
  <c r="U40" i="29"/>
  <c r="S40" i="29"/>
  <c r="AA118" i="29"/>
  <c r="AA110" i="29"/>
  <c r="K96" i="29"/>
  <c r="AK114" i="29"/>
  <c r="E24" i="29"/>
  <c r="U7" i="29"/>
  <c r="AS41" i="29"/>
  <c r="K35" i="29"/>
  <c r="AQ138" i="29"/>
  <c r="M120" i="29"/>
  <c r="BA97" i="29"/>
  <c r="S148" i="29"/>
  <c r="AI123" i="29"/>
  <c r="AQ96" i="29"/>
  <c r="AI139" i="29"/>
  <c r="M12" i="29"/>
  <c r="S36" i="29"/>
  <c r="AA10" i="29"/>
  <c r="AI8" i="29"/>
  <c r="AY101" i="29"/>
  <c r="E21" i="29"/>
  <c r="C21" i="29"/>
  <c r="BI90" i="29"/>
  <c r="BG90" i="29"/>
  <c r="BG119" i="29"/>
  <c r="BI119" i="29"/>
  <c r="AQ144" i="29"/>
  <c r="AS144" i="29"/>
  <c r="AC98" i="29"/>
  <c r="AA98" i="29"/>
  <c r="BG112" i="29"/>
  <c r="BI112" i="29"/>
  <c r="AY94" i="29"/>
  <c r="BA94" i="29"/>
  <c r="AC106" i="29"/>
  <c r="AA106" i="29"/>
  <c r="S44" i="29"/>
  <c r="U44" i="29"/>
  <c r="S89" i="29"/>
  <c r="U89" i="29"/>
  <c r="AY120" i="29"/>
  <c r="BA120" i="29"/>
  <c r="BA74" i="29"/>
  <c r="AY74" i="29"/>
  <c r="AA65" i="29"/>
  <c r="AC65" i="29"/>
  <c r="C106" i="29"/>
  <c r="E106" i="29"/>
  <c r="BG93" i="29"/>
  <c r="BI93" i="29"/>
  <c r="AS19" i="29"/>
  <c r="AQ19" i="29"/>
  <c r="AS120" i="29"/>
  <c r="AQ120" i="29"/>
  <c r="AK13" i="29"/>
  <c r="AI13" i="29"/>
  <c r="AC99" i="29"/>
  <c r="AA99" i="29"/>
  <c r="S102" i="29"/>
  <c r="U102" i="29"/>
  <c r="BG121" i="29"/>
  <c r="BI121" i="29"/>
  <c r="AC108" i="29"/>
  <c r="AA108" i="29"/>
  <c r="S94" i="29"/>
  <c r="U94" i="29"/>
  <c r="U130" i="29"/>
  <c r="S130" i="29"/>
  <c r="BA22" i="29"/>
  <c r="AY22" i="29"/>
  <c r="S39" i="29"/>
  <c r="U39" i="29"/>
  <c r="BG18" i="29"/>
  <c r="BI18" i="29"/>
  <c r="E6" i="29"/>
  <c r="S88" i="29"/>
  <c r="AY138" i="29"/>
  <c r="K100" i="29"/>
  <c r="M89" i="29"/>
  <c r="BG23" i="29"/>
  <c r="AI104" i="29"/>
  <c r="AC146" i="29"/>
  <c r="AQ102" i="29"/>
  <c r="AI10" i="29"/>
  <c r="AC141" i="29"/>
  <c r="AQ36" i="29"/>
  <c r="C135" i="29"/>
  <c r="AS25" i="29"/>
  <c r="AQ147" i="29"/>
  <c r="AI103" i="29"/>
  <c r="AK12" i="29"/>
  <c r="AA94" i="29"/>
  <c r="S109" i="29"/>
  <c r="U10" i="29"/>
  <c r="U32" i="29"/>
  <c r="BG34" i="29"/>
  <c r="AS129" i="29"/>
  <c r="E28" i="29"/>
  <c r="C28" i="29"/>
  <c r="AC96" i="29"/>
  <c r="M93" i="29"/>
  <c r="K93" i="29"/>
  <c r="AQ27" i="29"/>
  <c r="AS27" i="29"/>
  <c r="AQ114" i="29"/>
  <c r="AS114" i="29"/>
  <c r="AK39" i="29"/>
  <c r="AI39" i="29"/>
  <c r="AC6" i="29"/>
  <c r="AA6" i="29"/>
  <c r="AI35" i="29"/>
  <c r="AK35" i="29"/>
  <c r="AK108" i="29"/>
  <c r="AI108" i="29"/>
  <c r="S97" i="29"/>
  <c r="U97" i="29"/>
  <c r="AS32" i="29"/>
  <c r="AQ32" i="29"/>
  <c r="AY37" i="29"/>
  <c r="BA37" i="29"/>
  <c r="C86" i="29"/>
  <c r="E86" i="29"/>
  <c r="K61" i="29"/>
  <c r="M61" i="29"/>
  <c r="AC57" i="29"/>
  <c r="AA57" i="29"/>
  <c r="AA49" i="29"/>
  <c r="AC49" i="29"/>
  <c r="AK59" i="29"/>
  <c r="AI59" i="29"/>
  <c r="BG56" i="29"/>
  <c r="BI56" i="29"/>
  <c r="K94" i="29"/>
  <c r="K32" i="29"/>
  <c r="M133" i="29"/>
  <c r="M39" i="29"/>
  <c r="Q138" i="29"/>
  <c r="Q130" i="29"/>
  <c r="Q122" i="29"/>
  <c r="Q114" i="29"/>
  <c r="Q106" i="29"/>
  <c r="Q40" i="29"/>
  <c r="Q20" i="29"/>
  <c r="Q8" i="29"/>
  <c r="Y144" i="29"/>
  <c r="Y143" i="29"/>
  <c r="Y141" i="29"/>
  <c r="Y135" i="29"/>
  <c r="Y127" i="29"/>
  <c r="Y126" i="29"/>
  <c r="Y124" i="29"/>
  <c r="Y121" i="29"/>
  <c r="Y115" i="29"/>
  <c r="Y112" i="29"/>
  <c r="Y107" i="29"/>
  <c r="Y106" i="29"/>
  <c r="Y104" i="29"/>
  <c r="Y101" i="29"/>
  <c r="Y100" i="29"/>
  <c r="Y96" i="29"/>
  <c r="Y95" i="29"/>
  <c r="Y90" i="29"/>
  <c r="Y87" i="29"/>
  <c r="Y43" i="29"/>
  <c r="Y41" i="29"/>
  <c r="Y37" i="29"/>
  <c r="Y33" i="29"/>
  <c r="Y30" i="29"/>
  <c r="Y26" i="29"/>
  <c r="Y24" i="29"/>
  <c r="Y23" i="29"/>
  <c r="Y17" i="29"/>
  <c r="Y11" i="29"/>
  <c r="Y5" i="29"/>
  <c r="AG142" i="29"/>
  <c r="AG130" i="29"/>
  <c r="AG125" i="29"/>
  <c r="AG109" i="29"/>
  <c r="AG107" i="29"/>
  <c r="AG103" i="29"/>
  <c r="AG102" i="29"/>
  <c r="AG100" i="29"/>
  <c r="AG97" i="29"/>
  <c r="AG92" i="29"/>
  <c r="AG89" i="29"/>
  <c r="AG87" i="29"/>
  <c r="AG44" i="29"/>
  <c r="AG43" i="29"/>
  <c r="AG41" i="29"/>
  <c r="AG39" i="29"/>
  <c r="AG37" i="29"/>
  <c r="AG36" i="29"/>
  <c r="AG33" i="29"/>
  <c r="AG32" i="29"/>
  <c r="AG31" i="29"/>
  <c r="AG29" i="29"/>
  <c r="AG27" i="29"/>
  <c r="AG26" i="29"/>
  <c r="AG25" i="29"/>
  <c r="AG23" i="29"/>
  <c r="AG21" i="29"/>
  <c r="AG19" i="29"/>
  <c r="AG18" i="29"/>
  <c r="AG17" i="29"/>
  <c r="AG14" i="29"/>
  <c r="AG5" i="29"/>
  <c r="AO4" i="29"/>
  <c r="AK147" i="29"/>
  <c r="AI144" i="29"/>
  <c r="AK131" i="29"/>
  <c r="AO130" i="29"/>
  <c r="AI120" i="29"/>
  <c r="AO118" i="29"/>
  <c r="AK107" i="29"/>
  <c r="AK95" i="29"/>
  <c r="AO36" i="29"/>
  <c r="AI30" i="29"/>
  <c r="AO28" i="29"/>
  <c r="AO24" i="29"/>
  <c r="AI22" i="29"/>
  <c r="AI14" i="29"/>
  <c r="AI6" i="29"/>
  <c r="AS139" i="29"/>
  <c r="AQ124" i="29"/>
  <c r="AS111" i="29"/>
  <c r="AQ100" i="29"/>
  <c r="AS99" i="29"/>
  <c r="AW98" i="29"/>
  <c r="AQ92" i="29"/>
  <c r="AW44" i="29"/>
  <c r="AQ38" i="29"/>
  <c r="AW24" i="29"/>
  <c r="AS21" i="29"/>
  <c r="AS17" i="29"/>
  <c r="AS9" i="29"/>
  <c r="BE146" i="29"/>
  <c r="BE134" i="29"/>
  <c r="BA131" i="29"/>
  <c r="BE126" i="29"/>
  <c r="BE122" i="29"/>
  <c r="BE110" i="29"/>
  <c r="BA107" i="29"/>
  <c r="BE98" i="29"/>
  <c r="AY96" i="29"/>
  <c r="BA95" i="29"/>
  <c r="BE90" i="29"/>
  <c r="BA90" i="29" s="1"/>
  <c r="BA87" i="29"/>
  <c r="BA25" i="29"/>
  <c r="BE20" i="29"/>
  <c r="BA17" i="29"/>
  <c r="BM142" i="29"/>
  <c r="BM134" i="29"/>
  <c r="BI127" i="29"/>
  <c r="BM118" i="29"/>
  <c r="BG116" i="29"/>
  <c r="BI111" i="29"/>
  <c r="BM106" i="29"/>
  <c r="BM102" i="29"/>
  <c r="BG100" i="29"/>
  <c r="BG96" i="29"/>
  <c r="BG88" i="29"/>
  <c r="BI87" i="29"/>
  <c r="BM32" i="29"/>
  <c r="BM28" i="29"/>
  <c r="BI28" i="29" s="1"/>
  <c r="BI25" i="29"/>
  <c r="BI8" i="29"/>
  <c r="BG5" i="29"/>
  <c r="K62" i="29"/>
  <c r="AQ62" i="29"/>
  <c r="AS62" i="29"/>
  <c r="BG58" i="29"/>
  <c r="BI58" i="29"/>
  <c r="BI51" i="29"/>
  <c r="BG51" i="29"/>
  <c r="AA45" i="29"/>
  <c r="AC45" i="29"/>
  <c r="AS49" i="29"/>
  <c r="AQ49" i="29"/>
  <c r="AS69" i="29"/>
  <c r="AQ69" i="29"/>
  <c r="E52" i="29"/>
  <c r="C52" i="29"/>
  <c r="S52" i="29"/>
  <c r="U52" i="29"/>
  <c r="AQ52" i="29"/>
  <c r="E54" i="29"/>
  <c r="C54" i="29"/>
  <c r="K55" i="29"/>
  <c r="M55" i="29"/>
  <c r="S55" i="29"/>
  <c r="U55" i="29"/>
  <c r="K148" i="29"/>
  <c r="K124" i="29"/>
  <c r="K116" i="29"/>
  <c r="K42" i="29"/>
  <c r="M143" i="29"/>
  <c r="AK145" i="29"/>
  <c r="AI126" i="29"/>
  <c r="AI122" i="29"/>
  <c r="AK105" i="29"/>
  <c r="AI94" i="29"/>
  <c r="AK93" i="29"/>
  <c r="AK43" i="29"/>
  <c r="AI32" i="29"/>
  <c r="AI16" i="29"/>
  <c r="AK15" i="29"/>
  <c r="AK7" i="29"/>
  <c r="AS133" i="29"/>
  <c r="AQ130" i="29"/>
  <c r="AS125" i="29"/>
  <c r="AQ122" i="29"/>
  <c r="AS117" i="29"/>
  <c r="AS109" i="29"/>
  <c r="AS39" i="29"/>
  <c r="AQ16" i="29"/>
  <c r="AQ12" i="29"/>
  <c r="AQ8" i="29"/>
  <c r="AY102" i="29"/>
  <c r="AY90" i="29"/>
  <c r="BA89" i="29"/>
  <c r="BA39" i="29"/>
  <c r="BA19" i="29"/>
  <c r="BA7" i="29"/>
  <c r="BG4" i="29"/>
  <c r="BI149" i="29"/>
  <c r="BG110" i="29"/>
  <c r="BI97" i="29"/>
  <c r="BG94" i="29"/>
  <c r="BG44" i="29"/>
  <c r="BI43" i="29"/>
  <c r="BG28" i="29"/>
  <c r="BG20" i="29"/>
  <c r="BG16" i="29"/>
  <c r="BI11" i="29"/>
  <c r="AK69" i="29"/>
  <c r="AI69" i="29"/>
  <c r="AA48" i="29"/>
  <c r="AC48" i="29"/>
  <c r="BA48" i="29"/>
  <c r="AY48" i="29"/>
  <c r="AS50" i="29"/>
  <c r="AQ50" i="29"/>
  <c r="AI64" i="29"/>
  <c r="K70" i="29"/>
  <c r="M70" i="29"/>
  <c r="K17" i="29"/>
  <c r="M90" i="29"/>
  <c r="AQ89" i="29"/>
  <c r="AS26" i="29"/>
  <c r="BE103" i="29"/>
  <c r="BA38" i="29"/>
  <c r="BA30" i="29"/>
  <c r="AK74" i="29"/>
  <c r="AS61" i="29"/>
  <c r="U47" i="29"/>
  <c r="BA62" i="29"/>
  <c r="AY62" i="29"/>
  <c r="AK86" i="29"/>
  <c r="AI86" i="29"/>
  <c r="BA82" i="29"/>
  <c r="AY82" i="29"/>
  <c r="AS56" i="29"/>
  <c r="AQ56" i="29"/>
  <c r="U78" i="29"/>
  <c r="AA61" i="29"/>
  <c r="AC61" i="29"/>
  <c r="AY71" i="29"/>
  <c r="E72" i="29"/>
  <c r="C72" i="29"/>
  <c r="BA73" i="29"/>
  <c r="AY73" i="29"/>
  <c r="BI73" i="29"/>
  <c r="AA86" i="29"/>
  <c r="AC86" i="29"/>
  <c r="BA58" i="29"/>
  <c r="AY58" i="29"/>
  <c r="BA51" i="29"/>
  <c r="AY51" i="29"/>
  <c r="E82" i="29"/>
  <c r="C82" i="29"/>
  <c r="AY79" i="29"/>
  <c r="BA79" i="29"/>
  <c r="BG57" i="29"/>
  <c r="BI57" i="29"/>
  <c r="AK76" i="29"/>
  <c r="AI76" i="29"/>
  <c r="U62" i="29"/>
  <c r="S62" i="29"/>
  <c r="AK47" i="29"/>
  <c r="E73" i="29"/>
  <c r="C73" i="29"/>
  <c r="K77" i="29"/>
  <c r="AC77" i="29"/>
  <c r="AA77" i="29"/>
  <c r="AQ77" i="29"/>
  <c r="AY55" i="29"/>
  <c r="AQ46" i="29"/>
  <c r="AK51" i="29"/>
  <c r="U59" i="29"/>
  <c r="U60" i="29"/>
  <c r="S60" i="29"/>
  <c r="AI60" i="29"/>
  <c r="BA54" i="29"/>
  <c r="AC64" i="29"/>
  <c r="AK68" i="29"/>
  <c r="AI68" i="29"/>
  <c r="C70" i="29"/>
  <c r="E70" i="29"/>
  <c r="K71" i="29"/>
  <c r="BI77" i="29"/>
  <c r="AQ84" i="29"/>
  <c r="E51" i="29"/>
  <c r="E55" i="29"/>
  <c r="E71" i="29"/>
  <c r="S85" i="29"/>
  <c r="S81" i="29"/>
  <c r="BI45" i="29"/>
  <c r="AO46" i="29"/>
  <c r="AI46" i="29" s="1"/>
  <c r="AW47" i="29"/>
  <c r="AG59" i="29"/>
  <c r="BG61" i="29"/>
  <c r="AQ64" i="29"/>
  <c r="BE69" i="29"/>
  <c r="AQ75" i="29"/>
  <c r="AS75" i="29"/>
  <c r="M76" i="29"/>
  <c r="AS76" i="29"/>
  <c r="BI79" i="29"/>
  <c r="BI83" i="29"/>
  <c r="AC52" i="29"/>
  <c r="I55" i="29"/>
  <c r="C55" i="29" s="1"/>
  <c r="AQ57" i="29"/>
  <c r="K67" i="29"/>
  <c r="AC76" i="29"/>
  <c r="AQ78" i="29"/>
  <c r="AW80" i="29"/>
  <c r="M84" i="29"/>
  <c r="U84" i="29"/>
  <c r="AC84" i="29"/>
  <c r="AQ85" i="29"/>
  <c r="K86" i="29"/>
  <c r="BE46" i="29"/>
  <c r="AY46" i="29" s="1"/>
  <c r="K52" i="29"/>
  <c r="BI59" i="29"/>
  <c r="AQ60" i="29"/>
  <c r="U63" i="29"/>
  <c r="C66" i="29"/>
  <c r="E66" i="29"/>
  <c r="M66" i="29"/>
  <c r="U66" i="29"/>
  <c r="BG66" i="29"/>
  <c r="AC68" i="29"/>
  <c r="AI71" i="29"/>
  <c r="AG72" i="29"/>
  <c r="AA72" i="29" s="1"/>
  <c r="BI76" i="29"/>
  <c r="AS84" i="29"/>
  <c r="BM86" i="29"/>
  <c r="E56" i="29"/>
  <c r="AA78" i="29"/>
  <c r="AA74" i="29"/>
  <c r="AA66" i="29"/>
  <c r="BG45" i="29"/>
  <c r="BG48" i="29"/>
  <c r="AW52" i="29"/>
  <c r="AS52" i="29" s="1"/>
  <c r="AO54" i="29"/>
  <c r="AK54" i="29" s="1"/>
  <c r="BM55" i="29"/>
  <c r="BE59" i="29"/>
  <c r="AY59" i="29" s="1"/>
  <c r="BM59" i="29"/>
  <c r="BG59" i="29" s="1"/>
  <c r="AG63" i="29"/>
  <c r="AI66" i="29"/>
  <c r="Y67" i="29"/>
  <c r="AC69" i="29"/>
  <c r="AI70" i="29"/>
  <c r="Q78" i="29"/>
  <c r="AW79" i="29"/>
  <c r="AW81" i="29"/>
  <c r="AQ82" i="29"/>
  <c r="BM84" i="29"/>
  <c r="BG84" i="29" s="1"/>
  <c r="AW86" i="29"/>
  <c r="E8" i="23"/>
  <c r="U42" i="30" l="1"/>
  <c r="S42" i="30"/>
  <c r="D19" i="23" s="1"/>
  <c r="H13" i="23" s="1"/>
  <c r="BA17" i="30"/>
  <c r="AY17" i="30"/>
  <c r="C77" i="30"/>
  <c r="E77" i="30"/>
  <c r="S104" i="30"/>
  <c r="U104" i="30"/>
  <c r="E64" i="30"/>
  <c r="E19" i="23" s="1"/>
  <c r="J13" i="23" s="1"/>
  <c r="C64" i="30"/>
  <c r="D18" i="23" s="1"/>
  <c r="H12" i="23" s="1"/>
  <c r="BA85" i="30"/>
  <c r="AY85" i="30"/>
  <c r="BA25" i="30"/>
  <c r="AY25" i="30"/>
  <c r="AY79" i="30"/>
  <c r="U56" i="30"/>
  <c r="D17" i="23"/>
  <c r="U80" i="30"/>
  <c r="S80" i="30"/>
  <c r="BI77" i="30"/>
  <c r="BG77" i="30"/>
  <c r="AS64" i="30"/>
  <c r="AQ64" i="30"/>
  <c r="AY107" i="30"/>
  <c r="BA107" i="30"/>
  <c r="BA66" i="30"/>
  <c r="AY66" i="30"/>
  <c r="AI56" i="30"/>
  <c r="E66" i="30"/>
  <c r="C66" i="30"/>
  <c r="BI76" i="30"/>
  <c r="BG76" i="30"/>
  <c r="BA111" i="30"/>
  <c r="AY111" i="30"/>
  <c r="AY21" i="30"/>
  <c r="BA21" i="30"/>
  <c r="E18" i="23"/>
  <c r="J12" i="23" s="1"/>
  <c r="AQ86" i="29"/>
  <c r="AS86" i="29"/>
  <c r="AS79" i="29"/>
  <c r="AQ79" i="29"/>
  <c r="U67" i="29"/>
  <c r="S67" i="29"/>
  <c r="AS80" i="29"/>
  <c r="AQ80" i="29"/>
  <c r="AC59" i="29"/>
  <c r="AA59" i="29"/>
  <c r="BG106" i="29"/>
  <c r="BI106" i="29"/>
  <c r="AY20" i="29"/>
  <c r="BA20" i="29"/>
  <c r="AY110" i="29"/>
  <c r="BA110" i="29"/>
  <c r="AY134" i="29"/>
  <c r="BA134" i="29"/>
  <c r="AK118" i="29"/>
  <c r="AI118" i="29"/>
  <c r="AC14" i="29"/>
  <c r="AA14" i="29"/>
  <c r="AC21" i="29"/>
  <c r="AA21" i="29"/>
  <c r="AA27" i="29"/>
  <c r="AC27" i="29"/>
  <c r="AA33" i="29"/>
  <c r="AC33" i="29"/>
  <c r="AC41" i="29"/>
  <c r="AA41" i="29"/>
  <c r="AA89" i="29"/>
  <c r="AC89" i="29"/>
  <c r="AA102" i="29"/>
  <c r="AC102" i="29"/>
  <c r="AC125" i="29"/>
  <c r="AA125" i="29"/>
  <c r="S11" i="29"/>
  <c r="U11" i="29"/>
  <c r="U26" i="29"/>
  <c r="S26" i="29"/>
  <c r="S41" i="29"/>
  <c r="U41" i="29"/>
  <c r="U95" i="29"/>
  <c r="S95" i="29"/>
  <c r="U104" i="29"/>
  <c r="S104" i="29"/>
  <c r="S115" i="29"/>
  <c r="U115" i="29"/>
  <c r="S127" i="29"/>
  <c r="U127" i="29"/>
  <c r="U144" i="29"/>
  <c r="S144" i="29"/>
  <c r="K106" i="29"/>
  <c r="M106" i="29"/>
  <c r="K138" i="29"/>
  <c r="M138" i="29"/>
  <c r="K78" i="29"/>
  <c r="M78" i="29"/>
  <c r="BI55" i="29"/>
  <c r="BG55" i="29"/>
  <c r="AK46" i="29"/>
  <c r="BA69" i="29"/>
  <c r="AY69" i="29"/>
  <c r="AS47" i="29"/>
  <c r="AQ47" i="29"/>
  <c r="AI54" i="29"/>
  <c r="BG134" i="29"/>
  <c r="BI134" i="29"/>
  <c r="AY122" i="29"/>
  <c r="BA122" i="29"/>
  <c r="BA146" i="29"/>
  <c r="AY146" i="29"/>
  <c r="AS24" i="29"/>
  <c r="AQ24" i="29"/>
  <c r="AQ98" i="29"/>
  <c r="AS98" i="29"/>
  <c r="AK36" i="29"/>
  <c r="AI36" i="29"/>
  <c r="AA17" i="29"/>
  <c r="AC17" i="29"/>
  <c r="AA23" i="29"/>
  <c r="AC23" i="29"/>
  <c r="AA29" i="29"/>
  <c r="AC29" i="29"/>
  <c r="AA36" i="29"/>
  <c r="AC36" i="29"/>
  <c r="AA43" i="29"/>
  <c r="AC43" i="29"/>
  <c r="AC92" i="29"/>
  <c r="AA92" i="29"/>
  <c r="AA103" i="29"/>
  <c r="AC103" i="29"/>
  <c r="AC130" i="29"/>
  <c r="AA130" i="29"/>
  <c r="U17" i="29"/>
  <c r="S17" i="29"/>
  <c r="U30" i="29"/>
  <c r="S30" i="29"/>
  <c r="S43" i="29"/>
  <c r="U43" i="29"/>
  <c r="U96" i="29"/>
  <c r="S96" i="29"/>
  <c r="U106" i="29"/>
  <c r="S106" i="29"/>
  <c r="U121" i="29"/>
  <c r="S121" i="29"/>
  <c r="U135" i="29"/>
  <c r="S135" i="29"/>
  <c r="M8" i="29"/>
  <c r="K8" i="29"/>
  <c r="B17" i="23" s="1"/>
  <c r="K114" i="29"/>
  <c r="M114" i="29"/>
  <c r="AC63" i="29"/>
  <c r="AA63" i="29"/>
  <c r="BA46" i="29"/>
  <c r="BA59" i="29"/>
  <c r="AC72" i="29"/>
  <c r="AY103" i="29"/>
  <c r="BA103" i="29"/>
  <c r="BG32" i="29"/>
  <c r="BI32" i="29"/>
  <c r="BI142" i="29"/>
  <c r="BG142" i="29"/>
  <c r="AY98" i="29"/>
  <c r="BA98" i="29"/>
  <c r="BA126" i="29"/>
  <c r="AY126" i="29"/>
  <c r="AI24" i="29"/>
  <c r="AK24" i="29"/>
  <c r="AK130" i="29"/>
  <c r="AI130" i="29"/>
  <c r="AK4" i="29"/>
  <c r="AI4" i="29"/>
  <c r="AA18" i="29"/>
  <c r="AC18" i="29"/>
  <c r="AA25" i="29"/>
  <c r="AC25" i="29"/>
  <c r="AA31" i="29"/>
  <c r="AC31" i="29"/>
  <c r="AA37" i="29"/>
  <c r="AC37" i="29"/>
  <c r="AC44" i="29"/>
  <c r="AA44" i="29"/>
  <c r="AA97" i="29"/>
  <c r="AC97" i="29"/>
  <c r="AC107" i="29"/>
  <c r="AA107" i="29"/>
  <c r="AA142" i="29"/>
  <c r="AC142" i="29"/>
  <c r="U23" i="29"/>
  <c r="S23" i="29"/>
  <c r="U33" i="29"/>
  <c r="S33" i="29"/>
  <c r="U87" i="29"/>
  <c r="S87" i="29"/>
  <c r="S100" i="29"/>
  <c r="U100" i="29"/>
  <c r="S107" i="29"/>
  <c r="U107" i="29"/>
  <c r="S124" i="29"/>
  <c r="U124" i="29"/>
  <c r="U141" i="29"/>
  <c r="S141" i="29"/>
  <c r="M20" i="29"/>
  <c r="K20" i="29"/>
  <c r="K122" i="29"/>
  <c r="M122" i="29"/>
  <c r="C19" i="23" s="1"/>
  <c r="AQ81" i="29"/>
  <c r="AS81" i="29"/>
  <c r="BG86" i="29"/>
  <c r="BI86" i="29"/>
  <c r="BI84" i="29"/>
  <c r="BG102" i="29"/>
  <c r="BI102" i="29"/>
  <c r="BG118" i="29"/>
  <c r="BI118" i="29"/>
  <c r="AS44" i="29"/>
  <c r="AQ44" i="29"/>
  <c r="AK28" i="29"/>
  <c r="AI28" i="29"/>
  <c r="AA5" i="29"/>
  <c r="AC5" i="29"/>
  <c r="AA19" i="29"/>
  <c r="AC19" i="29"/>
  <c r="AC26" i="29"/>
  <c r="AA26" i="29"/>
  <c r="AC32" i="29"/>
  <c r="AA32" i="29"/>
  <c r="AA39" i="29"/>
  <c r="AC39" i="29"/>
  <c r="AC87" i="29"/>
  <c r="AA87" i="29"/>
  <c r="AA100" i="29"/>
  <c r="AC100" i="29"/>
  <c r="AA109" i="29"/>
  <c r="AC109" i="29"/>
  <c r="S5" i="29"/>
  <c r="U5" i="29"/>
  <c r="S24" i="29"/>
  <c r="U24" i="29"/>
  <c r="S37" i="29"/>
  <c r="U37" i="29"/>
  <c r="S90" i="29"/>
  <c r="U90" i="29"/>
  <c r="S101" i="29"/>
  <c r="U101" i="29"/>
  <c r="U112" i="29"/>
  <c r="S112" i="29"/>
  <c r="S126" i="29"/>
  <c r="U126" i="29"/>
  <c r="S143" i="29"/>
  <c r="U143" i="29"/>
  <c r="M40" i="29"/>
  <c r="C18" i="23" s="1"/>
  <c r="K40" i="29"/>
  <c r="K130" i="29"/>
  <c r="M130" i="29"/>
  <c r="D16" i="23" l="1"/>
  <c r="H11" i="23"/>
  <c r="E17" i="23"/>
  <c r="J6" i="23"/>
  <c r="H4" i="23"/>
  <c r="J5" i="23"/>
  <c r="C17" i="23"/>
  <c r="B19" i="23"/>
  <c r="B18" i="23"/>
  <c r="E16" i="23" l="1"/>
  <c r="J11" i="23"/>
  <c r="H10" i="23"/>
  <c r="O4" i="23"/>
  <c r="O8" i="23"/>
  <c r="H5" i="23"/>
  <c r="J4" i="23"/>
  <c r="C16" i="23"/>
  <c r="H6" i="23"/>
  <c r="B16" i="23"/>
  <c r="O6" i="23" l="1"/>
  <c r="P4" i="23"/>
  <c r="P6" i="23" s="1"/>
  <c r="V6" i="23" s="1"/>
  <c r="V4" i="23" s="1"/>
  <c r="P8" i="23"/>
  <c r="J10" i="23"/>
  <c r="I12" i="23"/>
  <c r="I13" i="23"/>
  <c r="I11" i="23"/>
  <c r="H3" i="23"/>
  <c r="I4" i="23" s="1"/>
  <c r="M4" i="23"/>
  <c r="M8" i="23"/>
  <c r="I6" i="23"/>
  <c r="J3" i="23"/>
  <c r="K4" i="23" s="1"/>
  <c r="N8" i="23"/>
  <c r="N4" i="23"/>
  <c r="N6" i="23" s="1"/>
  <c r="T6" i="23" s="1"/>
  <c r="T4" i="23" s="1"/>
  <c r="I5" i="23"/>
  <c r="N22" i="23" l="1"/>
  <c r="N23" i="23"/>
  <c r="T23" i="23" s="1"/>
  <c r="U6" i="23"/>
  <c r="U4" i="23" s="1"/>
  <c r="D26" i="23"/>
  <c r="D34" i="23"/>
  <c r="D30" i="23"/>
  <c r="D22" i="23"/>
  <c r="O11" i="23" s="1"/>
  <c r="D24" i="23"/>
  <c r="D36" i="23"/>
  <c r="D28" i="23"/>
  <c r="D32" i="23"/>
  <c r="V15" i="23"/>
  <c r="V8" i="23"/>
  <c r="V16" i="23"/>
  <c r="V17" i="23"/>
  <c r="V9" i="23"/>
  <c r="D27" i="23"/>
  <c r="D23" i="23"/>
  <c r="D31" i="23"/>
  <c r="D35" i="23"/>
  <c r="K11" i="23"/>
  <c r="K12" i="23"/>
  <c r="K13" i="23"/>
  <c r="C30" i="23"/>
  <c r="C22" i="23"/>
  <c r="N11" i="23" s="1"/>
  <c r="C34" i="23"/>
  <c r="C26" i="23"/>
  <c r="T8" i="23"/>
  <c r="T9" i="23"/>
  <c r="T16" i="23"/>
  <c r="T17" i="23"/>
  <c r="T15" i="23"/>
  <c r="K6" i="23"/>
  <c r="K5" i="23"/>
  <c r="M6" i="23"/>
  <c r="M22" i="23"/>
  <c r="O22" i="23" s="1"/>
  <c r="B35" i="23"/>
  <c r="B23" i="23"/>
  <c r="B31" i="23"/>
  <c r="B27" i="23"/>
  <c r="B28" i="23"/>
  <c r="B32" i="23"/>
  <c r="B36" i="23"/>
  <c r="B24" i="23"/>
  <c r="B22" i="23"/>
  <c r="B34" i="23"/>
  <c r="B30" i="23"/>
  <c r="B26" i="23"/>
  <c r="M12" i="23" l="1"/>
  <c r="E32" i="23"/>
  <c r="E36" i="23"/>
  <c r="E24" i="23"/>
  <c r="E28" i="23"/>
  <c r="U16" i="23"/>
  <c r="U8" i="23"/>
  <c r="U17" i="23"/>
  <c r="U15" i="23"/>
  <c r="U9" i="23"/>
  <c r="T22" i="23"/>
  <c r="E35" i="23"/>
  <c r="E23" i="23"/>
  <c r="E27" i="23"/>
  <c r="E31" i="23"/>
  <c r="O12" i="23"/>
  <c r="E34" i="23"/>
  <c r="E26" i="23"/>
  <c r="E30" i="23"/>
  <c r="E22" i="23"/>
  <c r="P11" i="23" s="1"/>
  <c r="O13" i="23"/>
  <c r="M13" i="23"/>
  <c r="S6" i="23"/>
  <c r="S4" i="23" s="1"/>
  <c r="M23" i="23"/>
  <c r="S23" i="23" s="1"/>
  <c r="C35" i="23"/>
  <c r="C23" i="23"/>
  <c r="C27" i="23"/>
  <c r="C31" i="23"/>
  <c r="M11" i="23"/>
  <c r="C24" i="23"/>
  <c r="C28" i="23"/>
  <c r="C32" i="23"/>
  <c r="C36" i="23"/>
  <c r="N13" i="23" l="1"/>
  <c r="T13" i="23" s="1"/>
  <c r="N12" i="23"/>
  <c r="U11" i="23"/>
  <c r="U12" i="23"/>
  <c r="U13" i="23"/>
  <c r="P12" i="23"/>
  <c r="P13" i="23"/>
  <c r="S9" i="23"/>
  <c r="S17" i="23"/>
  <c r="S12" i="23"/>
  <c r="S15" i="23"/>
  <c r="S8" i="23"/>
  <c r="S16" i="23"/>
  <c r="S11" i="23"/>
  <c r="S13" i="23"/>
  <c r="S22" i="23"/>
  <c r="U22" i="23" s="1"/>
  <c r="T12" i="23"/>
  <c r="T11" i="23"/>
  <c r="V13" i="23" l="1"/>
  <c r="V11" i="23"/>
  <c r="V12" i="23"/>
</calcChain>
</file>

<file path=xl/sharedStrings.xml><?xml version="1.0" encoding="utf-8"?>
<sst xmlns="http://schemas.openxmlformats.org/spreadsheetml/2006/main" count="3125" uniqueCount="688">
  <si>
    <t>High priority OST activities</t>
    <phoneticPr fontId="30" type="noConversion"/>
  </si>
  <si>
    <t>Medium priority OST activities</t>
    <phoneticPr fontId="30" type="noConversion"/>
  </si>
  <si>
    <t>Low priority OST activities</t>
    <phoneticPr fontId="30" type="noConversion"/>
  </si>
  <si>
    <t>Medium priority NSP activities</t>
    <phoneticPr fontId="30" type="noConversion"/>
  </si>
  <si>
    <t>High priority NSP activities</t>
    <phoneticPr fontId="30" type="noConversion"/>
  </si>
  <si>
    <t>Low priority NSP activities</t>
    <phoneticPr fontId="30" type="noConversion"/>
  </si>
  <si>
    <r>
      <t>Medical equipment:</t>
    </r>
    <r>
      <rPr>
        <sz val="10"/>
        <color indexed="8"/>
        <rFont val="Arial"/>
        <family val="2"/>
      </rPr>
      <t xml:space="preserve"> Fridge, dosimeter, alcohol tester, BP monitor, water dispensers, scales, bottle for dosimeter</t>
    </r>
  </si>
  <si>
    <r>
      <t xml:space="preserve">Staff salaries (and bonuses) and staff training for direct service provision: </t>
    </r>
    <r>
      <rPr>
        <sz val="10"/>
        <color indexed="8"/>
        <rFont val="Arial"/>
        <family val="2"/>
      </rPr>
      <t>Physician, nurse, social worker, psychologist, head of department, pharmacist, etc.</t>
    </r>
  </si>
  <si>
    <t>1. NSP ONLY</t>
  </si>
  <si>
    <t>2. TOTAL (NSP ONLY UNKNOWN)</t>
  </si>
  <si>
    <t>Central program management expenditures</t>
  </si>
  <si>
    <t>Overhead</t>
  </si>
  <si>
    <t>Costs of running the organization, including office supplies, transportation, utilities, building maintenance expenses, etc.</t>
    <phoneticPr fontId="30" type="noConversion"/>
  </si>
  <si>
    <r>
      <t xml:space="preserve">Medical equipment: </t>
    </r>
    <r>
      <rPr>
        <sz val="10"/>
        <color indexed="8"/>
        <rFont val="Arial"/>
        <family val="2"/>
      </rPr>
      <t>Fridge, lab furniture (chairs and table), VCT table, pipette, medical cupboard, medical waste disposal</t>
    </r>
  </si>
  <si>
    <r>
      <t xml:space="preserve">Staff salaries (and bonuses) and staff training for direct service provision: </t>
    </r>
    <r>
      <rPr>
        <sz val="10"/>
        <color indexed="8"/>
        <rFont val="Arial"/>
        <family val="2"/>
      </rPr>
      <t>Outreach worker, social worker, counsellor, physician, nurse, psychologist, lawyer</t>
    </r>
  </si>
  <si>
    <r>
      <t xml:space="preserve">Staff salaries (and bonuses) and staff training for indirect service provision: </t>
    </r>
    <r>
      <rPr>
        <sz val="10"/>
        <color indexed="8"/>
        <rFont val="Arial"/>
        <family val="2"/>
      </rPr>
      <t>Security staff, cleaner, driver, program director, program coordinator, program assistant, accountant, logistics staff, M&amp;E specialists</t>
    </r>
  </si>
  <si>
    <r>
      <t xml:space="preserve">Central program and site overhead: </t>
    </r>
    <r>
      <rPr>
        <sz val="10"/>
        <color indexed="8"/>
        <rFont val="Arial"/>
        <family val="2"/>
      </rPr>
      <t>Utilities (water, heat, electricity), office supplies (pens, pencils, markers, badges, printer ink), building maintenance (rent, security), transportation (car maintenance and fuel), taxes</t>
    </r>
  </si>
  <si>
    <r>
      <t xml:space="preserve">Non-medical equipment: </t>
    </r>
    <r>
      <rPr>
        <sz val="10"/>
        <color indexed="8"/>
        <rFont val="Arial"/>
        <family val="2"/>
      </rPr>
      <t>Computers, printers, scanners, telephones, air conditioner, office furniture, washing machine</t>
    </r>
  </si>
  <si>
    <r>
      <t xml:space="preserve">High priority                         
</t>
    </r>
    <r>
      <rPr>
        <b/>
        <sz val="9"/>
        <color indexed="8"/>
        <rFont val="Arial"/>
        <family val="2"/>
      </rPr>
      <t>(select from dropdown)</t>
    </r>
  </si>
  <si>
    <r>
      <t xml:space="preserve">Medium priority 
</t>
    </r>
    <r>
      <rPr>
        <b/>
        <sz val="8"/>
        <color indexed="8"/>
        <rFont val="Arial"/>
        <family val="2"/>
      </rPr>
      <t>(select from dropdown)</t>
    </r>
  </si>
  <si>
    <r>
      <t xml:space="preserve">Low priority 
</t>
    </r>
    <r>
      <rPr>
        <b/>
        <sz val="8"/>
        <color indexed="8"/>
        <rFont val="Arial"/>
        <family val="2"/>
      </rPr>
      <t>(select from dropdown)</t>
    </r>
  </si>
  <si>
    <r>
      <t xml:space="preserve">Medium priority              
</t>
    </r>
    <r>
      <rPr>
        <b/>
        <sz val="8"/>
        <color indexed="8"/>
        <rFont val="Arial"/>
        <family val="2"/>
      </rPr>
      <t>(select from dropdown)</t>
    </r>
  </si>
  <si>
    <r>
      <t xml:space="preserve">Low priority        
</t>
    </r>
    <r>
      <rPr>
        <b/>
        <sz val="8"/>
        <color indexed="8"/>
        <rFont val="Arial"/>
        <family val="2"/>
      </rPr>
      <t>(select from dropdown)</t>
    </r>
  </si>
  <si>
    <r>
      <t xml:space="preserve">Activity 
</t>
    </r>
    <r>
      <rPr>
        <b/>
        <sz val="11"/>
        <color indexed="8"/>
        <rFont val="Arial"/>
        <family val="2"/>
      </rPr>
      <t>(Service provided to NSP recipients)</t>
    </r>
  </si>
  <si>
    <r>
      <t xml:space="preserve">Activity 
</t>
    </r>
    <r>
      <rPr>
        <b/>
        <sz val="11"/>
        <color indexed="8"/>
        <rFont val="Arial"/>
        <family val="2"/>
      </rPr>
      <t>(Service provided to OST recipients)</t>
    </r>
  </si>
  <si>
    <t>HIV test and pre- and post- test counseling</t>
  </si>
  <si>
    <t>Services that are beneficial to clients and may improve a harm reduction program’s ability to attract or retain clients, but do not directly aid in the prevention of HIV or other serious health harms.</t>
  </si>
  <si>
    <t>High priority</t>
  </si>
  <si>
    <t>Medium priority</t>
  </si>
  <si>
    <t>Low priority</t>
  </si>
  <si>
    <r>
      <t xml:space="preserve">High priority 
</t>
    </r>
    <r>
      <rPr>
        <b/>
        <sz val="9"/>
        <color indexed="8"/>
        <rFont val="Arial"/>
        <family val="2"/>
      </rPr>
      <t>(select from dropdown)</t>
    </r>
  </si>
  <si>
    <t>Other (specify)</t>
  </si>
  <si>
    <t>Enter name here</t>
  </si>
  <si>
    <t xml:space="preserve">Enter number of OST patients by site </t>
  </si>
  <si>
    <t xml:space="preserve">Enter number of all patients by site </t>
  </si>
  <si>
    <t>Enter name of Site 1</t>
  </si>
  <si>
    <t>Enter name of Site 2</t>
  </si>
  <si>
    <t>Enter name of Site 3</t>
  </si>
  <si>
    <t>Enter name of Site 4</t>
  </si>
  <si>
    <t>Enter name of Site 5</t>
  </si>
  <si>
    <t>Enter name of Site 6</t>
  </si>
  <si>
    <t>Enter name of Site 7</t>
  </si>
  <si>
    <t>Enter name of Site 8</t>
  </si>
  <si>
    <t>Enter name of Site 9</t>
  </si>
  <si>
    <t>Enter name of Site 10</t>
  </si>
  <si>
    <t>NSP indirect staff</t>
  </si>
  <si>
    <t>OST indirect staff</t>
  </si>
  <si>
    <t>NSP overhead</t>
  </si>
  <si>
    <t>OST overhead</t>
  </si>
  <si>
    <t>Grand total</t>
  </si>
  <si>
    <t>Exp per patient</t>
  </si>
  <si>
    <t>Both</t>
  </si>
  <si>
    <t>Central-level program expenditures- NSP</t>
  </si>
  <si>
    <t>Central-level program expenditures- OST</t>
  </si>
  <si>
    <t>Definitions of harm reduction activities</t>
  </si>
  <si>
    <t>Classification of harm reduction activities</t>
  </si>
  <si>
    <t>List of service delivery organizations</t>
  </si>
  <si>
    <t>Site-level staff expenditures- NSP</t>
  </si>
  <si>
    <t>Site-level staff expenditures- OST</t>
  </si>
  <si>
    <t>Site-level commodity expenditures- NSP</t>
  </si>
  <si>
    <t>Other site-level direct expenditures- NSP &amp; OST</t>
  </si>
  <si>
    <t>Site-level commodity expenditures- OST</t>
  </si>
  <si>
    <t>Site-level medical equipment expenditures- NSP</t>
  </si>
  <si>
    <t>Site-level medical equipment expenditures- OST</t>
  </si>
  <si>
    <t>Site-level non-medical equipment expenditures- NSP</t>
  </si>
  <si>
    <t>Site-level non-medical equipment expenditures- OST</t>
  </si>
  <si>
    <t>Ratio</t>
  </si>
  <si>
    <t>Ratio Year 1</t>
  </si>
  <si>
    <t>Ratio Year 2</t>
  </si>
  <si>
    <t>NSP central level</t>
  </si>
  <si>
    <t>OST central level</t>
  </si>
  <si>
    <t>Patients</t>
  </si>
  <si>
    <t>OST Service delivery organization</t>
  </si>
  <si>
    <t>Expenditure by Activity Type</t>
  </si>
  <si>
    <t>Direct vs. Indirect Expenditure</t>
  </si>
  <si>
    <t>Ratio 2</t>
  </si>
  <si>
    <t>Ratio 1</t>
  </si>
  <si>
    <t>NSP non med equip</t>
  </si>
  <si>
    <t>OST non med equip</t>
  </si>
  <si>
    <r>
      <t>Instructions:</t>
    </r>
    <r>
      <rPr>
        <sz val="11"/>
        <color indexed="8"/>
        <rFont val="Arial"/>
        <family val="2"/>
      </rPr>
      <t xml:space="preserve"> Input overhead expenditures for each NSP and OST site in country. If sites do not pay rent, leave the rent expenditure columns blank. If a site offers services outside of harm reduction, enter total expenditure in all columns. See definitions/examples below:</t>
    </r>
  </si>
  <si>
    <t>All direct</t>
  </si>
  <si>
    <t>OST patient</t>
  </si>
  <si>
    <t>Medical equipment</t>
  </si>
  <si>
    <t>Utilities</t>
  </si>
  <si>
    <t>Office supplies</t>
  </si>
  <si>
    <t>Car maintenance, fuel, parking fees, etc.</t>
  </si>
  <si>
    <t>Rent for site location (does not include rented space for drop-ins)</t>
  </si>
  <si>
    <t>Heating/oil, electricity, water, telephone and internet payments, etc.</t>
  </si>
  <si>
    <t>Items used in the course of one year and indirectly related to service delivery, such as pens, stationary, printer ink, etc.</t>
  </si>
  <si>
    <t>Costs that are directly related to specific harm reduction activities</t>
  </si>
  <si>
    <t>Costs that are indirectly related to service provision and cannot be readily identified with a particular activity</t>
  </si>
  <si>
    <t>NSP direct staff</t>
  </si>
  <si>
    <t>OST direct staff</t>
  </si>
  <si>
    <r>
      <t xml:space="preserve">Equipment 6           
</t>
    </r>
    <r>
      <rPr>
        <b/>
        <sz val="9"/>
        <color indexed="8"/>
        <rFont val="Arial"/>
        <family val="2"/>
      </rPr>
      <t>(select from dropdown)</t>
    </r>
  </si>
  <si>
    <r>
      <t xml:space="preserve">Equipment  7          
</t>
    </r>
    <r>
      <rPr>
        <b/>
        <sz val="9"/>
        <color indexed="8"/>
        <rFont val="Arial"/>
        <family val="2"/>
      </rPr>
      <t>(select from dropdown)</t>
    </r>
  </si>
  <si>
    <r>
      <t xml:space="preserve">Equipment 8           
</t>
    </r>
    <r>
      <rPr>
        <b/>
        <sz val="9"/>
        <color indexed="8"/>
        <rFont val="Arial"/>
        <family val="2"/>
      </rPr>
      <t>(select from dropdown)</t>
    </r>
  </si>
  <si>
    <r>
      <t xml:space="preserve">Equipment 4           
</t>
    </r>
    <r>
      <rPr>
        <b/>
        <sz val="9"/>
        <color indexed="8"/>
        <rFont val="Arial"/>
        <family val="2"/>
      </rPr>
      <t>(select from dropdown)</t>
    </r>
  </si>
  <si>
    <t>Lubricants</t>
  </si>
  <si>
    <t>Data projector</t>
  </si>
  <si>
    <t>Adult CPR mannequin</t>
  </si>
  <si>
    <t xml:space="preserve">Bottles for take-home methadone </t>
  </si>
  <si>
    <r>
      <t xml:space="preserve">Equipment 9          
</t>
    </r>
    <r>
      <rPr>
        <b/>
        <sz val="9"/>
        <color indexed="8"/>
        <rFont val="Arial"/>
        <family val="2"/>
      </rPr>
      <t>(select from dropdown)</t>
    </r>
  </si>
  <si>
    <r>
      <t xml:space="preserve">Equipment 10         
</t>
    </r>
    <r>
      <rPr>
        <b/>
        <sz val="9"/>
        <color indexed="8"/>
        <rFont val="Arial"/>
        <family val="2"/>
      </rPr>
      <t>(select from dropdown)</t>
    </r>
  </si>
  <si>
    <r>
      <t xml:space="preserve">Equipment 11           
</t>
    </r>
    <r>
      <rPr>
        <b/>
        <sz val="9"/>
        <color indexed="8"/>
        <rFont val="Arial"/>
        <family val="2"/>
      </rPr>
      <t>(select from dropdown)</t>
    </r>
  </si>
  <si>
    <r>
      <t xml:space="preserve">Equipment 12           
</t>
    </r>
    <r>
      <rPr>
        <b/>
        <sz val="9"/>
        <color indexed="8"/>
        <rFont val="Arial"/>
        <family val="2"/>
      </rPr>
      <t>(select from dropdown)</t>
    </r>
  </si>
  <si>
    <r>
      <t xml:space="preserve">Equipment 13           
</t>
    </r>
    <r>
      <rPr>
        <b/>
        <sz val="9"/>
        <color indexed="8"/>
        <rFont val="Arial"/>
        <family val="2"/>
      </rPr>
      <t>(select from dropdown)</t>
    </r>
  </si>
  <si>
    <r>
      <t xml:space="preserve">Equipment 14           
</t>
    </r>
    <r>
      <rPr>
        <b/>
        <sz val="9"/>
        <color indexed="8"/>
        <rFont val="Arial"/>
        <family val="2"/>
      </rPr>
      <t>(select from dropdown)</t>
    </r>
  </si>
  <si>
    <r>
      <t xml:space="preserve">Equipment  15          
</t>
    </r>
    <r>
      <rPr>
        <b/>
        <sz val="9"/>
        <color indexed="8"/>
        <rFont val="Arial"/>
        <family val="2"/>
      </rPr>
      <t>(select from dropdown)</t>
    </r>
  </si>
  <si>
    <r>
      <t xml:space="preserve">Equipment 16           
</t>
    </r>
    <r>
      <rPr>
        <b/>
        <sz val="9"/>
        <color indexed="8"/>
        <rFont val="Arial"/>
        <family val="2"/>
      </rPr>
      <t>(select from dropdown)</t>
    </r>
  </si>
  <si>
    <r>
      <t xml:space="preserve">Equipment 17          
</t>
    </r>
    <r>
      <rPr>
        <b/>
        <sz val="9"/>
        <color indexed="8"/>
        <rFont val="Arial"/>
        <family val="2"/>
      </rPr>
      <t>(select from dropdown)</t>
    </r>
  </si>
  <si>
    <r>
      <t xml:space="preserve">Equipment 18         
</t>
    </r>
    <r>
      <rPr>
        <b/>
        <sz val="9"/>
        <color indexed="8"/>
        <rFont val="Arial"/>
        <family val="2"/>
      </rPr>
      <t>(select from dropdown)</t>
    </r>
  </si>
  <si>
    <r>
      <t xml:space="preserve">Equipment 19           
</t>
    </r>
    <r>
      <rPr>
        <b/>
        <sz val="9"/>
        <color indexed="8"/>
        <rFont val="Arial"/>
        <family val="2"/>
      </rPr>
      <t>(select from dropdown)</t>
    </r>
  </si>
  <si>
    <r>
      <t xml:space="preserve">Equipment 20           
</t>
    </r>
    <r>
      <rPr>
        <b/>
        <sz val="9"/>
        <color indexed="8"/>
        <rFont val="Arial"/>
        <family val="2"/>
      </rPr>
      <t>(select from dropdown)</t>
    </r>
  </si>
  <si>
    <r>
      <t xml:space="preserve">Equipment 21           
</t>
    </r>
    <r>
      <rPr>
        <b/>
        <sz val="9"/>
        <color indexed="8"/>
        <rFont val="Arial"/>
        <family val="2"/>
      </rPr>
      <t>(select from dropdown)</t>
    </r>
  </si>
  <si>
    <r>
      <t xml:space="preserve">Equipment 22           
</t>
    </r>
    <r>
      <rPr>
        <b/>
        <sz val="9"/>
        <color indexed="8"/>
        <rFont val="Arial"/>
        <family val="2"/>
      </rPr>
      <t>(select from dropdown)</t>
    </r>
  </si>
  <si>
    <r>
      <t xml:space="preserve">Equipment  23          
</t>
    </r>
    <r>
      <rPr>
        <b/>
        <sz val="9"/>
        <color indexed="8"/>
        <rFont val="Arial"/>
        <family val="2"/>
      </rPr>
      <t>(select from dropdown)</t>
    </r>
  </si>
  <si>
    <r>
      <t xml:space="preserve">Equipment 24           
</t>
    </r>
    <r>
      <rPr>
        <b/>
        <sz val="9"/>
        <color indexed="8"/>
        <rFont val="Arial"/>
        <family val="2"/>
      </rPr>
      <t>(select from dropdown)</t>
    </r>
  </si>
  <si>
    <r>
      <t xml:space="preserve">Equipment 25           
</t>
    </r>
    <r>
      <rPr>
        <b/>
        <sz val="9"/>
        <color indexed="8"/>
        <rFont val="Arial"/>
        <family val="2"/>
      </rPr>
      <t>(select from dropdown)</t>
    </r>
  </si>
  <si>
    <r>
      <t xml:space="preserve">Equipment 26          
</t>
    </r>
    <r>
      <rPr>
        <b/>
        <sz val="9"/>
        <color indexed="8"/>
        <rFont val="Arial"/>
        <family val="2"/>
      </rPr>
      <t>(select from dropdown)</t>
    </r>
  </si>
  <si>
    <r>
      <t xml:space="preserve">Equipment 27           
</t>
    </r>
    <r>
      <rPr>
        <b/>
        <sz val="9"/>
        <color indexed="8"/>
        <rFont val="Arial"/>
        <family val="2"/>
      </rPr>
      <t>(select from dropdown)</t>
    </r>
  </si>
  <si>
    <r>
      <t xml:space="preserve">Equipment 28           
</t>
    </r>
    <r>
      <rPr>
        <b/>
        <sz val="9"/>
        <color indexed="8"/>
        <rFont val="Arial"/>
        <family val="2"/>
      </rPr>
      <t>(select from dropdown)</t>
    </r>
  </si>
  <si>
    <r>
      <t xml:space="preserve">Equipment 29          
</t>
    </r>
    <r>
      <rPr>
        <b/>
        <sz val="9"/>
        <color indexed="8"/>
        <rFont val="Arial"/>
        <family val="2"/>
      </rPr>
      <t>(select from dropdown)</t>
    </r>
  </si>
  <si>
    <r>
      <t xml:space="preserve">Equipment 30           
</t>
    </r>
    <r>
      <rPr>
        <b/>
        <sz val="9"/>
        <color indexed="8"/>
        <rFont val="Arial"/>
        <family val="2"/>
      </rPr>
      <t>(select from dropdown)</t>
    </r>
  </si>
  <si>
    <t>DIRECT</t>
  </si>
  <si>
    <t>TOTAL</t>
  </si>
  <si>
    <t>NSP Direct</t>
  </si>
  <si>
    <t>OST Direct</t>
  </si>
  <si>
    <t>Definitions and Examples of Direct and Indirect Expenditure</t>
  </si>
  <si>
    <t>Direct</t>
  </si>
  <si>
    <t>Indirect</t>
  </si>
  <si>
    <t>Direct expenditures</t>
  </si>
  <si>
    <t>Indirect expenditures</t>
  </si>
  <si>
    <t>Years*:</t>
  </si>
  <si>
    <t>Buprenorphine</t>
    <phoneticPr fontId="30" type="noConversion"/>
  </si>
  <si>
    <t>Cups for methadone</t>
    <phoneticPr fontId="30" type="noConversion"/>
  </si>
  <si>
    <t>Cups for urine sample</t>
    <phoneticPr fontId="30" type="noConversion"/>
  </si>
  <si>
    <t>Dispensers</t>
    <phoneticPr fontId="30" type="noConversion"/>
  </si>
  <si>
    <t>Gloves</t>
    <phoneticPr fontId="30" type="noConversion"/>
  </si>
  <si>
    <t>Vaccinations for hepatitis A/B/C</t>
    <phoneticPr fontId="30" type="noConversion"/>
  </si>
  <si>
    <t>Condoms</t>
    <phoneticPr fontId="30" type="noConversion"/>
  </si>
  <si>
    <t>Air conditioner</t>
    <phoneticPr fontId="30" type="noConversion"/>
  </si>
  <si>
    <t>Tubule</t>
    <phoneticPr fontId="30" type="noConversion"/>
  </si>
  <si>
    <t>Water</t>
    <phoneticPr fontId="30" type="noConversion"/>
  </si>
  <si>
    <t>Naloxone</t>
    <phoneticPr fontId="30" type="noConversion"/>
  </si>
  <si>
    <t>Naltrexone</t>
    <phoneticPr fontId="30" type="noConversion"/>
  </si>
  <si>
    <t>Antidepressants</t>
    <phoneticPr fontId="30" type="noConversion"/>
  </si>
  <si>
    <t>Indirect vs. direct expenditures</t>
  </si>
  <si>
    <t>Site-level overhead and supplies expenditures</t>
  </si>
  <si>
    <t>Total expenditure</t>
  </si>
  <si>
    <t xml:space="preserve"> Developed by the USAID |Health Policy Project (April 2014)</t>
  </si>
  <si>
    <t>NSP</t>
  </si>
  <si>
    <t>OST</t>
  </si>
  <si>
    <t>Definition</t>
  </si>
  <si>
    <t>Social work and counseling</t>
  </si>
  <si>
    <t>TB DOT</t>
  </si>
  <si>
    <t>STI treatment</t>
  </si>
  <si>
    <t>Group sessions and support groups</t>
  </si>
  <si>
    <t>Legal support/services</t>
  </si>
  <si>
    <t>Provision of methadone or buprenorphine</t>
  </si>
  <si>
    <t>Case management</t>
  </si>
  <si>
    <t>Short-term off-site dosing services</t>
  </si>
  <si>
    <t>Regular clinical assessments</t>
  </si>
  <si>
    <t>Core</t>
  </si>
  <si>
    <t>Additional</t>
  </si>
  <si>
    <t>Non-essential</t>
  </si>
  <si>
    <t xml:space="preserve">Overdose prevention </t>
  </si>
  <si>
    <r>
      <t xml:space="preserve">Equipment 4          
</t>
    </r>
    <r>
      <rPr>
        <b/>
        <sz val="9"/>
        <color indexed="8"/>
        <rFont val="Arial"/>
        <family val="2"/>
      </rPr>
      <t>(select from dropdown)</t>
    </r>
  </si>
  <si>
    <r>
      <t xml:space="preserve">Equipment 5           
</t>
    </r>
    <r>
      <rPr>
        <b/>
        <sz val="9"/>
        <color indexed="8"/>
        <rFont val="Arial"/>
        <family val="2"/>
      </rPr>
      <t>(select from dropdown)</t>
    </r>
  </si>
  <si>
    <r>
      <t xml:space="preserve">Equipment 1          
</t>
    </r>
    <r>
      <rPr>
        <b/>
        <sz val="9"/>
        <color indexed="8"/>
        <rFont val="Arial"/>
        <family val="2"/>
      </rPr>
      <t>(select from dropdown)</t>
    </r>
  </si>
  <si>
    <r>
      <t xml:space="preserve">Equipment 2        
</t>
    </r>
    <r>
      <rPr>
        <b/>
        <sz val="9"/>
        <color indexed="8"/>
        <rFont val="Arial"/>
        <family val="2"/>
      </rPr>
      <t>(select from dropdown)</t>
    </r>
  </si>
  <si>
    <r>
      <t xml:space="preserve">Equipment 3           
</t>
    </r>
    <r>
      <rPr>
        <b/>
        <sz val="9"/>
        <color indexed="8"/>
        <rFont val="Arial"/>
        <family val="2"/>
      </rPr>
      <t>(select from dropdown)</t>
    </r>
  </si>
  <si>
    <t>Building expenses</t>
  </si>
  <si>
    <t>Security</t>
  </si>
  <si>
    <t>Utilities and services</t>
  </si>
  <si>
    <t>Transportation</t>
  </si>
  <si>
    <t>Parking fees</t>
  </si>
  <si>
    <t>Bank expenses</t>
  </si>
  <si>
    <t>Postal expenses</t>
  </si>
  <si>
    <t>Office supplies (ink, pens, paper)</t>
  </si>
  <si>
    <t>Telephone/fax</t>
  </si>
  <si>
    <t>Conference expenses</t>
  </si>
  <si>
    <t>Organization 2</t>
  </si>
  <si>
    <t>Organization 3</t>
  </si>
  <si>
    <t>Organization 4</t>
  </si>
  <si>
    <t>Organization 5</t>
  </si>
  <si>
    <t>Organization 7</t>
  </si>
  <si>
    <t>Central Program Management Expenditures: OST</t>
  </si>
  <si>
    <t>Site-Level Staff Expenditures: NSP</t>
  </si>
  <si>
    <t>Site Staff</t>
  </si>
  <si>
    <t>*Enter years for analysis</t>
  </si>
  <si>
    <t>Definitions</t>
  </si>
  <si>
    <t>Definitions:</t>
  </si>
  <si>
    <t>Service delivery organization</t>
  </si>
  <si>
    <t>Site</t>
  </si>
  <si>
    <t>Headquarters</t>
  </si>
  <si>
    <t>Harm Reduction Expenditure Tracking Tool</t>
  </si>
  <si>
    <t>Menu:</t>
  </si>
  <si>
    <t>Definitions of Harm Reduction Activities</t>
  </si>
  <si>
    <t>Classification of Harm Reduction Activities</t>
  </si>
  <si>
    <t>Service delivery organizations</t>
  </si>
  <si>
    <t>Staff</t>
  </si>
  <si>
    <t>Coordinator</t>
  </si>
  <si>
    <t>Accountant</t>
  </si>
  <si>
    <t>Central Program Management Costs</t>
  </si>
  <si>
    <t>Organization 1</t>
  </si>
  <si>
    <t>Central Program Management Expenditures: NSP</t>
  </si>
  <si>
    <t>Program Director</t>
  </si>
  <si>
    <t>Methadone</t>
    <phoneticPr fontId="30" type="noConversion"/>
  </si>
  <si>
    <t>Nurse</t>
  </si>
  <si>
    <t>Psychologist</t>
  </si>
  <si>
    <t>Site-Level Staff Expenditures: OST</t>
  </si>
  <si>
    <t>Non-OST activities</t>
  </si>
  <si>
    <t>Operator</t>
  </si>
  <si>
    <t>Information manager</t>
  </si>
  <si>
    <t>Physician/Narcologist</t>
  </si>
  <si>
    <t>NSP commodities</t>
  </si>
  <si>
    <t>OST commodities</t>
  </si>
  <si>
    <t>Syringes</t>
  </si>
  <si>
    <t>Needles</t>
  </si>
  <si>
    <t>Lawyer</t>
  </si>
  <si>
    <t>Pharmacist</t>
  </si>
  <si>
    <t>Cleaner</t>
  </si>
  <si>
    <t>Driver</t>
  </si>
  <si>
    <t>Water</t>
  </si>
  <si>
    <t>Distribution service</t>
  </si>
  <si>
    <t>Car insurance</t>
  </si>
  <si>
    <t>Taxes (income, profit and property)</t>
  </si>
  <si>
    <t>Electricity</t>
  </si>
  <si>
    <t>Natural gas/heating oil</t>
  </si>
  <si>
    <t>Rent</t>
  </si>
  <si>
    <t>Overheard</t>
  </si>
  <si>
    <t>Internet</t>
  </si>
  <si>
    <t>Car maintenance</t>
  </si>
  <si>
    <t>Building maintenance</t>
  </si>
  <si>
    <t>Fuel for vehicles</t>
  </si>
  <si>
    <t>Cleaning municipal service</t>
  </si>
  <si>
    <t>Other</t>
  </si>
  <si>
    <t>NSP medical equipment</t>
  </si>
  <si>
    <t>Swabs</t>
  </si>
  <si>
    <t>Puncture-proof container</t>
  </si>
  <si>
    <t>Disinfectants</t>
  </si>
  <si>
    <t>NSP non-medical equipment</t>
  </si>
  <si>
    <t>Scanners</t>
  </si>
  <si>
    <t>Copier</t>
  </si>
  <si>
    <t>Combo - printer-scanner-copier</t>
  </si>
  <si>
    <t>Fax and Telephone</t>
  </si>
  <si>
    <t>Telephone mini-station</t>
  </si>
  <si>
    <t>Vehicles</t>
  </si>
  <si>
    <t>Air conditioner</t>
  </si>
  <si>
    <t>Heating appliance</t>
  </si>
  <si>
    <t xml:space="preserve">Tables </t>
  </si>
  <si>
    <t>Chairs</t>
  </si>
  <si>
    <t>Bookshelves</t>
  </si>
  <si>
    <t>Digital photo or video camera</t>
  </si>
  <si>
    <t>Wall clock</t>
  </si>
  <si>
    <t>TV</t>
  </si>
  <si>
    <t>DVD player</t>
  </si>
  <si>
    <t>Cassette player</t>
  </si>
  <si>
    <t xml:space="preserve">Calculator </t>
  </si>
  <si>
    <t>UPS</t>
  </si>
  <si>
    <t>Generator</t>
  </si>
  <si>
    <t>Computers</t>
  </si>
  <si>
    <t>Printers</t>
  </si>
  <si>
    <t>Wall board -magnetic</t>
  </si>
  <si>
    <t>Vacuum cleaner</t>
  </si>
  <si>
    <t>Washing machine</t>
  </si>
  <si>
    <t>Fridge</t>
  </si>
  <si>
    <t xml:space="preserve">Table for VCT </t>
  </si>
  <si>
    <t>Positive Displacement Pipette</t>
  </si>
  <si>
    <t>Medical cupboard</t>
  </si>
  <si>
    <t>Laboratory furniture (table, chair, etc.)</t>
  </si>
  <si>
    <t>Medical waste disposal</t>
  </si>
  <si>
    <t>Expenses for case management</t>
  </si>
  <si>
    <t>Rental space for peer education training</t>
  </si>
  <si>
    <t xml:space="preserve">Monetary incentives </t>
  </si>
  <si>
    <t>Hygienic materials</t>
  </si>
  <si>
    <t>Communication</t>
  </si>
  <si>
    <t>Materials for recreational work</t>
  </si>
  <si>
    <t>Flu vaccines</t>
  </si>
  <si>
    <t>Drug screening tests</t>
  </si>
  <si>
    <t>HIV confirmatory tests</t>
  </si>
  <si>
    <t>TB tests</t>
  </si>
  <si>
    <t>Hepatitis A/B/C rapid and confirmatory tests</t>
  </si>
  <si>
    <t>Combo-printer-scanner-copier</t>
  </si>
  <si>
    <t>Faxes</t>
  </si>
  <si>
    <t>Benzo-ganarator</t>
  </si>
  <si>
    <t>Safe / strongbox</t>
  </si>
  <si>
    <t xml:space="preserve">Shredder </t>
  </si>
  <si>
    <t>Photo video camera</t>
  </si>
  <si>
    <t>Video recorder (video eyes)</t>
  </si>
  <si>
    <t>N/A</t>
  </si>
  <si>
    <t>Cloth hanger</t>
  </si>
  <si>
    <t>Dosimeters - electronic</t>
  </si>
  <si>
    <t>Dosimeter - mechanical</t>
  </si>
  <si>
    <t>Alcohol tester/breathalyzer</t>
  </si>
  <si>
    <t>BP monitor</t>
  </si>
  <si>
    <t>Mechanical pipettes</t>
  </si>
  <si>
    <t>Triplet furniture</t>
  </si>
  <si>
    <t>Lab furniture (cupboard, table, etc.)</t>
  </si>
  <si>
    <t>Water distilation machine</t>
  </si>
  <si>
    <t>Water dispenser</t>
  </si>
  <si>
    <t>Scales Weight (100g. F1)</t>
  </si>
  <si>
    <t>Scales Weight (200g. F1)</t>
  </si>
  <si>
    <t>Scales ED-6H</t>
  </si>
  <si>
    <t>Non-NSP activities</t>
  </si>
  <si>
    <t>Site</t>
    <phoneticPr fontId="30" type="noConversion"/>
  </si>
  <si>
    <t>OST</t>
    <phoneticPr fontId="30" type="noConversion"/>
  </si>
  <si>
    <t>Other Site-Level Direct Expenditures: NSP &amp; OST</t>
    <phoneticPr fontId="30" type="noConversion"/>
  </si>
  <si>
    <t>Information/education materials</t>
    <phoneticPr fontId="30" type="noConversion"/>
  </si>
  <si>
    <t>Advocacy materials</t>
    <phoneticPr fontId="30" type="noConversion"/>
  </si>
  <si>
    <t>Scales 2kg</t>
  </si>
  <si>
    <t>Scales MWP-300N</t>
  </si>
  <si>
    <t>Bottle for dosimeter 1000 ml</t>
  </si>
  <si>
    <t>Food packages</t>
  </si>
  <si>
    <t>Training costs related to lunch/coffee-breaks</t>
  </si>
  <si>
    <t>Power supply/UPS</t>
  </si>
  <si>
    <t>Site-Level Commodity Expenditures: NSP</t>
  </si>
  <si>
    <t>Aggregate expenditure</t>
  </si>
  <si>
    <t>Site-Level Commodity Expenditures: OST</t>
  </si>
  <si>
    <t>OST other direct costs</t>
  </si>
  <si>
    <t>OST medical equipment</t>
  </si>
  <si>
    <t>OST non-medical equipment</t>
  </si>
  <si>
    <t>HIV rapid tests</t>
  </si>
  <si>
    <t>STI diagnostic tests</t>
  </si>
  <si>
    <t>Pregnancy tests</t>
  </si>
  <si>
    <t>Scarificators</t>
  </si>
  <si>
    <t>HBV</t>
  </si>
  <si>
    <t>HCV</t>
  </si>
  <si>
    <t>Eppendorf</t>
  </si>
  <si>
    <t>Vitamins</t>
  </si>
  <si>
    <t>Bandage</t>
  </si>
  <si>
    <t>Vein sets-butterfly</t>
  </si>
  <si>
    <t>Head of pipette</t>
  </si>
  <si>
    <t>Naloxone</t>
  </si>
  <si>
    <t>Condoms</t>
  </si>
  <si>
    <t>First aid box (iod, spirit, cotton, plasters)</t>
  </si>
  <si>
    <t>Vein ointments</t>
  </si>
  <si>
    <t>Latex or rubber non sterile gloves</t>
  </si>
  <si>
    <t>NSP other direct costs</t>
  </si>
  <si>
    <t>OST</t>
    <phoneticPr fontId="30" type="noConversion"/>
  </si>
  <si>
    <t>Central program level</t>
    <phoneticPr fontId="30" type="noConversion"/>
  </si>
  <si>
    <t>Commodities</t>
    <phoneticPr fontId="30" type="noConversion"/>
  </si>
  <si>
    <t>Other direct expenditures</t>
    <phoneticPr fontId="30" type="noConversion"/>
  </si>
  <si>
    <t>Medical equipment</t>
    <phoneticPr fontId="30" type="noConversion"/>
  </si>
  <si>
    <t>Non-medical equipment</t>
    <phoneticPr fontId="30" type="noConversion"/>
  </si>
  <si>
    <t>Site overhead</t>
    <phoneticPr fontId="30" type="noConversion"/>
  </si>
  <si>
    <t>Site staff- direct</t>
    <phoneticPr fontId="30" type="noConversion"/>
  </si>
  <si>
    <t>Site staff-indirect</t>
    <phoneticPr fontId="30" type="noConversion"/>
  </si>
  <si>
    <t>INDIRECT</t>
    <phoneticPr fontId="30" type="noConversion"/>
  </si>
  <si>
    <t>NSP Service delivery organization</t>
    <phoneticPr fontId="30" type="noConversion"/>
  </si>
  <si>
    <t>Site-Level Non-Medical Equipment Expenditures: NSP</t>
    <phoneticPr fontId="30" type="noConversion"/>
  </si>
  <si>
    <t>Other (specify)</t>
    <phoneticPr fontId="30" type="noConversion"/>
  </si>
  <si>
    <t>Other (specify)</t>
    <phoneticPr fontId="30" type="noConversion"/>
  </si>
  <si>
    <t>Other (specify)</t>
    <phoneticPr fontId="30" type="noConversion"/>
  </si>
  <si>
    <t>Utilities</t>
    <phoneticPr fontId="30" type="noConversion"/>
  </si>
  <si>
    <t>Office supplies</t>
    <phoneticPr fontId="30" type="noConversion"/>
  </si>
  <si>
    <t>Transportation</t>
    <phoneticPr fontId="30" type="noConversion"/>
  </si>
  <si>
    <t>Rent</t>
    <phoneticPr fontId="30" type="noConversion"/>
  </si>
  <si>
    <t>NSP</t>
    <phoneticPr fontId="30" type="noConversion"/>
  </si>
  <si>
    <t>Tables</t>
    <phoneticPr fontId="30" type="noConversion"/>
  </si>
  <si>
    <t>Chairs</t>
    <phoneticPr fontId="30" type="noConversion"/>
  </si>
  <si>
    <t>Bookshelves</t>
    <phoneticPr fontId="30" type="noConversion"/>
  </si>
  <si>
    <t xml:space="preserve">Filing cabinet </t>
    <phoneticPr fontId="30" type="noConversion"/>
  </si>
  <si>
    <t>Nightstand</t>
    <phoneticPr fontId="30" type="noConversion"/>
  </si>
  <si>
    <t>Printers</t>
    <phoneticPr fontId="30" type="noConversion"/>
  </si>
  <si>
    <t>Other furniture</t>
    <phoneticPr fontId="30" type="noConversion"/>
  </si>
  <si>
    <t xml:space="preserve">Other furniture </t>
    <phoneticPr fontId="30" type="noConversion"/>
  </si>
  <si>
    <t>Cable channel connector</t>
    <phoneticPr fontId="30" type="noConversion"/>
  </si>
  <si>
    <t>Wardrobe</t>
    <phoneticPr fontId="30" type="noConversion"/>
  </si>
  <si>
    <t>Computers</t>
    <phoneticPr fontId="30" type="noConversion"/>
  </si>
  <si>
    <t>Site</t>
    <phoneticPr fontId="30" type="noConversion"/>
  </si>
  <si>
    <t>Site-Level Medical Equipment Expenditures: NSP</t>
    <phoneticPr fontId="30" type="noConversion"/>
  </si>
  <si>
    <t>Controls the process of data collection from NSP, VCT and PDI; prepares monthly reports; oversees mobile lab work, outreach work; etc.</t>
  </si>
  <si>
    <t>Monthly utilities payment</t>
  </si>
  <si>
    <t>Cleans office</t>
  </si>
  <si>
    <t xml:space="preserve"> Information technology support specialist for office network, web-page management, hosting and relevant work</t>
  </si>
  <si>
    <r>
      <t xml:space="preserve">Rent 
</t>
    </r>
    <r>
      <rPr>
        <i/>
        <sz val="8"/>
        <rFont val="Arial"/>
        <family val="2"/>
      </rPr>
      <t>(leave blank if organization doesn't pay rent)</t>
    </r>
  </si>
  <si>
    <t xml:space="preserve">Performs statistical analysis of program data.  </t>
  </si>
  <si>
    <t>1. OST ONLY</t>
  </si>
  <si>
    <t>2. TOTAL (OST ONLY UNKNOWN)</t>
  </si>
  <si>
    <t>Physician and other medical consultants</t>
  </si>
  <si>
    <t>2. Enter Time-Use (%) for Each Type of Staff</t>
  </si>
  <si>
    <t>Responsible for drug store management, keeps records of drug expenses.</t>
  </si>
  <si>
    <t>Commodity</t>
  </si>
  <si>
    <t>GeneXpert</t>
  </si>
  <si>
    <t>Sterile water</t>
  </si>
  <si>
    <r>
      <t xml:space="preserve">Total time use 
</t>
    </r>
    <r>
      <rPr>
        <b/>
        <sz val="10"/>
        <color indexed="8"/>
        <rFont val="Arial"/>
        <family val="2"/>
      </rPr>
      <t>(should equal 100%)</t>
    </r>
  </si>
  <si>
    <t>NSP Commodity</t>
  </si>
  <si>
    <t>NSP_High_Priority</t>
  </si>
  <si>
    <t>NSP_Medium_Priority</t>
  </si>
  <si>
    <t>NSP_Low_Priority</t>
  </si>
  <si>
    <t>OST_High_Priority</t>
  </si>
  <si>
    <t>OST_Medium_Priority</t>
  </si>
  <si>
    <t>OST_Low_Priority</t>
  </si>
  <si>
    <t>Commodities are medical items used during NSP activities and usually given directly to NSP recipients, such as needles, syringes, swabs, etc.</t>
  </si>
  <si>
    <t>Cups for methadone</t>
  </si>
  <si>
    <t>Cups for urine sample</t>
  </si>
  <si>
    <t>Dispensers</t>
  </si>
  <si>
    <t>Gloves</t>
  </si>
  <si>
    <t>Vaccinations for hepatitis A/B/C</t>
  </si>
  <si>
    <t>Tubule</t>
  </si>
  <si>
    <t>Naltrexone</t>
  </si>
  <si>
    <t>Antidepressants</t>
  </si>
  <si>
    <t>Methadone (all forms)</t>
  </si>
  <si>
    <t>Buprenorphine (all forms)</t>
  </si>
  <si>
    <t>OST Commodity</t>
  </si>
  <si>
    <t>Multiple</t>
  </si>
  <si>
    <t>Information/education materials</t>
  </si>
  <si>
    <t>Other Direct Expenditures</t>
  </si>
  <si>
    <t>Other direct expenditures</t>
  </si>
  <si>
    <t>Items with a long lifespan (at least one year) that are directly related to service provision, such as lab equipment and furniture.</t>
  </si>
  <si>
    <t>TB screening and diagnosis</t>
  </si>
  <si>
    <t>STI diagnosis</t>
  </si>
  <si>
    <t>Site-Level Overhead: NSP&amp;OST</t>
  </si>
  <si>
    <t>Site overhead</t>
  </si>
  <si>
    <t>Items with a long lifespan (at least one year) that are indirectly related to service provision, such as computers, printers, and office furniture.</t>
  </si>
  <si>
    <t>High priority activities</t>
  </si>
  <si>
    <t>Medium priority activities</t>
  </si>
  <si>
    <t>Low priority activities</t>
  </si>
  <si>
    <t>Select if equipment is used for the following activities (Yes or No)</t>
  </si>
  <si>
    <r>
      <t xml:space="preserve">Equipment 2          
</t>
    </r>
    <r>
      <rPr>
        <b/>
        <sz val="9"/>
        <color indexed="8"/>
        <rFont val="Arial"/>
        <family val="2"/>
      </rPr>
      <t>(select from dropdown)</t>
    </r>
  </si>
  <si>
    <r>
      <t xml:space="preserve">Equipment 3          
</t>
    </r>
    <r>
      <rPr>
        <b/>
        <sz val="9"/>
        <color indexed="8"/>
        <rFont val="Arial"/>
        <family val="2"/>
      </rPr>
      <t>(select from dropdown)</t>
    </r>
  </si>
  <si>
    <r>
      <t xml:space="preserve">Equipment 5          
</t>
    </r>
    <r>
      <rPr>
        <b/>
        <sz val="9"/>
        <color indexed="8"/>
        <rFont val="Arial"/>
        <family val="2"/>
      </rPr>
      <t>(select from dropdown)</t>
    </r>
  </si>
  <si>
    <r>
      <t xml:space="preserve">Equipment 6          
</t>
    </r>
    <r>
      <rPr>
        <b/>
        <sz val="9"/>
        <color indexed="8"/>
        <rFont val="Arial"/>
        <family val="2"/>
      </rPr>
      <t>(select from dropdown)</t>
    </r>
  </si>
  <si>
    <r>
      <t xml:space="preserve">Equipment 7          
</t>
    </r>
    <r>
      <rPr>
        <b/>
        <sz val="9"/>
        <color indexed="8"/>
        <rFont val="Arial"/>
        <family val="2"/>
      </rPr>
      <t>(select from dropdown)</t>
    </r>
  </si>
  <si>
    <r>
      <t xml:space="preserve">Equipment 8          
</t>
    </r>
    <r>
      <rPr>
        <b/>
        <sz val="9"/>
        <color indexed="8"/>
        <rFont val="Arial"/>
        <family val="2"/>
      </rPr>
      <t>(select from dropdown)</t>
    </r>
  </si>
  <si>
    <t>Yes</t>
  </si>
  <si>
    <t>No</t>
  </si>
  <si>
    <t>NSP site</t>
  </si>
  <si>
    <t>Factor-Year 1</t>
  </si>
  <si>
    <t>Expen- Year 1</t>
  </si>
  <si>
    <t>Equipment 1</t>
  </si>
  <si>
    <t>High</t>
  </si>
  <si>
    <t>Medium</t>
  </si>
  <si>
    <t>Low</t>
  </si>
  <si>
    <t>SUM</t>
  </si>
  <si>
    <t>Factor-Year 2</t>
  </si>
  <si>
    <t>Expen-Year 2</t>
  </si>
  <si>
    <t>Equipment 2</t>
  </si>
  <si>
    <t>Equipment 3</t>
  </si>
  <si>
    <t>Equipment 4</t>
  </si>
  <si>
    <t>Equipment 5</t>
  </si>
  <si>
    <t>Equipment 6</t>
  </si>
  <si>
    <t>Equipment 7</t>
  </si>
  <si>
    <t>Equipment 8</t>
  </si>
  <si>
    <t>Needle and syringe distribution  and/or exchange</t>
  </si>
  <si>
    <t>Gender-sensitive services for women</t>
  </si>
  <si>
    <t>Peer education</t>
  </si>
  <si>
    <t>Medical consultation</t>
  </si>
  <si>
    <t>Social work and counselling</t>
  </si>
  <si>
    <t>Vocational training</t>
  </si>
  <si>
    <r>
      <rPr>
        <b/>
        <u/>
        <sz val="12"/>
        <rFont val="Arial"/>
        <family val="2"/>
      </rPr>
      <t>Purpose:</t>
    </r>
    <r>
      <rPr>
        <b/>
        <sz val="12"/>
        <rFont val="Arial"/>
        <family val="2"/>
      </rPr>
      <t xml:space="preserve"> </t>
    </r>
    <r>
      <rPr>
        <sz val="11"/>
        <rFont val="Arial"/>
        <family val="2"/>
      </rPr>
      <t xml:space="preserve">To assess total in-country expenditure levels over two fiscal years for OST and NST programs. Expenditures can be examined by direct and indirect expenditure and by high, medium and low priority program activities. The total expenditure can be divided by total individuals reached to yield total past unit expenditure. </t>
    </r>
  </si>
  <si>
    <t>Facility or location of service delivery, such as an OST clinic or NSP mobile site. These can be funded by the Global Fund, the government or another source.</t>
  </si>
  <si>
    <r>
      <t xml:space="preserve">Rent 
</t>
    </r>
    <r>
      <rPr>
        <i/>
        <sz val="8"/>
        <rFont val="Arial"/>
        <family val="2"/>
      </rPr>
      <t>(leave blank or estimate (see user guide) if organization doesn't pay rent)</t>
    </r>
  </si>
  <si>
    <t>Total number of NSP clients reached in program</t>
  </si>
  <si>
    <t>Total number of OST patients reached in program</t>
  </si>
  <si>
    <r>
      <t xml:space="preserve">If taking a </t>
    </r>
    <r>
      <rPr>
        <b/>
        <i/>
        <sz val="11"/>
        <color indexed="8"/>
        <rFont val="Arial"/>
        <family val="2"/>
      </rPr>
      <t>sample</t>
    </r>
    <r>
      <rPr>
        <i/>
        <sz val="11"/>
        <color indexed="8"/>
        <rFont val="Arial"/>
        <family val="2"/>
      </rPr>
      <t xml:space="preserve"> of sites, enter:</t>
    </r>
  </si>
  <si>
    <t>Census of sites:</t>
  </si>
  <si>
    <t>Sample of sites:</t>
  </si>
  <si>
    <t>Organization</t>
  </si>
  <si>
    <t xml:space="preserve">Enter number of NSP clients by site </t>
  </si>
  <si>
    <t xml:space="preserve">Enter number of all clients by site </t>
  </si>
  <si>
    <t>U.S. Dollars</t>
  </si>
  <si>
    <t>Currency*:</t>
  </si>
  <si>
    <r>
      <t>*</t>
    </r>
    <r>
      <rPr>
        <i/>
        <sz val="11"/>
        <color theme="1"/>
        <rFont val="Calibri"/>
        <family val="2"/>
        <scheme val="minor"/>
      </rPr>
      <t>Enter currency used for data entry</t>
    </r>
  </si>
  <si>
    <t>3. Enter NSP headquarter staff training expenditure by year</t>
  </si>
  <si>
    <t>3. Enter OST headquarter staff training expenditure by year</t>
  </si>
  <si>
    <t>Yes/No</t>
  </si>
  <si>
    <t>Hepatitis prevention</t>
  </si>
  <si>
    <t>Treatment of other comorbid conditions</t>
  </si>
  <si>
    <t>Bicycles</t>
  </si>
  <si>
    <t>Primary funding source</t>
  </si>
  <si>
    <t>Funding source</t>
  </si>
  <si>
    <t>Global Fund</t>
  </si>
  <si>
    <t>National government</t>
  </si>
  <si>
    <t>Enter name of Site 11</t>
  </si>
  <si>
    <t>Enter name of Site 12</t>
  </si>
  <si>
    <t>Enter name of Site 13</t>
  </si>
  <si>
    <t>Enter name of Site 14</t>
  </si>
  <si>
    <t>Enter name of Site 15</t>
  </si>
  <si>
    <t>Enter name of Site 16</t>
  </si>
  <si>
    <t>Enter name of Site 17</t>
  </si>
  <si>
    <t>Enter name of Site 18</t>
  </si>
  <si>
    <t>Enter name of Site 19</t>
  </si>
  <si>
    <t>Enter name of Site 20</t>
  </si>
  <si>
    <r>
      <t xml:space="preserve">
Enter Staff (Total salaries paid </t>
    </r>
    <r>
      <rPr>
        <b/>
        <u/>
        <sz val="12"/>
        <color indexed="8"/>
        <rFont val="Arial"/>
        <family val="2"/>
      </rPr>
      <t>only</t>
    </r>
    <r>
      <rPr>
        <b/>
        <sz val="12"/>
        <color indexed="8"/>
        <rFont val="Arial"/>
        <family val="2"/>
      </rPr>
      <t>) and Overhead Expenditures</t>
    </r>
  </si>
  <si>
    <t>4. Enter OST headquarter expenditure on staff benefits paid  by year</t>
  </si>
  <si>
    <r>
      <t xml:space="preserve">
Enter Staff (Total salaries paid </t>
    </r>
    <r>
      <rPr>
        <b/>
        <u/>
        <sz val="12"/>
        <color indexed="8"/>
        <rFont val="Arial"/>
        <family val="2"/>
      </rPr>
      <t>only)</t>
    </r>
    <r>
      <rPr>
        <b/>
        <sz val="12"/>
        <color indexed="8"/>
        <rFont val="Arial"/>
        <family val="2"/>
      </rPr>
      <t xml:space="preserve"> and Overhead Expenditures</t>
    </r>
  </si>
  <si>
    <t>4. Enter NSP headquarter expenditure on staff benefits paid  by year</t>
  </si>
  <si>
    <t>NSP only</t>
  </si>
  <si>
    <t>OST only</t>
  </si>
  <si>
    <t>NSP-only expenditure</t>
  </si>
  <si>
    <t>Total expenditure (NSP-only unknown)</t>
  </si>
  <si>
    <t>OST-only expenditure</t>
  </si>
  <si>
    <t>Total expenditure OST-only unknown)</t>
  </si>
  <si>
    <t>1. Enter OST Staff Salaries</t>
  </si>
  <si>
    <t>1. Enter NSP Staff Salaries</t>
  </si>
  <si>
    <t>NSP ONLY</t>
  </si>
  <si>
    <t>TOTAL (NSP ONLY UNKNOWN)</t>
  </si>
  <si>
    <t>5. Enter NSP headquarter staff training expenditure by year</t>
  </si>
  <si>
    <t>6. Enter NSP headquarter expenditure on staff benefits paid  by year</t>
  </si>
  <si>
    <t>5. Enter OST headquarter staff training expenditure by year</t>
  </si>
  <si>
    <t>6. Enter OST headquarter expenditure on staff benefits paid  by year</t>
  </si>
  <si>
    <t>OST ONLY</t>
  </si>
  <si>
    <t>TOTAL (OST ONLY UNKNOWN)</t>
  </si>
  <si>
    <t>Proportion of direct</t>
  </si>
  <si>
    <t>Total benefits and training</t>
  </si>
  <si>
    <t>Direct benefits &amp; training</t>
  </si>
  <si>
    <t>Indirect benefits &amp; training</t>
  </si>
  <si>
    <r>
      <t xml:space="preserve">2. Select if commodity is used for high, medium or low priority NSP activities 
</t>
    </r>
    <r>
      <rPr>
        <b/>
        <sz val="10"/>
        <color indexed="8"/>
        <rFont val="Arial"/>
        <family val="2"/>
      </rPr>
      <t>(from dropdown)</t>
    </r>
  </si>
  <si>
    <r>
      <t xml:space="preserve">3. Select specific NSP activity which uses commodity 
</t>
    </r>
    <r>
      <rPr>
        <b/>
        <sz val="10"/>
        <color indexed="8"/>
        <rFont val="Arial"/>
        <family val="2"/>
      </rPr>
      <t>(from dropdown)</t>
    </r>
  </si>
  <si>
    <t>4. Aggregate expenditure</t>
  </si>
  <si>
    <r>
      <t xml:space="preserve">1. Select primary funding source of commodity in country
</t>
    </r>
    <r>
      <rPr>
        <b/>
        <sz val="10"/>
        <color indexed="8"/>
        <rFont val="Arial"/>
        <family val="2"/>
      </rPr>
      <t>(from dropdown)</t>
    </r>
  </si>
  <si>
    <r>
      <t xml:space="preserve">2. Select if commodity is used for high, medium or low priority OST activities 
</t>
    </r>
    <r>
      <rPr>
        <b/>
        <sz val="10"/>
        <color indexed="8"/>
        <rFont val="Arial"/>
        <family val="2"/>
      </rPr>
      <t>(from dropdown)</t>
    </r>
  </si>
  <si>
    <r>
      <t xml:space="preserve">3. Select specific OST activity which uses commodity 
</t>
    </r>
    <r>
      <rPr>
        <b/>
        <sz val="10"/>
        <color indexed="8"/>
        <rFont val="Arial"/>
        <family val="2"/>
      </rPr>
      <t>(from dropdown)</t>
    </r>
  </si>
  <si>
    <r>
      <t xml:space="preserve">2. Select if item is used for high, medium or low priority activities 
</t>
    </r>
    <r>
      <rPr>
        <b/>
        <sz val="10"/>
        <color indexed="8"/>
        <rFont val="Arial"/>
        <family val="2"/>
      </rPr>
      <t>(from dropdown)</t>
    </r>
  </si>
  <si>
    <r>
      <t xml:space="preserve">3. Select specific  activity which uses item
</t>
    </r>
    <r>
      <rPr>
        <b/>
        <sz val="10"/>
        <color indexed="8"/>
        <rFont val="Arial"/>
        <family val="2"/>
      </rPr>
      <t>(from dropdown)</t>
    </r>
  </si>
  <si>
    <r>
      <t xml:space="preserve">Equipment 1          
</t>
    </r>
    <r>
      <rPr>
        <b/>
        <sz val="9"/>
        <rFont val="Arial"/>
        <family val="2"/>
      </rPr>
      <t>(select from dropdown)</t>
    </r>
  </si>
  <si>
    <r>
      <t xml:space="preserve">Equipment 2          
</t>
    </r>
    <r>
      <rPr>
        <b/>
        <sz val="9"/>
        <rFont val="Arial"/>
        <family val="2"/>
      </rPr>
      <t>(select from dropdown)</t>
    </r>
  </si>
  <si>
    <r>
      <t xml:space="preserve">Equipment 3          
</t>
    </r>
    <r>
      <rPr>
        <b/>
        <sz val="9"/>
        <rFont val="Arial"/>
        <family val="2"/>
      </rPr>
      <t>(select from dropdown)</t>
    </r>
  </si>
  <si>
    <r>
      <t xml:space="preserve">Equipment 4          
</t>
    </r>
    <r>
      <rPr>
        <b/>
        <sz val="9"/>
        <rFont val="Arial"/>
        <family val="2"/>
      </rPr>
      <t>(select from dropdown)</t>
    </r>
  </si>
  <si>
    <r>
      <t xml:space="preserve">Equipment 5          
</t>
    </r>
    <r>
      <rPr>
        <b/>
        <sz val="9"/>
        <rFont val="Arial"/>
        <family val="2"/>
      </rPr>
      <t>(select from dropdown)</t>
    </r>
  </si>
  <si>
    <r>
      <t xml:space="preserve">Equipment 6          
</t>
    </r>
    <r>
      <rPr>
        <b/>
        <sz val="9"/>
        <rFont val="Arial"/>
        <family val="2"/>
      </rPr>
      <t>(select from dropdown)</t>
    </r>
  </si>
  <si>
    <r>
      <t xml:space="preserve">Equipment 7          
</t>
    </r>
    <r>
      <rPr>
        <b/>
        <sz val="9"/>
        <rFont val="Arial"/>
        <family val="2"/>
      </rPr>
      <t>(select from dropdown)</t>
    </r>
  </si>
  <si>
    <r>
      <t xml:space="preserve">Equipment 8          
</t>
    </r>
    <r>
      <rPr>
        <b/>
        <sz val="9"/>
        <rFont val="Arial"/>
        <family val="2"/>
      </rPr>
      <t>(select from dropdown)</t>
    </r>
  </si>
  <si>
    <t>Site taxes</t>
  </si>
  <si>
    <t>Taxes</t>
  </si>
  <si>
    <t xml:space="preserve">Any taxes paid at the site-level which are not accounted for in other parts of the tool. </t>
  </si>
  <si>
    <t>Expenditure by Primary Funding Source</t>
  </si>
  <si>
    <t>Government</t>
  </si>
  <si>
    <t>Site staff</t>
  </si>
  <si>
    <t>Central program</t>
  </si>
  <si>
    <t>Condom distribution</t>
  </si>
  <si>
    <t>Household goods</t>
  </si>
  <si>
    <t>Organization 6</t>
  </si>
  <si>
    <t>`</t>
  </si>
  <si>
    <r>
      <rPr>
        <b/>
        <u/>
        <sz val="11"/>
        <color indexed="8"/>
        <rFont val="Arial"/>
        <family val="2"/>
      </rPr>
      <t>Instructions:</t>
    </r>
    <r>
      <rPr>
        <sz val="11"/>
        <color indexed="8"/>
        <rFont val="Arial"/>
        <family val="2"/>
      </rPr>
      <t xml:space="preserve"> Categorize each harm reduction activity provided in country by high, medium or low priority according to the </t>
    </r>
    <r>
      <rPr>
        <sz val="11"/>
        <rFont val="Arial"/>
        <family val="2"/>
      </rPr>
      <t xml:space="preserve">following definitions. We recommend using the Harm Reduction Prioritization Assessment Tool and incorporating PWID preferences when classifying activities. Full list of high/medium/low priority activities for country/local context should be defined in close cooperation with and through extensive consultations with people who use drugs (PWUD) community groups. 
</t>
    </r>
    <r>
      <rPr>
        <b/>
        <i/>
        <sz val="11"/>
        <rFont val="Arial"/>
        <family val="2"/>
      </rPr>
      <t>Note:</t>
    </r>
    <r>
      <rPr>
        <sz val="11"/>
        <rFont val="Arial"/>
        <family val="2"/>
      </rPr>
      <t xml:space="preserve"> Not all activities need to be selected. </t>
    </r>
    <r>
      <rPr>
        <sz val="11"/>
        <color indexed="10"/>
        <rFont val="Arial"/>
        <family val="2"/>
      </rPr>
      <t>Do not select the same activity more than once.</t>
    </r>
  </si>
  <si>
    <r>
      <t>Commodities:</t>
    </r>
    <r>
      <rPr>
        <sz val="10"/>
        <color indexed="8"/>
        <rFont val="Arial"/>
        <family val="2"/>
      </rPr>
      <t xml:space="preserve"> Syringes, needles, swabs, disinfectants, naloxone, condoms, HIV tests, STI tests, pregnancy tests, vein ointments, scarificators, eppendorf, HBV, vitamins, bandages, etc.</t>
    </r>
  </si>
  <si>
    <r>
      <t xml:space="preserve">Commodities: </t>
    </r>
    <r>
      <rPr>
        <sz val="10"/>
        <color indexed="8"/>
        <rFont val="Arial"/>
        <family val="2"/>
      </rPr>
      <t>Methadone, buprenorphine, cups, dispensers, gloves, vaccinations, drug screening tests, disinfectants, condoms, HIV tests, STI tests, hepatitis tests, water, naloxone, antidepressants, etc.</t>
    </r>
  </si>
  <si>
    <r>
      <t xml:space="preserve">Non-medical equipment: </t>
    </r>
    <r>
      <rPr>
        <sz val="10"/>
        <color indexed="8"/>
        <rFont val="Arial"/>
        <family val="2"/>
      </rPr>
      <t>Computers, printers, scanners, telephones, air conditioner, office furniture, video recorder, safe box</t>
    </r>
  </si>
  <si>
    <t>Makes financial calculations. Controls  flow of funding and accounting.</t>
  </si>
  <si>
    <t>First aid box (iodine, spirit, cotton, plasters)</t>
  </si>
  <si>
    <t>Informational - no input required</t>
  </si>
  <si>
    <t>Distribution of methadone or buprenorphine</t>
  </si>
  <si>
    <t>Daily distribution/dispensing of medication (in liquid or powdered form).</t>
  </si>
  <si>
    <t>Take-home dosage</t>
  </si>
  <si>
    <t>Dispensing a several days' dose of medication to a patient at one time to reduce the need for daily visits or as an encouragement (contingency management).</t>
  </si>
  <si>
    <t>At least once a year, a test and a pre- and post-test counselling by a trained medical or other professional.</t>
  </si>
  <si>
    <t>Provision of lab TB screening. Controlled assessments, including X-rays, prescribed and performed by medical doctor for early detection and future management of TB infection. For PLHIV, standard screening should be with GeneXpert rather than standard clinical screening.</t>
  </si>
  <si>
    <t xml:space="preserve">Management of individual cases by social worker, to improve treatment  outcomes, facilitate clients' resocialization (employment assistance, development of communication skills etc.) and improvement of health condition. </t>
  </si>
  <si>
    <t>Dispensing TB medication to NSP clients, and other activities to assure TB treatment adherence</t>
  </si>
  <si>
    <t xml:space="preserve">Performed by doctor to monitor health condition of a patient, occasionally accompanied by prescribed lab examinations. </t>
  </si>
  <si>
    <t>Provision of STI lab testing. Controlled assessments prescribed and performed by infectious diseases specialist. Includes syndromic diagnosis (used in some countries) and lab-based diagnosis.</t>
  </si>
  <si>
    <t>Group sessions, couples therapy, motivational interviewing, enhancement of motivation, family therapy and etc.</t>
  </si>
  <si>
    <t>Group sessions aimed at risk reduction and adherence support, safe injection, Break the Cycle, HIV, 12 steps.</t>
  </si>
  <si>
    <t>Legal support of clients, legal assistance and support in court.</t>
  </si>
  <si>
    <t>Services specifically provided to women and families, including gynecological exams, pregnancy test, distribution of feminine hygiene products and food, consultations with pediatrician.</t>
  </si>
  <si>
    <t>Mandatory distribution of Naloxone and instructions on its proper use.</t>
  </si>
  <si>
    <t xml:space="preserve">Management of individual cases by social worker, to improve treatment  outcomes, facilitate clients' resocialization (employment assistance, development of communication skills etc.). </t>
  </si>
  <si>
    <t>Treatment of STIs by trained medical professionals.</t>
  </si>
  <si>
    <t>Support and counselling offered by current or former NSP clients.</t>
  </si>
  <si>
    <t>Performed by a doctor or a nurse to monitor patient's health condition.</t>
  </si>
  <si>
    <t>Includes counseling on risk reduction and referral to OST or other treatment, social assistance. Does NOT include legal support.</t>
  </si>
  <si>
    <t>Includes counseling on risk reduction and referral to various treatments, ART counselling, social assistance. Does NOT include legal support.</t>
  </si>
  <si>
    <t>Teaching OST patients specific skills, such as computer skills.</t>
  </si>
  <si>
    <t>Distribution of condoms to OST patients.</t>
  </si>
  <si>
    <t>Administering Hepatitis A or B vaccinations to OST patients.</t>
  </si>
  <si>
    <t>Treatment of comorbid conditions not covered by other activities. Example: depression.</t>
  </si>
  <si>
    <t>Services that significantly improve a harm reduction program’s ability to prevent HIV or other serious health harms, but the program can run even without these supplies or services.</t>
  </si>
  <si>
    <r>
      <rPr>
        <b/>
        <u/>
        <sz val="11"/>
        <color indexed="8"/>
        <rFont val="Arial"/>
        <family val="2"/>
      </rPr>
      <t xml:space="preserve">Instructions:
</t>
    </r>
    <r>
      <rPr>
        <b/>
        <sz val="11"/>
        <color indexed="8"/>
        <rFont val="Arial"/>
        <family val="2"/>
      </rPr>
      <t>1.</t>
    </r>
    <r>
      <rPr>
        <sz val="11"/>
        <color indexed="8"/>
        <rFont val="Arial"/>
        <family val="2"/>
      </rPr>
      <t xml:space="preserve"> Input names</t>
    </r>
    <r>
      <rPr>
        <sz val="11"/>
        <color indexed="10"/>
        <rFont val="Arial"/>
        <family val="2"/>
      </rPr>
      <t xml:space="preserve"> </t>
    </r>
    <r>
      <rPr>
        <sz val="11"/>
        <color indexed="8"/>
        <rFont val="Arial"/>
        <family val="2"/>
      </rPr>
      <t xml:space="preserve">of NSP and OST service delivery organizations and their sites.
</t>
    </r>
    <r>
      <rPr>
        <b/>
        <sz val="11"/>
        <color indexed="8"/>
        <rFont val="Arial"/>
        <family val="2"/>
      </rPr>
      <t>2</t>
    </r>
    <r>
      <rPr>
        <sz val="11"/>
        <color indexed="8"/>
        <rFont val="Arial"/>
        <family val="2"/>
      </rPr>
      <t xml:space="preserve">. Select the primary funding source from the dropdown menu for each service delivery organization and site.
</t>
    </r>
    <r>
      <rPr>
        <b/>
        <sz val="11"/>
        <color indexed="8"/>
        <rFont val="Arial"/>
        <family val="2"/>
      </rPr>
      <t>3.</t>
    </r>
    <r>
      <rPr>
        <sz val="11"/>
        <color indexed="8"/>
        <rFont val="Arial"/>
        <family val="2"/>
      </rPr>
      <t xml:space="preserve"> Enter the number of NSP/OST recipients by site (see User Guide).
</t>
    </r>
    <r>
      <rPr>
        <b/>
        <sz val="11"/>
        <color indexed="8"/>
        <rFont val="Arial"/>
        <family val="2"/>
      </rPr>
      <t>4.</t>
    </r>
    <r>
      <rPr>
        <sz val="11"/>
        <color indexed="8"/>
        <rFont val="Arial"/>
        <family val="2"/>
      </rPr>
      <t xml:space="preserve"> Enter the number of all patients reached by site (see User Guide).
</t>
    </r>
    <r>
      <rPr>
        <b/>
        <sz val="11"/>
        <color indexed="8"/>
        <rFont val="Arial"/>
        <family val="2"/>
      </rPr>
      <t>5</t>
    </r>
    <r>
      <rPr>
        <sz val="11"/>
        <color indexed="8"/>
        <rFont val="Arial"/>
        <family val="2"/>
      </rPr>
      <t xml:space="preserve">. If taking a sample of sites, enter the total number of NSP clients/OST patients reached per year by country program (to be used to estimate aggregate annual expenditure).
</t>
    </r>
    <r>
      <rPr>
        <b/>
        <sz val="11"/>
        <color indexed="8"/>
        <rFont val="Arial"/>
        <family val="2"/>
      </rPr>
      <t>NOTE</t>
    </r>
    <r>
      <rPr>
        <sz val="11"/>
        <color indexed="8"/>
        <rFont val="Arial"/>
        <family val="2"/>
      </rPr>
      <t xml:space="preserve">: Do not enter data in shaded cells. A resource-intensity ratio will be calculated for each organization and site based on the number of NSP clients/OST patients and the total number of patients served at each site </t>
    </r>
    <r>
      <rPr>
        <sz val="11"/>
        <rFont val="Arial"/>
        <family val="2"/>
      </rPr>
      <t>over the past two years</t>
    </r>
    <r>
      <rPr>
        <sz val="11"/>
        <color indexed="8"/>
        <rFont val="Arial"/>
        <family val="2"/>
      </rPr>
      <t>. This will be used in other calculations. See definitions below:</t>
    </r>
  </si>
  <si>
    <t>Overarching organization providing OST/NSP services in the country that manages or oversees sites; can include Global Fund PR and/or SSR, the government, or other NGOs.</t>
  </si>
  <si>
    <t>NSP client</t>
  </si>
  <si>
    <t>Person who received the minimum standard package of NSP services once a month in the last 12 months. The minimum standard package can vary by country.</t>
  </si>
  <si>
    <t>Person who receives OST treatment at a  specified date. The basic OST treatment may include a baseline assessment by doctor and/or nurse, including tests required by country-specific medical protocols, and receipt of at least one dose of medication.</t>
  </si>
  <si>
    <t>All clients/patients</t>
  </si>
  <si>
    <t>The total number of people reached by each site, including those receiving services outside the scope of NSP or OST.</t>
  </si>
  <si>
    <r>
      <t>Examples</t>
    </r>
    <r>
      <rPr>
        <b/>
        <sz val="12"/>
        <color indexed="8"/>
        <rFont val="Arial"/>
        <family val="2"/>
      </rPr>
      <t xml:space="preserve"> </t>
    </r>
    <r>
      <rPr>
        <i/>
        <sz val="12"/>
        <color indexed="8"/>
        <rFont val="Arial"/>
        <family val="2"/>
      </rPr>
      <t>(not a comprehensive list</t>
    </r>
    <r>
      <rPr>
        <sz val="12"/>
        <color indexed="8"/>
        <rFont val="Arial"/>
        <family val="2"/>
      </rPr>
      <t>):</t>
    </r>
  </si>
  <si>
    <r>
      <t>Other direct costs:</t>
    </r>
    <r>
      <rPr>
        <sz val="10"/>
        <color indexed="8"/>
        <rFont val="Arial"/>
        <family val="2"/>
      </rPr>
      <t xml:space="preserve"> Informational/educational materials, food packages, conference costs, rental of space for training</t>
    </r>
  </si>
  <si>
    <r>
      <t>Other direct costs:</t>
    </r>
    <r>
      <rPr>
        <sz val="10"/>
        <color indexed="8"/>
        <rFont val="Arial"/>
        <family val="2"/>
      </rPr>
      <t xml:space="preserve"> Informational/educational materials, hygienic materials, monetary incentives, hand sanitizer, rental of space for training, expenses related to case management</t>
    </r>
  </si>
  <si>
    <t>Central in-country location for the service delivery organizations providing harm reduction services (includes Global Fund SR and SSR).</t>
  </si>
  <si>
    <t>Include program expenditures at the headquarters level for every service delivery organization in the country.</t>
  </si>
  <si>
    <t>Director of Sub-program that works with several sub-sub contractor organizations (NSP sites). Responsibilities include strategic planning and supervision over the program implementation..</t>
  </si>
  <si>
    <t xml:space="preserve">Responsibilities include scheduling, dealing with correspondence, documentation and archiving all office-related materials; work with data base to verify the data provided from SSRs. </t>
  </si>
  <si>
    <t>Makes financial calculations; controls  flow of funding and all the reports received from SSRs; and prepares monthly reports for PR.</t>
  </si>
  <si>
    <t xml:space="preserve">Prepares toolkits for M&amp;E, monitors the quality of services delivered by SSRs (including site visits), collects data during monitoring and prepares reports based on evaluation. The goal is to identify the gaps, needs and any other issues related to the project implementation and to improve the quality of services. </t>
  </si>
  <si>
    <t xml:space="preserve">Keeps track of inventory, manages distribution of NSP supplies and other materials that are distributed centrally by SR. </t>
  </si>
  <si>
    <t>Works in close cooperation with the Program Director and supervises day-to-day operations; responsible for communication with SSRs, problem solving and etc.</t>
  </si>
  <si>
    <t>Program Manager</t>
  </si>
  <si>
    <t>Logistics Staff</t>
  </si>
  <si>
    <t>M&amp;E Specialist</t>
  </si>
  <si>
    <t>IT Support Specialist</t>
  </si>
  <si>
    <t>Database Operator</t>
  </si>
  <si>
    <t>Regional Coordinator</t>
  </si>
  <si>
    <t>National Coordinator</t>
  </si>
  <si>
    <t>Financial Manager</t>
  </si>
  <si>
    <t xml:space="preserve">Works closely with Financial Manager, receives and verifies financial data from SSRs and prepares it for final calculations. Carries out routine accounting work. </t>
  </si>
  <si>
    <t>Program Assistant</t>
  </si>
  <si>
    <t xml:space="preserve">Closely works with the Program Director and deals with daily management, responsible for communication with SSRs, problem solving and etc. </t>
  </si>
  <si>
    <t xml:space="preserve">Coordinates program's activities on the national level. In some countries, this position is the same as Program Director (see above). </t>
  </si>
  <si>
    <t xml:space="preserve">Coordinates program's activities on the regional level. In some countries, this position is equal to Program Director (see above) but in other countries there may be several Regional Coordinators managing several NSP sites, who in turn are managed by the National Coordinator or the Program Director. </t>
  </si>
  <si>
    <t>Operates databases, performs indicator calculations, checks database working processes and fixes bugs.</t>
  </si>
  <si>
    <t xml:space="preserve"> Supports office network, manages web page, hosting etc.</t>
  </si>
  <si>
    <r>
      <rPr>
        <b/>
        <u/>
        <sz val="11"/>
        <color indexed="8"/>
        <rFont val="Arial"/>
        <family val="2"/>
      </rPr>
      <t>Instructions</t>
    </r>
    <r>
      <rPr>
        <b/>
        <sz val="11"/>
        <color indexed="8"/>
        <rFont val="Arial"/>
        <family val="2"/>
      </rPr>
      <t xml:space="preserve"> </t>
    </r>
    <r>
      <rPr>
        <i/>
        <sz val="11"/>
        <color indexed="8"/>
        <rFont val="Arial"/>
        <family val="2"/>
      </rPr>
      <t>(line numbers correspond to the numbers in the table below):</t>
    </r>
    <r>
      <rPr>
        <sz val="11"/>
        <color indexed="8"/>
        <rFont val="Arial"/>
        <family val="2"/>
      </rPr>
      <t xml:space="preserve">
</t>
    </r>
    <r>
      <rPr>
        <b/>
        <sz val="11"/>
        <color indexed="8"/>
        <rFont val="Arial"/>
        <family val="2"/>
      </rPr>
      <t xml:space="preserve">1. </t>
    </r>
    <r>
      <rPr>
        <sz val="11"/>
        <color indexed="8"/>
        <rFont val="Arial"/>
        <family val="2"/>
      </rPr>
      <t xml:space="preserve">Under "NSP ONLY", input aggregate expenditure for NSP central staff </t>
    </r>
    <r>
      <rPr>
        <b/>
        <sz val="11"/>
        <color indexed="8"/>
        <rFont val="Arial"/>
        <family val="2"/>
      </rPr>
      <t>(salaries</t>
    </r>
    <r>
      <rPr>
        <sz val="11"/>
        <color indexed="8"/>
        <rFont val="Arial"/>
        <family val="2"/>
      </rPr>
      <t xml:space="preserve"> </t>
    </r>
    <r>
      <rPr>
        <b/>
        <sz val="11"/>
        <color indexed="8"/>
        <rFont val="Arial"/>
        <family val="2"/>
      </rPr>
      <t>only)</t>
    </r>
    <r>
      <rPr>
        <sz val="11"/>
        <color indexed="8"/>
        <rFont val="Arial"/>
        <family val="2"/>
      </rPr>
      <t xml:space="preserve"> by type of staff and NSP overhead by category for each service delivery organization</t>
    </r>
    <r>
      <rPr>
        <sz val="11"/>
        <rFont val="Arial"/>
        <family val="2"/>
      </rPr>
      <t>.</t>
    </r>
    <r>
      <rPr>
        <sz val="11"/>
        <color indexed="8"/>
        <rFont val="Arial"/>
        <family val="2"/>
      </rPr>
      <t xml:space="preserve">
</t>
    </r>
    <r>
      <rPr>
        <b/>
        <sz val="11"/>
        <color indexed="8"/>
        <rFont val="Arial"/>
        <family val="2"/>
      </rPr>
      <t>2.</t>
    </r>
    <r>
      <rPr>
        <sz val="11"/>
        <color indexed="8"/>
        <rFont val="Arial"/>
        <family val="2"/>
      </rPr>
      <t xml:space="preserve"> If an organization provides services outside the scope of NSP and expenditures cannot easily be disaggregated, enter expenditures in the "TOTAL (NSP ONLY UNKNOWN)" column.
</t>
    </r>
    <r>
      <rPr>
        <b/>
        <sz val="11"/>
        <color indexed="8"/>
        <rFont val="Arial"/>
        <family val="2"/>
      </rPr>
      <t>3</t>
    </r>
    <r>
      <rPr>
        <sz val="11"/>
        <color indexed="8"/>
        <rFont val="Arial"/>
        <family val="2"/>
      </rPr>
      <t xml:space="preserve">. Under "NSP only", input aggregate overhead staff training expenses per year by service delivery organization.
</t>
    </r>
    <r>
      <rPr>
        <b/>
        <sz val="11"/>
        <color indexed="8"/>
        <rFont val="Arial"/>
        <family val="2"/>
      </rPr>
      <t>4.</t>
    </r>
    <r>
      <rPr>
        <sz val="11"/>
        <color indexed="8"/>
        <rFont val="Arial"/>
        <family val="2"/>
      </rPr>
      <t xml:space="preserve"> Under "NSP only", input aggregate overhead staff benefits expenses per year by service delivery organization.
</t>
    </r>
    <r>
      <rPr>
        <b/>
        <sz val="11"/>
        <color indexed="8"/>
        <rFont val="Arial"/>
        <family val="2"/>
      </rPr>
      <t>5</t>
    </r>
    <r>
      <rPr>
        <sz val="11"/>
        <color indexed="8"/>
        <rFont val="Arial"/>
        <family val="2"/>
      </rPr>
      <t xml:space="preserve">. If an organization provides services outside the scope of NSP and expenditures cannot easily be disaggregated, enter aggregate overhead staff training expenses per year by service delivery organization under "Total (NSP ONLY UNKNOWN)."
</t>
    </r>
    <r>
      <rPr>
        <b/>
        <sz val="11"/>
        <color indexed="8"/>
        <rFont val="Arial"/>
        <family val="2"/>
      </rPr>
      <t>6</t>
    </r>
    <r>
      <rPr>
        <sz val="11"/>
        <color indexed="8"/>
        <rFont val="Arial"/>
        <family val="2"/>
      </rPr>
      <t xml:space="preserve">. If an organization provides services outside the scope of NSP and expenditures cannot easily be disaggregated, enter aggregate overhead staff benefits expenses per year by service delivery organization under "Total (NSP ONLY UNKNOWN)."
</t>
    </r>
    <r>
      <rPr>
        <b/>
        <u/>
        <sz val="11"/>
        <color indexed="8"/>
        <rFont val="Arial"/>
        <family val="2"/>
      </rPr>
      <t>NOTE:</t>
    </r>
    <r>
      <rPr>
        <b/>
        <sz val="11"/>
        <color indexed="8"/>
        <rFont val="Arial"/>
        <family val="2"/>
      </rPr>
      <t xml:space="preserve"> </t>
    </r>
    <r>
      <rPr>
        <sz val="11"/>
        <rFont val="Arial"/>
        <family val="2"/>
      </rPr>
      <t>Please refer to User Guide for instructions on how to avoid double-counting expenditures at the site and headquarter levels (ex: commodity storage and distribution expenses are reflected under site-level commodity expenditures) and on how to calculate benefits and training costs.</t>
    </r>
  </si>
  <si>
    <t>Director of Sub-program that works with several sub-sub contractor organizations (OST sites). Responsibilities include strategic planning and supervision over the program implementation..</t>
  </si>
  <si>
    <t>Oversees data collection from OST sites; prepares monthly reports.</t>
  </si>
  <si>
    <t>Medical doctors (cardiologist, neurologist, therapist, psychiatrist)</t>
  </si>
  <si>
    <t xml:space="preserve">Provide necessary medical consultations, examinations and prescription of medications. </t>
  </si>
  <si>
    <t>Responsible for organization's legal standing; in certain countries also occasionally provides legal support to OST clients; handles agreements between patients and clinics, consults patients.</t>
  </si>
  <si>
    <t>Manages the drug store, keeps records of drug expenses, distributes medication to OST sites.</t>
  </si>
  <si>
    <t>Laboratory Physician and Assistant</t>
  </si>
  <si>
    <t xml:space="preserve">Administers HIV and other tests to OST patients. </t>
  </si>
  <si>
    <t>Programmer/Statistician</t>
  </si>
  <si>
    <t>Support Staff</t>
  </si>
  <si>
    <t>Administrative support.</t>
  </si>
  <si>
    <t>Operator / Informational Manager</t>
  </si>
  <si>
    <t>Manages database of OST (daily dose distribution)  and calculates indicators.</t>
  </si>
  <si>
    <t>Drives staff and delivers relevant materials.</t>
  </si>
  <si>
    <t>Municipal cleaning service</t>
  </si>
  <si>
    <r>
      <rPr>
        <b/>
        <u/>
        <sz val="11"/>
        <color indexed="8"/>
        <rFont val="Arial"/>
        <family val="2"/>
      </rPr>
      <t>Instructions</t>
    </r>
    <r>
      <rPr>
        <sz val="11"/>
        <color indexed="8"/>
        <rFont val="Arial"/>
        <family val="2"/>
      </rPr>
      <t xml:space="preserve"> </t>
    </r>
    <r>
      <rPr>
        <i/>
        <sz val="11"/>
        <color indexed="8"/>
        <rFont val="Arial"/>
        <family val="2"/>
      </rPr>
      <t>(line numbers correspond to the numbers in the table below)</t>
    </r>
    <r>
      <rPr>
        <sz val="11"/>
        <color indexed="8"/>
        <rFont val="Arial"/>
        <family val="2"/>
      </rPr>
      <t xml:space="preserve">:
</t>
    </r>
    <r>
      <rPr>
        <b/>
        <sz val="11"/>
        <color indexed="8"/>
        <rFont val="Arial"/>
        <family val="2"/>
      </rPr>
      <t>1.</t>
    </r>
    <r>
      <rPr>
        <sz val="11"/>
        <color indexed="8"/>
        <rFont val="Arial"/>
        <family val="2"/>
      </rPr>
      <t xml:space="preserve"> Under "OST ONLY", input aggregate expenditure for OST central staff (</t>
    </r>
    <r>
      <rPr>
        <b/>
        <sz val="11"/>
        <color indexed="8"/>
        <rFont val="Arial"/>
        <family val="2"/>
      </rPr>
      <t>salaries only</t>
    </r>
    <r>
      <rPr>
        <sz val="11"/>
        <color indexed="8"/>
        <rFont val="Arial"/>
        <family val="2"/>
      </rPr>
      <t xml:space="preserve">) by type of staff and OST overhead by category for each service delivery organization.
</t>
    </r>
    <r>
      <rPr>
        <b/>
        <sz val="11"/>
        <color indexed="8"/>
        <rFont val="Arial"/>
        <family val="2"/>
      </rPr>
      <t>2.</t>
    </r>
    <r>
      <rPr>
        <sz val="11"/>
        <color indexed="8"/>
        <rFont val="Arial"/>
        <family val="2"/>
      </rPr>
      <t xml:space="preserve"> If an organization provides services outside the scope of OST and expenditures cannot easily be disaggregated, enter expenditures in the "TOTAL (OST ONLY UNKNOWN)."
</t>
    </r>
    <r>
      <rPr>
        <b/>
        <sz val="11"/>
        <color indexed="8"/>
        <rFont val="Arial"/>
        <family val="2"/>
      </rPr>
      <t>3.</t>
    </r>
    <r>
      <rPr>
        <sz val="11"/>
        <color indexed="8"/>
        <rFont val="Arial"/>
        <family val="2"/>
      </rPr>
      <t xml:space="preserve"> Under "OST only," input aggregate overhead staff training expenses per year by service delivery organization.
</t>
    </r>
    <r>
      <rPr>
        <b/>
        <sz val="11"/>
        <color indexed="8"/>
        <rFont val="Arial"/>
        <family val="2"/>
      </rPr>
      <t>4.</t>
    </r>
    <r>
      <rPr>
        <sz val="11"/>
        <color indexed="8"/>
        <rFont val="Arial"/>
        <family val="2"/>
      </rPr>
      <t xml:space="preserve"> Under "OST only," input aggregate overhead staff benefits expenses per year by service delivery organization.
</t>
    </r>
    <r>
      <rPr>
        <b/>
        <sz val="11"/>
        <color indexed="8"/>
        <rFont val="Arial"/>
        <family val="2"/>
      </rPr>
      <t>5</t>
    </r>
    <r>
      <rPr>
        <sz val="11"/>
        <color indexed="8"/>
        <rFont val="Arial"/>
        <family val="2"/>
      </rPr>
      <t xml:space="preserve">. If an organization provides services outside the scope of OST and expenditures cannot easily be disaggregated, enter aggregate overhead staff training expenses per year by service delivery organization under "Total (OST ONLY UNKNOWN)."
</t>
    </r>
    <r>
      <rPr>
        <b/>
        <sz val="11"/>
        <color indexed="8"/>
        <rFont val="Arial"/>
        <family val="2"/>
      </rPr>
      <t>6.</t>
    </r>
    <r>
      <rPr>
        <sz val="11"/>
        <color indexed="8"/>
        <rFont val="Arial"/>
        <family val="2"/>
      </rPr>
      <t xml:space="preserve"> If an organization provides services outside the scope of OST and expenditures cannot easily be disaggregated, enter aggregate overhead staff benefits expenses per year by service delivery organization under "Total (OST ONLY UNKNOWN)."
</t>
    </r>
    <r>
      <rPr>
        <b/>
        <u/>
        <sz val="11"/>
        <color indexed="8"/>
        <rFont val="Arial"/>
        <family val="2"/>
      </rPr>
      <t>NOTE:</t>
    </r>
    <r>
      <rPr>
        <sz val="11"/>
        <color indexed="8"/>
        <rFont val="Arial"/>
        <family val="2"/>
      </rPr>
      <t xml:space="preserve"> Please refer to User Guide for instructions on how to avoid double-counting expenditures at the site and headquarter levels (ex: commodity storage and distribution expenses are reflected under site-level commodity expenditures) and on how to calculate benefits and training costs.</t>
    </r>
  </si>
  <si>
    <r>
      <rPr>
        <b/>
        <u/>
        <sz val="11"/>
        <color indexed="8"/>
        <rFont val="Arial"/>
        <family val="2"/>
      </rPr>
      <t>Instructions</t>
    </r>
    <r>
      <rPr>
        <sz val="11"/>
        <color indexed="8"/>
        <rFont val="Arial"/>
        <family val="2"/>
      </rPr>
      <t xml:space="preserve"> </t>
    </r>
    <r>
      <rPr>
        <i/>
        <sz val="11"/>
        <color indexed="8"/>
        <rFont val="Arial"/>
        <family val="2"/>
      </rPr>
      <t>(line numbers correspond to the numbers in the table below)</t>
    </r>
    <r>
      <rPr>
        <sz val="11"/>
        <color indexed="8"/>
        <rFont val="Arial"/>
        <family val="2"/>
      </rPr>
      <t>:
1. Input aggregate staff salaries for each type of staff. This should be the amount paid before taxes.
2. For each type of staff that provide NSP services directly, input percentage of time spent on activities outside of NSP scope (for integrated clinics and other sites providing services not associated with harm reduction) and the percentage of time spent on high, medium, and low priority NSP activities. Time-use across all four categories must equal 100%. Please refer to User Guide for instructions on how to collect this information.
3. Enter training expenditures per year for all site staff by service delivery organization.
4. Enter benefits expenditures per year for all site staff by service delivery organization.
Time-Use Example:
If integrated clinic's nurses spend only half of the day on NSP activities, the non-NSP activities time-use is 50%. The remainder of time can then be distributed across high, medium, and low priority activities based on interviews, time-motion studies, or harm reduction guidelines.</t>
    </r>
  </si>
  <si>
    <t>Social Worker</t>
  </si>
  <si>
    <t>Social Worker/Case Manager</t>
  </si>
  <si>
    <t>Case Manager</t>
  </si>
  <si>
    <t>Social Assistant</t>
  </si>
  <si>
    <t>Outreach Worker</t>
  </si>
  <si>
    <t>VCT Consultant</t>
  </si>
  <si>
    <t>PDI Consultant</t>
  </si>
  <si>
    <t>Leader/Recreational Activities Instructor</t>
  </si>
  <si>
    <t>Sub-Coordinator</t>
  </si>
  <si>
    <t>Information/Database Manager/Specialist</t>
  </si>
  <si>
    <t>Store Manager</t>
  </si>
  <si>
    <t>In some countries this position does not exist, and relevant duties are performed by a social worker. This position is responsible for social assistance, such as escorting clients to off site services.</t>
  </si>
  <si>
    <t>Distributes commodities and informational materials away from NSP site, performs the same duties as a social worker but is not a certified social worker; in most of cases this person is a former drug user well familiar with their community and able to bring drug users into services.</t>
  </si>
  <si>
    <t>Administers HIV, and, in some cases, Hepatitis C and B and syphilis tests.</t>
  </si>
  <si>
    <t>Leads group sessions, counsels partners and family members</t>
  </si>
  <si>
    <t>Voluntary Counseling and Testing consultant, performs pre- and post-testing counseling.</t>
  </si>
  <si>
    <t>Peer Driven Intervention Consultant</t>
  </si>
  <si>
    <t>Leads recreational activities for women to build skills, such as beading, felt-making, sewing etc.</t>
  </si>
  <si>
    <t>Usually, a consultant in charge of legal aspects of NSP clients.</t>
  </si>
  <si>
    <t>Coordinator of sub-sub-contract project, manages NSP site and its activities.</t>
  </si>
  <si>
    <t>Handles accounting and financial management, prepares monthly financial reports for SR.</t>
  </si>
  <si>
    <t>Manages data, enters data on daily bases, calculates indicators and reformation criteria to facilitate monthly report preparation.</t>
  </si>
  <si>
    <t>Manages store daily, keeps records of NSP supplies flow.</t>
  </si>
  <si>
    <t>In charge of office security arrangement and procedures.</t>
  </si>
  <si>
    <t>Drives social and outreach workers on their outreach routes.</t>
  </si>
  <si>
    <t>Security Staff</t>
  </si>
  <si>
    <t>Cleans office.</t>
  </si>
  <si>
    <r>
      <rPr>
        <b/>
        <u/>
        <sz val="11"/>
        <color indexed="8"/>
        <rFont val="Arial"/>
        <family val="2"/>
      </rPr>
      <t>Instructions</t>
    </r>
    <r>
      <rPr>
        <sz val="11"/>
        <color indexed="8"/>
        <rFont val="Arial"/>
        <family val="2"/>
      </rPr>
      <t xml:space="preserve"> </t>
    </r>
    <r>
      <rPr>
        <i/>
        <sz val="11"/>
        <color indexed="8"/>
        <rFont val="Arial"/>
        <family val="2"/>
      </rPr>
      <t>(line numbers correspond to the numbers in the table below)</t>
    </r>
    <r>
      <rPr>
        <sz val="11"/>
        <color indexed="8"/>
        <rFont val="Arial"/>
        <family val="2"/>
      </rPr>
      <t>:
1. Input aggregate staff salaries for each type of staff. This should be the amount paid before taxes.
2. For each type of staff that provide OST services directly, input percentage of time spent on activities outside of OST scope (for integrated clinics and other sites providing services not associated with harm reduction) and the percentage of time spent on high, medium, and low priority OST activities. Time-use across all four categories must equal 100%. Please refer to User Guide for instructions on how to collect this information.
3. Enter training expenditures per year for all site staff by service delivery organization.
4. Enter benefits expenditures per year for all site staff by service delivery organization.
Time-Use Example:
If integrated clinic's nurses spend only half of the day on OST activities, the non-OST activities time-use for nurses is 50%. The remainder of time can then be distributed across high, medium and low priority activities based on interviews, time-motion studies, or harm reduction guidelines.</t>
    </r>
  </si>
  <si>
    <t>Head of Department/OST Site Coordinator/Project Director</t>
  </si>
  <si>
    <t>Manages OST site: staff supervision, service quality assurance, procurement, stock management, coordination of activities, reporting). Usually the Head Doctor of a narcology clinic.</t>
  </si>
  <si>
    <t>Medical doctor responsible for daily medication management; performs patent assessments and prescribes appropriate doses of medication.</t>
  </si>
  <si>
    <t>Performs motivational interviews with clients, couples therapy or family therapy, responsible for management of patient's psychological wellbeing.</t>
  </si>
  <si>
    <t xml:space="preserve">This is certified position who has diploma of social worker. But in some cases they do not have such diploma but they are educated/trained how to perform this job. This person is responsible to recruit drug users into services, monitors the improvement of a patient and closely works with doctor and psychologist. </t>
  </si>
  <si>
    <t>Distributes commodities and informational materials on or off site. In most cases, this is a professionally trained social worker.</t>
  </si>
  <si>
    <t>In most of cases this a professionally trained social worker; responsible for management of individual cases  (case management).</t>
  </si>
  <si>
    <t>Includes Head Nurse; performs daily dispensing of medication and keeps records of daily distribution of medication, prepares necessary reports on medication management. Also responsible for clients' urinalysis.</t>
  </si>
  <si>
    <t>Enters data into databases, calculates indicators for monthly reports.</t>
  </si>
  <si>
    <t>Responsible for security of the OST site, manages patients' queue at the clinic.</t>
  </si>
  <si>
    <t>Manages data and monthly reports</t>
  </si>
  <si>
    <t>Cleans  office.</t>
  </si>
  <si>
    <t>Staff indirectly involved in provision of services</t>
  </si>
  <si>
    <t>Staff directly involved in provision of services</t>
  </si>
  <si>
    <t>3. Enter NSP staff training expenditures by year</t>
  </si>
  <si>
    <t>4. Enter NSP staff benefits expenditures by year</t>
  </si>
  <si>
    <t>3. Enter OST staff training expenditures by year</t>
  </si>
  <si>
    <t>4. Enter OST staff benefits expenditures by year</t>
  </si>
  <si>
    <r>
      <rPr>
        <b/>
        <u/>
        <sz val="11"/>
        <color indexed="8"/>
        <rFont val="Arial"/>
        <family val="2"/>
      </rPr>
      <t>Instructions</t>
    </r>
    <r>
      <rPr>
        <sz val="11"/>
        <color indexed="8"/>
        <rFont val="Arial"/>
        <family val="2"/>
      </rPr>
      <t xml:space="preserve"> </t>
    </r>
    <r>
      <rPr>
        <i/>
        <sz val="11"/>
        <color indexed="8"/>
        <rFont val="Arial"/>
        <family val="2"/>
      </rPr>
      <t>(line numbers correspond to the numbers in the table below)</t>
    </r>
    <r>
      <rPr>
        <sz val="11"/>
        <color indexed="8"/>
        <rFont val="Arial"/>
        <family val="2"/>
      </rPr>
      <t>:
1. For each commodity used in country (see definitions below) select from the dropdown the primary funding source.
2. For each commodity, select the type of activity (high, medium, or low priority) which uses the commodity.
3. For each commodity, select the specific activity which uses the commodity (If multiple activities use the commodity, select "Multiple").
4. Enter annual aggregate expenditures across all sites and service delivery organizations. The expenditures should include procurement, storage and distribution expenses.</t>
    </r>
  </si>
  <si>
    <r>
      <rPr>
        <b/>
        <u/>
        <sz val="11"/>
        <color indexed="8"/>
        <rFont val="Arial"/>
        <family val="2"/>
      </rPr>
      <t>Instructions</t>
    </r>
    <r>
      <rPr>
        <sz val="11"/>
        <color indexed="8"/>
        <rFont val="Arial"/>
        <family val="2"/>
      </rPr>
      <t xml:space="preserve"> </t>
    </r>
    <r>
      <rPr>
        <i/>
        <sz val="11"/>
        <color indexed="8"/>
        <rFont val="Arial"/>
        <family val="2"/>
      </rPr>
      <t>(line numbers correspond to the numbers in the table below)</t>
    </r>
    <r>
      <rPr>
        <sz val="11"/>
        <color indexed="8"/>
        <rFont val="Arial"/>
        <family val="2"/>
      </rPr>
      <t>:
1. For each commodity used in country (see definition below) select from the dropdown the primary funding source.
2. For each commodity, select the type of activity (high, medium, or low priority) which uses the commodity.
3. For each commodity, select the specific activity which uses the commodity (If multiple activities use the commodity, select "Multiple").
4. Enter annual aggregate expenditures across all sites and service delivery organizations. The expenditures should include procurement, storage and distribution expenses.</t>
    </r>
  </si>
  <si>
    <r>
      <rPr>
        <b/>
        <u/>
        <sz val="11"/>
        <color indexed="8"/>
        <rFont val="Arial"/>
        <family val="2"/>
      </rPr>
      <t>Instructions</t>
    </r>
    <r>
      <rPr>
        <sz val="11"/>
        <color indexed="8"/>
        <rFont val="Arial"/>
        <family val="2"/>
      </rPr>
      <t xml:space="preserve"> </t>
    </r>
    <r>
      <rPr>
        <i/>
        <sz val="11"/>
        <color indexed="8"/>
        <rFont val="Arial"/>
        <family val="2"/>
      </rPr>
      <t>(line numbers correspond to the numbers in the table below)</t>
    </r>
    <r>
      <rPr>
        <sz val="11"/>
        <color indexed="8"/>
        <rFont val="Arial"/>
        <family val="2"/>
      </rPr>
      <t>:
1. For each other direct expense in the country (see definitions below) select from the dropdown the primary funding source.
2. For each other direct expense select the type of activity (high, medium, or low priority) which uses the other direct expense.
3. For each other direct expense select the specific activity which uses the other direct expense (If multiple activities use the commodity, select "Multiple").
4. Enter annual aggregate expenditures across all sites and service delivery organizations. The expenditures should include procurement, storage and distribution expenses.</t>
    </r>
  </si>
  <si>
    <r>
      <t xml:space="preserve">Items that are essential for the provision of NSP or OST services and are usually given directly to recipients but are not </t>
    </r>
    <r>
      <rPr>
        <b/>
        <sz val="11"/>
        <color indexed="8"/>
        <rFont val="Arial"/>
        <family val="2"/>
      </rPr>
      <t>medical</t>
    </r>
    <r>
      <rPr>
        <sz val="11"/>
        <color indexed="8"/>
        <rFont val="Arial"/>
        <family val="2"/>
      </rPr>
      <t xml:space="preserve"> commodities.</t>
    </r>
  </si>
  <si>
    <t>Case management expenses</t>
  </si>
  <si>
    <t>NSP client training expenses</t>
  </si>
  <si>
    <t>OST client training expenses</t>
  </si>
  <si>
    <r>
      <t>Instructions:</t>
    </r>
    <r>
      <rPr>
        <sz val="11"/>
        <color indexed="8"/>
        <rFont val="Arial"/>
        <family val="2"/>
      </rPr>
      <t xml:space="preserve"> Select the medical equipment purchased at each site over the two years, select which type of activities use the equipment, and input annual expenditures. See definition below:</t>
    </r>
  </si>
  <si>
    <r>
      <t>Instructions:</t>
    </r>
    <r>
      <rPr>
        <sz val="11"/>
        <color indexed="8"/>
        <rFont val="Arial"/>
        <family val="2"/>
      </rPr>
      <t xml:space="preserve"> Input non- medical equipment expenditures for each NSP site in country. Non-medical equipment is equipment that is not directly related to harm reduction activities.</t>
    </r>
  </si>
  <si>
    <r>
      <t>Instructions:</t>
    </r>
    <r>
      <rPr>
        <sz val="11"/>
        <color indexed="8"/>
        <rFont val="Arial"/>
        <family val="2"/>
      </rPr>
      <t xml:space="preserve"> Input non- medical equipment expenditures for each OST site in country. Non-medical equipment is equipment that is not directly related to harm reduction activities.</t>
    </r>
  </si>
  <si>
    <t>Non-medical equipment</t>
  </si>
  <si>
    <t>Costs of running the site, including utilities, office supplies, rent, etc. Central program overhead was captured in previous sheet.</t>
  </si>
  <si>
    <t>Delivery of a prescribed dose of medication at home or at the hospital due to OST patient's health condition. For hospital stays, etc.</t>
  </si>
  <si>
    <t>Dermatologist, infectious disease specialist, neurologist, epidemiologist, surgeon, narcologist, psychiatrist, GP etc.</t>
  </si>
  <si>
    <t>Services without which harm reduction program cannot effectively prevent HIV or other serious health harms. Needle and syringe exchange and distribution of methadone or buprenorphine must be classified as high priority activities.</t>
  </si>
  <si>
    <t>Director of Sub-program that works with several sub-sub contractor organizations (NSP sites). Responsibilities include strategic planning and supervision over the program implementation.</t>
  </si>
  <si>
    <t>Daily distribution and/or exchange of needles, syringes, and other commodities (e.g., swabs, sterile water, disinfectant, etc.) required for basic NSP service package that supports safe injection practice, as per international guidelines and regional best practices.</t>
  </si>
  <si>
    <t>Distribution of condoms to NSP clients.</t>
  </si>
  <si>
    <t>Distribution of informational and educational materials</t>
  </si>
  <si>
    <t>Distribution of informational and educational materials (such as pamphlets and flyers) to NSP clients on topics such as safe injection practices, HIV prevention and treatment, viral Hepatitis, tuberculosis, etc.</t>
  </si>
  <si>
    <t>Site-Level Medical Equipment Expenditures: OST</t>
  </si>
  <si>
    <t>Site-Level Non-Medical Equipment Expenditures: OST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</si>
</sst>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0%"/>
  </numFmts>
  <fonts count="52" x14ac:knownFonts="1">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b/>
      <sz val="11"/>
      <name val="Arial"/>
      <family val="2"/>
    </font>
    <font>
      <sz val="11"/>
      <name val="Arial"/>
      <family val="2"/>
    </font>
    <font>
      <b/>
      <sz val="36"/>
      <name val="Arial"/>
      <family val="2"/>
    </font>
    <font>
      <sz val="10"/>
      <name val="Arial"/>
      <family val="2"/>
    </font>
    <font>
      <sz val="9"/>
      <color indexed="8"/>
      <name val="Arial"/>
      <family val="2"/>
    </font>
    <font>
      <sz val="10"/>
      <color indexed="8"/>
      <name val="Arial"/>
      <family val="2"/>
    </font>
    <font>
      <sz val="11"/>
      <color indexed="8"/>
      <name val="Arial"/>
      <family val="2"/>
    </font>
    <font>
      <b/>
      <sz val="11"/>
      <color indexed="8"/>
      <name val="Arial"/>
      <family val="2"/>
    </font>
    <font>
      <b/>
      <sz val="12"/>
      <color indexed="8"/>
      <name val="Arial"/>
      <family val="2"/>
    </font>
    <font>
      <b/>
      <sz val="14"/>
      <color indexed="8"/>
      <name val="Arial"/>
      <family val="2"/>
    </font>
    <font>
      <b/>
      <sz val="16"/>
      <color indexed="8"/>
      <name val="Arial"/>
      <family val="2"/>
    </font>
    <font>
      <b/>
      <sz val="18"/>
      <color indexed="8"/>
      <name val="Arial"/>
      <family val="2"/>
    </font>
    <font>
      <b/>
      <u/>
      <sz val="14"/>
      <color theme="1"/>
      <name val="Calibri"/>
      <family val="2"/>
      <scheme val="minor"/>
    </font>
    <font>
      <b/>
      <u/>
      <sz val="12"/>
      <name val="Arial"/>
      <family val="2"/>
    </font>
    <font>
      <b/>
      <u/>
      <sz val="11"/>
      <color indexed="8"/>
      <name val="Arial"/>
      <family val="2"/>
    </font>
    <font>
      <sz val="11"/>
      <color indexed="10"/>
      <name val="Arial"/>
      <family val="2"/>
    </font>
    <font>
      <b/>
      <u/>
      <sz val="12"/>
      <color indexed="8"/>
      <name val="Arial"/>
      <family val="2"/>
    </font>
    <font>
      <i/>
      <sz val="14"/>
      <color indexed="8"/>
      <name val="Arial"/>
      <family val="2"/>
    </font>
    <font>
      <sz val="12"/>
      <color theme="1"/>
      <name val="Calibri"/>
      <family val="2"/>
      <scheme val="minor"/>
    </font>
    <font>
      <i/>
      <sz val="12"/>
      <color indexed="8"/>
      <name val="Arial"/>
      <family val="2"/>
    </font>
    <font>
      <i/>
      <sz val="12"/>
      <color theme="1"/>
      <name val="Calibri"/>
      <family val="2"/>
      <scheme val="minor"/>
    </font>
    <font>
      <i/>
      <sz val="11"/>
      <color indexed="8"/>
      <name val="Arial"/>
      <family val="2"/>
    </font>
    <font>
      <sz val="11"/>
      <color indexed="8"/>
      <name val="Arial"/>
      <family val="2"/>
    </font>
    <font>
      <b/>
      <sz val="9"/>
      <color indexed="8"/>
      <name val="Arial"/>
      <family val="2"/>
    </font>
    <font>
      <b/>
      <sz val="8"/>
      <color indexed="8"/>
      <name val="Arial"/>
      <family val="2"/>
    </font>
    <font>
      <sz val="8"/>
      <name val="Verdana"/>
      <family val="2"/>
    </font>
    <font>
      <i/>
      <sz val="11"/>
      <color theme="1"/>
      <name val="Calibri"/>
      <family val="2"/>
      <scheme val="minor"/>
    </font>
    <font>
      <b/>
      <sz val="16"/>
      <name val="Arial"/>
      <family val="2"/>
    </font>
    <font>
      <sz val="11"/>
      <color indexed="8"/>
      <name val="Arial"/>
      <family val="2"/>
    </font>
    <font>
      <b/>
      <sz val="11"/>
      <color indexed="8"/>
      <name val="Arial"/>
      <family val="2"/>
    </font>
    <font>
      <i/>
      <sz val="11"/>
      <color indexed="8"/>
      <name val="Arial"/>
      <family val="2"/>
    </font>
    <font>
      <b/>
      <sz val="8"/>
      <color indexed="8"/>
      <name val="Arial"/>
      <family val="2"/>
    </font>
    <font>
      <u/>
      <sz val="11"/>
      <color theme="10"/>
      <name val="Calibri"/>
      <family val="2"/>
      <scheme val="minor"/>
    </font>
    <font>
      <b/>
      <u/>
      <sz val="14"/>
      <name val="Arial"/>
      <family val="2"/>
    </font>
    <font>
      <u/>
      <sz val="11"/>
      <color theme="3"/>
      <name val="Arial"/>
      <family val="2"/>
    </font>
    <font>
      <b/>
      <sz val="14"/>
      <name val="Arial"/>
      <family val="2"/>
    </font>
    <font>
      <b/>
      <sz val="10"/>
      <color indexed="8"/>
      <name val="Arial"/>
      <family val="2"/>
    </font>
    <font>
      <sz val="12"/>
      <color indexed="8"/>
      <name val="Arial"/>
      <family val="2"/>
    </font>
    <font>
      <b/>
      <sz val="11"/>
      <color theme="1"/>
      <name val="Calibri"/>
      <family val="2"/>
      <scheme val="minor"/>
    </font>
    <font>
      <sz val="8"/>
      <color indexed="8"/>
      <name val="Arial"/>
      <family val="2"/>
    </font>
    <font>
      <i/>
      <sz val="8"/>
      <name val="Arial"/>
      <family val="2"/>
    </font>
    <font>
      <b/>
      <sz val="11"/>
      <name val="Calibri"/>
      <family val="2"/>
      <scheme val="minor"/>
    </font>
    <font>
      <sz val="11"/>
      <name val="Calibri"/>
      <family val="2"/>
      <scheme val="minor"/>
    </font>
    <font>
      <b/>
      <i/>
      <sz val="11"/>
      <color indexed="8"/>
      <name val="Arial"/>
      <family val="2"/>
    </font>
    <font>
      <b/>
      <i/>
      <sz val="11"/>
      <name val="Arial"/>
      <family val="2"/>
    </font>
    <font>
      <b/>
      <sz val="9"/>
      <name val="Arial"/>
      <family val="2"/>
    </font>
    <font>
      <b/>
      <i/>
      <sz val="11"/>
      <color theme="1"/>
      <name val="Calibri"/>
      <family val="2"/>
      <scheme val="minor"/>
    </font>
  </fonts>
  <fills count="17">
    <fill>
      <patternFill patternType="none"/>
    </fill>
    <fill>
      <patternFill patternType="gray125"/>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6"/>
        <bgColor indexed="64"/>
      </patternFill>
    </fill>
    <fill>
      <patternFill patternType="solid">
        <fgColor theme="9"/>
        <bgColor indexed="64"/>
      </patternFill>
    </fill>
    <fill>
      <patternFill patternType="solid">
        <fgColor theme="0" tint="-4.9989318521683403E-2"/>
        <bgColor indexed="64"/>
      </patternFill>
    </fill>
    <fill>
      <patternFill patternType="solid">
        <fgColor indexed="52"/>
        <bgColor indexed="64"/>
      </patternFill>
    </fill>
    <fill>
      <patternFill patternType="solid">
        <fgColor indexed="26"/>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6" tint="-0.249977111117893"/>
        <bgColor indexed="64"/>
      </patternFill>
    </fill>
    <fill>
      <patternFill patternType="solid">
        <fgColor theme="0"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s>
  <cellStyleXfs count="4">
    <xf numFmtId="0" fontId="0" fillId="0" borderId="0"/>
    <xf numFmtId="43" fontId="1" fillId="0" borderId="0" applyFont="0" applyFill="0" applyBorder="0" applyAlignment="0" applyProtection="0"/>
    <xf numFmtId="0" fontId="2" fillId="0" borderId="0"/>
    <xf numFmtId="0" fontId="37" fillId="0" borderId="0" applyNumberFormat="0" applyFill="0" applyBorder="0" applyAlignment="0" applyProtection="0"/>
  </cellStyleXfs>
  <cellXfs count="426">
    <xf numFmtId="0" fontId="0" fillId="0" borderId="0" xfId="0"/>
    <xf numFmtId="0" fontId="11" fillId="0" borderId="0" xfId="0" applyFont="1"/>
    <xf numFmtId="0" fontId="11" fillId="0" borderId="1" xfId="0" applyFont="1" applyBorder="1"/>
    <xf numFmtId="0" fontId="11" fillId="0" borderId="1" xfId="0" applyFont="1" applyBorder="1" applyAlignment="1">
      <alignment wrapText="1"/>
    </xf>
    <xf numFmtId="0" fontId="14" fillId="5" borderId="1" xfId="0" applyFont="1" applyFill="1" applyBorder="1" applyAlignment="1">
      <alignment horizontal="center"/>
    </xf>
    <xf numFmtId="0" fontId="14" fillId="4" borderId="1" xfId="0" applyFont="1" applyFill="1" applyBorder="1" applyAlignment="1">
      <alignment horizontal="center"/>
    </xf>
    <xf numFmtId="0" fontId="11" fillId="0" borderId="13" xfId="0" applyFont="1" applyFill="1" applyBorder="1"/>
    <xf numFmtId="0" fontId="11" fillId="0" borderId="0" xfId="0" applyFont="1" applyFill="1" applyBorder="1"/>
    <xf numFmtId="0" fontId="21" fillId="0" borderId="0" xfId="0" applyFont="1" applyFill="1" applyBorder="1"/>
    <xf numFmtId="0" fontId="13" fillId="4" borderId="1" xfId="0" applyFont="1" applyFill="1" applyBorder="1" applyAlignment="1">
      <alignment horizontal="center"/>
    </xf>
    <xf numFmtId="0" fontId="22" fillId="0" borderId="0" xfId="0" applyFont="1" applyFill="1" applyAlignment="1">
      <alignment horizontal="left"/>
    </xf>
    <xf numFmtId="0" fontId="10" fillId="0" borderId="1" xfId="0" applyFont="1" applyBorder="1" applyAlignment="1">
      <alignment horizontal="left" vertical="center" wrapText="1"/>
    </xf>
    <xf numFmtId="0" fontId="10" fillId="0" borderId="1" xfId="0" applyFont="1" applyBorder="1" applyAlignment="1">
      <alignment horizontal="left" vertical="center"/>
    </xf>
    <xf numFmtId="0" fontId="11" fillId="0" borderId="1" xfId="0" applyFont="1" applyBorder="1" applyAlignment="1">
      <alignment horizontal="left" vertical="center"/>
    </xf>
    <xf numFmtId="0" fontId="11" fillId="0" borderId="0" xfId="0" applyFont="1" applyFill="1"/>
    <xf numFmtId="0" fontId="15" fillId="0" borderId="0" xfId="0" applyFont="1" applyFill="1" applyAlignment="1"/>
    <xf numFmtId="0" fontId="22" fillId="0" borderId="0" xfId="0" applyFont="1" applyFill="1" applyAlignment="1"/>
    <xf numFmtId="0" fontId="25" fillId="0" borderId="0" xfId="0" applyFont="1"/>
    <xf numFmtId="0" fontId="13" fillId="5" borderId="1" xfId="0" applyFont="1" applyFill="1" applyBorder="1" applyAlignment="1">
      <alignment horizontal="center" wrapText="1"/>
    </xf>
    <xf numFmtId="0" fontId="13" fillId="4" borderId="1" xfId="0" applyFont="1" applyFill="1" applyBorder="1" applyAlignment="1">
      <alignment horizontal="center" wrapText="1"/>
    </xf>
    <xf numFmtId="0" fontId="12" fillId="0" borderId="0" xfId="0" applyFont="1" applyAlignment="1">
      <alignment horizontal="center" wrapText="1"/>
    </xf>
    <xf numFmtId="0" fontId="11" fillId="0" borderId="0" xfId="0" applyFont="1" applyAlignment="1">
      <alignment wrapText="1"/>
    </xf>
    <xf numFmtId="0" fontId="14" fillId="5" borderId="1" xfId="0" applyFont="1" applyFill="1" applyBorder="1" applyAlignment="1">
      <alignment horizontal="center" wrapText="1"/>
    </xf>
    <xf numFmtId="0" fontId="14" fillId="4" borderId="1" xfId="0" applyFont="1" applyFill="1" applyBorder="1" applyAlignment="1">
      <alignment horizontal="center" wrapText="1"/>
    </xf>
    <xf numFmtId="0" fontId="11" fillId="0" borderId="1" xfId="0" applyNumberFormat="1" applyFont="1" applyBorder="1" applyAlignment="1">
      <alignment wrapText="1"/>
    </xf>
    <xf numFmtId="0" fontId="12" fillId="5" borderId="1" xfId="0" applyFont="1" applyFill="1" applyBorder="1" applyAlignment="1">
      <alignment horizontal="center" wrapText="1"/>
    </xf>
    <xf numFmtId="0" fontId="12" fillId="5" borderId="14" xfId="0" applyFont="1" applyFill="1" applyBorder="1" applyAlignment="1">
      <alignment horizontal="center" wrapText="1"/>
    </xf>
    <xf numFmtId="0" fontId="15" fillId="0" borderId="0" xfId="0" applyFont="1" applyFill="1" applyAlignment="1">
      <alignment wrapText="1"/>
    </xf>
    <xf numFmtId="0" fontId="12" fillId="4" borderId="1" xfId="0" applyFont="1" applyFill="1" applyBorder="1" applyAlignment="1">
      <alignment horizontal="center" wrapText="1"/>
    </xf>
    <xf numFmtId="0" fontId="12" fillId="0" borderId="1" xfId="0" applyFont="1" applyBorder="1"/>
    <xf numFmtId="9" fontId="11" fillId="0" borderId="1" xfId="0" applyNumberFormat="1" applyFont="1" applyBorder="1"/>
    <xf numFmtId="0" fontId="26" fillId="0" borderId="1" xfId="0" applyFont="1" applyBorder="1"/>
    <xf numFmtId="0" fontId="4" fillId="5" borderId="1" xfId="0" applyFont="1" applyFill="1" applyBorder="1" applyAlignment="1">
      <alignment horizontal="center"/>
    </xf>
    <xf numFmtId="0" fontId="4" fillId="8" borderId="1" xfId="0" applyFont="1" applyFill="1" applyBorder="1" applyAlignment="1">
      <alignment horizontal="center"/>
    </xf>
    <xf numFmtId="0" fontId="12" fillId="2" borderId="1" xfId="0" applyFont="1" applyFill="1" applyBorder="1"/>
    <xf numFmtId="0" fontId="11" fillId="2" borderId="1" xfId="0" applyFont="1" applyFill="1" applyBorder="1"/>
    <xf numFmtId="0" fontId="12" fillId="3" borderId="1" xfId="0" applyFont="1" applyFill="1" applyBorder="1"/>
    <xf numFmtId="0" fontId="11" fillId="3" borderId="1" xfId="0" applyFont="1" applyFill="1" applyBorder="1"/>
    <xf numFmtId="0" fontId="33" fillId="0" borderId="0" xfId="0" applyFont="1"/>
    <xf numFmtId="0" fontId="33" fillId="0" borderId="1" xfId="0" applyFont="1" applyBorder="1"/>
    <xf numFmtId="0" fontId="34" fillId="5" borderId="1" xfId="0" applyFont="1" applyFill="1" applyBorder="1" applyAlignment="1">
      <alignment horizontal="center"/>
    </xf>
    <xf numFmtId="0" fontId="34" fillId="4" borderId="1" xfId="0" applyFont="1" applyFill="1" applyBorder="1" applyAlignment="1">
      <alignment horizontal="center"/>
    </xf>
    <xf numFmtId="0" fontId="34" fillId="0" borderId="1" xfId="0" applyFont="1" applyBorder="1"/>
    <xf numFmtId="9" fontId="33" fillId="0" borderId="1" xfId="0" applyNumberFormat="1" applyFont="1" applyBorder="1"/>
    <xf numFmtId="0" fontId="34" fillId="13" borderId="1" xfId="0" applyFont="1" applyFill="1" applyBorder="1" applyAlignment="1">
      <alignment horizontal="center"/>
    </xf>
    <xf numFmtId="0" fontId="34" fillId="12" borderId="1" xfId="0" applyFont="1" applyFill="1" applyBorder="1" applyAlignment="1">
      <alignment horizontal="center"/>
    </xf>
    <xf numFmtId="43" fontId="33" fillId="0" borderId="1" xfId="0" applyNumberFormat="1" applyFont="1" applyBorder="1"/>
    <xf numFmtId="1" fontId="12" fillId="0" borderId="1" xfId="0" applyNumberFormat="1" applyFont="1" applyBorder="1"/>
    <xf numFmtId="1" fontId="11" fillId="0" borderId="1" xfId="0" applyNumberFormat="1" applyFont="1" applyBorder="1"/>
    <xf numFmtId="0" fontId="15" fillId="0" borderId="0" xfId="0" applyFont="1" applyFill="1" applyAlignment="1">
      <alignment horizontal="left"/>
    </xf>
    <xf numFmtId="0" fontId="12" fillId="5" borderId="1" xfId="0" applyFont="1" applyFill="1" applyBorder="1" applyAlignment="1">
      <alignment horizontal="center"/>
    </xf>
    <xf numFmtId="0" fontId="12" fillId="4" borderId="1" xfId="0" applyFont="1" applyFill="1" applyBorder="1" applyAlignment="1">
      <alignment horizontal="center"/>
    </xf>
    <xf numFmtId="0" fontId="34" fillId="13" borderId="1" xfId="0" applyFont="1" applyFill="1" applyBorder="1" applyAlignment="1">
      <alignment horizontal="center"/>
    </xf>
    <xf numFmtId="0" fontId="12" fillId="0" borderId="1" xfId="0" applyFont="1" applyFill="1" applyBorder="1" applyAlignment="1">
      <alignment horizontal="center"/>
    </xf>
    <xf numFmtId="0" fontId="12" fillId="5" borderId="1" xfId="0" applyFont="1" applyFill="1" applyBorder="1" applyAlignment="1">
      <alignment horizontal="center" wrapText="1"/>
    </xf>
    <xf numFmtId="0" fontId="33" fillId="4" borderId="1" xfId="0" applyFont="1" applyFill="1" applyBorder="1" applyAlignment="1">
      <alignment horizontal="center"/>
    </xf>
    <xf numFmtId="0" fontId="13" fillId="11" borderId="1" xfId="0" applyFont="1" applyFill="1" applyBorder="1" applyAlignment="1">
      <alignment vertical="center"/>
    </xf>
    <xf numFmtId="0" fontId="11" fillId="0" borderId="1" xfId="0" applyFont="1" applyFill="1" applyBorder="1"/>
    <xf numFmtId="0" fontId="33" fillId="13" borderId="1" xfId="0" applyFont="1" applyFill="1" applyBorder="1"/>
    <xf numFmtId="0" fontId="33" fillId="4" borderId="1" xfId="0" applyFont="1" applyFill="1" applyBorder="1"/>
    <xf numFmtId="1" fontId="33" fillId="0" borderId="1" xfId="0" applyNumberFormat="1" applyFont="1" applyBorder="1"/>
    <xf numFmtId="9" fontId="34" fillId="0" borderId="1" xfId="0" applyNumberFormat="1" applyFont="1" applyBorder="1"/>
    <xf numFmtId="0" fontId="33" fillId="0" borderId="0" xfId="0" applyFont="1" applyBorder="1"/>
    <xf numFmtId="0" fontId="34" fillId="4" borderId="1" xfId="0" applyFont="1" applyFill="1" applyBorder="1" applyAlignment="1">
      <alignment horizontal="center"/>
    </xf>
    <xf numFmtId="0" fontId="34" fillId="4" borderId="1" xfId="0" applyFont="1" applyFill="1" applyBorder="1"/>
    <xf numFmtId="0" fontId="34" fillId="0" borderId="4" xfId="0" applyFont="1" applyBorder="1"/>
    <xf numFmtId="0" fontId="36" fillId="0" borderId="1" xfId="0" applyFont="1" applyBorder="1" applyAlignment="1">
      <alignment horizontal="center"/>
    </xf>
    <xf numFmtId="9" fontId="11" fillId="0" borderId="10" xfId="0" applyNumberFormat="1" applyFont="1" applyBorder="1"/>
    <xf numFmtId="0" fontId="11" fillId="14" borderId="1" xfId="0" applyFont="1" applyFill="1" applyBorder="1"/>
    <xf numFmtId="1" fontId="11" fillId="14" borderId="1" xfId="0" applyNumberFormat="1" applyFont="1" applyFill="1" applyBorder="1"/>
    <xf numFmtId="0" fontId="12" fillId="11" borderId="1" xfId="0" applyFont="1" applyFill="1" applyBorder="1" applyAlignment="1">
      <alignment horizontal="center"/>
    </xf>
    <xf numFmtId="1" fontId="12" fillId="11" borderId="1" xfId="0" applyNumberFormat="1" applyFont="1" applyFill="1" applyBorder="1"/>
    <xf numFmtId="0" fontId="33" fillId="13" borderId="1" xfId="0" applyFont="1" applyFill="1" applyBorder="1" applyAlignment="1">
      <alignment horizontal="center"/>
    </xf>
    <xf numFmtId="0" fontId="12" fillId="0" borderId="1" xfId="0" applyFont="1" applyBorder="1" applyAlignment="1">
      <alignment wrapText="1"/>
    </xf>
    <xf numFmtId="0" fontId="12" fillId="11" borderId="1" xfId="0" applyFont="1" applyFill="1" applyBorder="1" applyAlignment="1">
      <alignment wrapText="1"/>
    </xf>
    <xf numFmtId="0" fontId="11" fillId="11" borderId="1" xfId="0" applyFont="1" applyFill="1" applyBorder="1" applyAlignment="1">
      <alignment wrapText="1"/>
    </xf>
    <xf numFmtId="9" fontId="11" fillId="11" borderId="1" xfId="0" applyNumberFormat="1" applyFont="1" applyFill="1" applyBorder="1" applyAlignment="1">
      <alignment wrapText="1"/>
    </xf>
    <xf numFmtId="9" fontId="11" fillId="0" borderId="1" xfId="0" applyNumberFormat="1" applyFont="1" applyBorder="1" applyAlignment="1">
      <alignment wrapText="1"/>
    </xf>
    <xf numFmtId="0" fontId="13" fillId="11" borderId="1" xfId="0" applyFont="1" applyFill="1" applyBorder="1" applyAlignment="1">
      <alignment horizontal="center" wrapText="1"/>
    </xf>
    <xf numFmtId="0" fontId="12" fillId="5" borderId="9" xfId="0" applyFont="1" applyFill="1" applyBorder="1" applyAlignment="1">
      <alignment horizontal="center" wrapText="1"/>
    </xf>
    <xf numFmtId="0" fontId="13" fillId="5" borderId="2" xfId="0" applyFont="1" applyFill="1" applyBorder="1" applyAlignment="1">
      <alignment horizontal="center" wrapText="1"/>
    </xf>
    <xf numFmtId="0" fontId="12" fillId="5" borderId="1" xfId="0" applyFont="1" applyFill="1" applyBorder="1" applyAlignment="1">
      <alignment horizontal="center" wrapText="1"/>
    </xf>
    <xf numFmtId="0" fontId="12" fillId="4" borderId="1" xfId="0" applyFont="1" applyFill="1" applyBorder="1" applyAlignment="1">
      <alignment horizontal="center" wrapText="1"/>
    </xf>
    <xf numFmtId="0" fontId="10"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11" fillId="11" borderId="1" xfId="0" applyFont="1" applyFill="1" applyBorder="1"/>
    <xf numFmtId="0" fontId="12" fillId="11" borderId="1" xfId="0" applyFont="1" applyFill="1" applyBorder="1"/>
    <xf numFmtId="0" fontId="41" fillId="11" borderId="1" xfId="0" applyFont="1" applyFill="1" applyBorder="1" applyAlignment="1">
      <alignment horizontal="left" vertical="center" wrapText="1"/>
    </xf>
    <xf numFmtId="0" fontId="12" fillId="5" borderId="1" xfId="0" applyFont="1" applyFill="1" applyBorder="1" applyAlignment="1">
      <alignment horizontal="center" wrapText="1"/>
    </xf>
    <xf numFmtId="0" fontId="0" fillId="0" borderId="15" xfId="0" applyBorder="1" applyAlignment="1">
      <alignment wrapText="1"/>
    </xf>
    <xf numFmtId="0" fontId="0" fillId="0" borderId="1" xfId="0" applyBorder="1"/>
    <xf numFmtId="0" fontId="12" fillId="8" borderId="1" xfId="0" applyFont="1" applyFill="1" applyBorder="1" applyAlignment="1">
      <alignment vertical="center" wrapText="1"/>
    </xf>
    <xf numFmtId="0" fontId="43" fillId="0" borderId="0" xfId="0" applyFont="1"/>
    <xf numFmtId="0" fontId="12" fillId="11" borderId="1" xfId="0" applyFont="1" applyFill="1" applyBorder="1" applyAlignment="1">
      <alignment horizontal="left" vertical="center" wrapText="1"/>
    </xf>
    <xf numFmtId="0" fontId="12" fillId="5" borderId="6" xfId="0" applyFont="1" applyFill="1" applyBorder="1" applyAlignment="1">
      <alignment wrapText="1"/>
    </xf>
    <xf numFmtId="0" fontId="12" fillId="4" borderId="1" xfId="0" applyFont="1" applyFill="1" applyBorder="1" applyAlignment="1">
      <alignment horizontal="center" vertical="center" wrapText="1"/>
    </xf>
    <xf numFmtId="43" fontId="12" fillId="16" borderId="1" xfId="0" applyNumberFormat="1" applyFont="1" applyFill="1" applyBorder="1"/>
    <xf numFmtId="0" fontId="5" fillId="0" borderId="1" xfId="0" applyFont="1" applyFill="1" applyBorder="1" applyAlignment="1">
      <alignment wrapText="1"/>
    </xf>
    <xf numFmtId="0" fontId="6" fillId="0" borderId="1" xfId="0" applyFont="1" applyFill="1" applyBorder="1" applyAlignment="1">
      <alignment wrapText="1"/>
    </xf>
    <xf numFmtId="0" fontId="47" fillId="0" borderId="0" xfId="0" applyFont="1" applyFill="1"/>
    <xf numFmtId="0" fontId="46" fillId="5" borderId="1" xfId="0" applyFont="1" applyFill="1" applyBorder="1" applyAlignment="1">
      <alignment horizontal="center"/>
    </xf>
    <xf numFmtId="0" fontId="43" fillId="6" borderId="1" xfId="0" applyFont="1" applyFill="1" applyBorder="1"/>
    <xf numFmtId="0" fontId="43" fillId="2" borderId="1" xfId="0" applyFont="1" applyFill="1" applyBorder="1"/>
    <xf numFmtId="0" fontId="47" fillId="0" borderId="1" xfId="0" applyFont="1" applyFill="1" applyBorder="1"/>
    <xf numFmtId="1" fontId="11" fillId="0" borderId="1" xfId="0" applyNumberFormat="1" applyFont="1" applyBorder="1" applyAlignment="1">
      <alignment horizontal="right"/>
    </xf>
    <xf numFmtId="0" fontId="6" fillId="0" borderId="0" xfId="0" applyFont="1" applyFill="1" applyBorder="1" applyAlignment="1">
      <alignment wrapText="1"/>
    </xf>
    <xf numFmtId="0" fontId="11" fillId="11" borderId="0" xfId="0" applyFont="1" applyFill="1" applyBorder="1" applyAlignment="1">
      <alignment wrapText="1"/>
    </xf>
    <xf numFmtId="9" fontId="11" fillId="0" borderId="0" xfId="0" applyNumberFormat="1" applyFont="1" applyFill="1" applyBorder="1" applyAlignment="1">
      <alignment wrapText="1"/>
    </xf>
    <xf numFmtId="0" fontId="11" fillId="0" borderId="0" xfId="0" applyFont="1" applyFill="1" applyBorder="1" applyAlignment="1">
      <alignment wrapText="1"/>
    </xf>
    <xf numFmtId="0" fontId="10" fillId="0" borderId="1" xfId="0" applyFont="1" applyFill="1" applyBorder="1" applyAlignment="1">
      <alignment horizontal="left" vertical="center"/>
    </xf>
    <xf numFmtId="0" fontId="11" fillId="0" borderId="1" xfId="0" applyFont="1" applyFill="1" applyBorder="1" applyAlignment="1">
      <alignment horizontal="left" vertical="center"/>
    </xf>
    <xf numFmtId="0" fontId="11" fillId="0" borderId="1" xfId="0" applyFont="1" applyFill="1" applyBorder="1" applyAlignment="1">
      <alignment horizontal="left" vertical="center" wrapText="1"/>
    </xf>
    <xf numFmtId="0" fontId="39" fillId="8" borderId="13" xfId="3" applyFont="1" applyFill="1" applyBorder="1" applyAlignment="1">
      <alignment horizontal="left" vertical="top" wrapText="1"/>
    </xf>
    <xf numFmtId="0" fontId="39" fillId="8" borderId="11" xfId="3" applyFont="1" applyFill="1" applyBorder="1" applyAlignment="1">
      <alignment horizontal="left" vertical="top" wrapText="1"/>
    </xf>
    <xf numFmtId="0" fontId="39" fillId="8" borderId="9" xfId="3" applyFont="1" applyFill="1" applyBorder="1" applyAlignment="1">
      <alignment horizontal="left" vertical="top" wrapText="1"/>
    </xf>
    <xf numFmtId="0" fontId="39" fillId="8" borderId="5" xfId="3" applyFont="1" applyFill="1" applyBorder="1" applyAlignment="1">
      <alignment horizontal="left" vertical="top" wrapText="1"/>
    </xf>
    <xf numFmtId="0" fontId="12" fillId="0" borderId="1" xfId="0" applyFont="1" applyFill="1" applyBorder="1"/>
    <xf numFmtId="1" fontId="12" fillId="0" borderId="1" xfId="0" applyNumberFormat="1" applyFont="1" applyFill="1" applyBorder="1"/>
    <xf numFmtId="43" fontId="11" fillId="0" borderId="1" xfId="0" applyNumberFormat="1" applyFont="1" applyFill="1" applyBorder="1"/>
    <xf numFmtId="0" fontId="12" fillId="5" borderId="1" xfId="0" applyFont="1" applyFill="1" applyBorder="1" applyAlignment="1">
      <alignment horizontal="center"/>
    </xf>
    <xf numFmtId="0" fontId="12" fillId="4" borderId="1" xfId="0" applyFont="1" applyFill="1" applyBorder="1" applyAlignment="1">
      <alignment horizontal="center"/>
    </xf>
    <xf numFmtId="0" fontId="11" fillId="5" borderId="1" xfId="0" applyFont="1" applyFill="1" applyBorder="1" applyAlignment="1">
      <alignment horizontal="center"/>
    </xf>
    <xf numFmtId="0" fontId="11" fillId="4" borderId="1" xfId="0" applyFont="1" applyFill="1" applyBorder="1" applyAlignment="1">
      <alignment horizontal="center"/>
    </xf>
    <xf numFmtId="1" fontId="11" fillId="14" borderId="1" xfId="0" applyNumberFormat="1" applyFont="1" applyFill="1" applyBorder="1" applyAlignment="1">
      <alignment horizontal="right"/>
    </xf>
    <xf numFmtId="0" fontId="33" fillId="0" borderId="0" xfId="0" applyNumberFormat="1" applyFont="1"/>
    <xf numFmtId="0" fontId="33" fillId="0" borderId="0" xfId="0" applyNumberFormat="1" applyFont="1" applyAlignment="1">
      <alignment horizontal="right"/>
    </xf>
    <xf numFmtId="0" fontId="33" fillId="0" borderId="0" xfId="0" applyFont="1" applyAlignment="1">
      <alignment horizontal="right"/>
    </xf>
    <xf numFmtId="0" fontId="11" fillId="0" borderId="0" xfId="0" applyFont="1" applyBorder="1"/>
    <xf numFmtId="1" fontId="11" fillId="0" borderId="0" xfId="0" applyNumberFormat="1" applyFont="1" applyBorder="1"/>
    <xf numFmtId="1" fontId="11" fillId="0" borderId="0" xfId="0" applyNumberFormat="1" applyFont="1" applyBorder="1" applyAlignment="1">
      <alignment horizontal="right"/>
    </xf>
    <xf numFmtId="0" fontId="43" fillId="0" borderId="1" xfId="0" applyFont="1" applyBorder="1"/>
    <xf numFmtId="0" fontId="0" fillId="0" borderId="1" xfId="0" applyFont="1" applyBorder="1" applyAlignment="1">
      <alignment horizontal="right"/>
    </xf>
    <xf numFmtId="0" fontId="0" fillId="0" borderId="1" xfId="0" applyFill="1" applyBorder="1"/>
    <xf numFmtId="0" fontId="12" fillId="11" borderId="1" xfId="0" applyFont="1" applyFill="1" applyBorder="1" applyAlignment="1">
      <alignment horizontal="left" vertical="center" wrapText="1"/>
    </xf>
    <xf numFmtId="0" fontId="9" fillId="0" borderId="1" xfId="0" applyFont="1" applyFill="1" applyBorder="1" applyAlignment="1">
      <alignment wrapText="1"/>
    </xf>
    <xf numFmtId="0" fontId="15" fillId="0" borderId="0" xfId="0" applyFont="1" applyFill="1" applyAlignment="1" applyProtection="1">
      <alignment horizontal="left"/>
      <protection locked="0"/>
    </xf>
    <xf numFmtId="0" fontId="11" fillId="0" borderId="0" xfId="0" applyFont="1" applyFill="1" applyProtection="1">
      <protection locked="0"/>
    </xf>
    <xf numFmtId="0" fontId="11" fillId="0" borderId="0" xfId="0" applyFont="1" applyProtection="1">
      <protection locked="0"/>
    </xf>
    <xf numFmtId="0" fontId="12" fillId="11" borderId="10" xfId="0" applyFont="1" applyFill="1" applyBorder="1" applyAlignment="1" applyProtection="1">
      <alignment vertical="center" wrapText="1"/>
      <protection locked="0"/>
    </xf>
    <xf numFmtId="0" fontId="12" fillId="11" borderId="10" xfId="0" applyFont="1" applyFill="1" applyBorder="1" applyAlignment="1" applyProtection="1">
      <alignment vertical="center"/>
      <protection locked="0"/>
    </xf>
    <xf numFmtId="0" fontId="11" fillId="0" borderId="1" xfId="0" applyFont="1" applyBorder="1" applyProtection="1">
      <protection locked="0"/>
    </xf>
    <xf numFmtId="0" fontId="12" fillId="2" borderId="1" xfId="0" applyFont="1" applyFill="1" applyBorder="1" applyAlignment="1" applyProtection="1">
      <alignment horizontal="center" wrapText="1"/>
      <protection locked="0"/>
    </xf>
    <xf numFmtId="0" fontId="12" fillId="12" borderId="1" xfId="0" applyFont="1" applyFill="1" applyBorder="1" applyAlignment="1" applyProtection="1">
      <alignment horizontal="center" wrapText="1"/>
      <protection locked="0"/>
    </xf>
    <xf numFmtId="0" fontId="28" fillId="5" borderId="1" xfId="0" applyFont="1" applyFill="1" applyBorder="1" applyAlignment="1" applyProtection="1">
      <alignment horizontal="center" wrapText="1"/>
      <protection locked="0"/>
    </xf>
    <xf numFmtId="0" fontId="28" fillId="12" borderId="1" xfId="0" applyFont="1" applyFill="1" applyBorder="1" applyAlignment="1" applyProtection="1">
      <alignment horizontal="center" wrapText="1"/>
      <protection locked="0"/>
    </xf>
    <xf numFmtId="0" fontId="12" fillId="0" borderId="1" xfId="0" applyFont="1" applyFill="1" applyBorder="1" applyProtection="1">
      <protection locked="0"/>
    </xf>
    <xf numFmtId="0" fontId="11" fillId="0" borderId="1" xfId="0" applyFont="1" applyFill="1" applyBorder="1" applyProtection="1">
      <protection locked="0"/>
    </xf>
    <xf numFmtId="0" fontId="12" fillId="0" borderId="1" xfId="0" applyFont="1" applyBorder="1" applyProtection="1">
      <protection locked="0"/>
    </xf>
    <xf numFmtId="0" fontId="11" fillId="11" borderId="1" xfId="0" applyFont="1" applyFill="1" applyBorder="1" applyProtection="1">
      <protection locked="0"/>
    </xf>
    <xf numFmtId="0" fontId="11" fillId="0" borderId="1" xfId="0" applyNumberFormat="1" applyFont="1" applyBorder="1" applyProtection="1">
      <protection locked="0"/>
    </xf>
    <xf numFmtId="9" fontId="11" fillId="11" borderId="1" xfId="0" applyNumberFormat="1" applyFont="1" applyFill="1" applyBorder="1" applyProtection="1"/>
    <xf numFmtId="10" fontId="33" fillId="0" borderId="1" xfId="0" applyNumberFormat="1" applyFont="1" applyBorder="1"/>
    <xf numFmtId="1" fontId="33" fillId="0" borderId="1" xfId="0" applyNumberFormat="1" applyFont="1" applyBorder="1" applyAlignment="1">
      <alignment horizontal="center"/>
    </xf>
    <xf numFmtId="164" fontId="33" fillId="0" borderId="1" xfId="0" applyNumberFormat="1" applyFont="1" applyBorder="1"/>
    <xf numFmtId="0" fontId="5" fillId="5" borderId="1" xfId="0" applyFont="1" applyFill="1" applyBorder="1" applyAlignment="1">
      <alignment horizontal="center" vertical="center" wrapText="1"/>
    </xf>
    <xf numFmtId="0" fontId="4" fillId="5" borderId="1" xfId="0" applyFont="1" applyFill="1" applyBorder="1" applyAlignment="1">
      <alignment horizontal="center" wrapText="1"/>
    </xf>
    <xf numFmtId="0" fontId="5" fillId="0" borderId="0" xfId="0" applyFont="1" applyFill="1" applyBorder="1" applyAlignment="1">
      <alignment horizontal="center"/>
    </xf>
    <xf numFmtId="0" fontId="4" fillId="0" borderId="0" xfId="0" applyFont="1" applyFill="1" applyBorder="1" applyAlignment="1">
      <alignment horizontal="center"/>
    </xf>
    <xf numFmtId="0" fontId="15" fillId="0" borderId="0" xfId="0" applyFont="1" applyFill="1" applyBorder="1" applyAlignment="1">
      <alignment horizontal="left"/>
    </xf>
    <xf numFmtId="0" fontId="43" fillId="0" borderId="1" xfId="0" applyFont="1" applyBorder="1" applyAlignment="1">
      <alignment horizontal="center"/>
    </xf>
    <xf numFmtId="3" fontId="0" fillId="0" borderId="1" xfId="0" applyNumberFormat="1" applyBorder="1"/>
    <xf numFmtId="0" fontId="11" fillId="11" borderId="1" xfId="0" applyFont="1" applyFill="1" applyBorder="1" applyAlignment="1">
      <alignment horizontal="center"/>
    </xf>
    <xf numFmtId="0" fontId="33" fillId="11" borderId="1" xfId="0" applyFont="1" applyFill="1" applyBorder="1" applyAlignment="1">
      <alignment horizontal="center"/>
    </xf>
    <xf numFmtId="0" fontId="15" fillId="0" borderId="0" xfId="0" applyFont="1" applyFill="1" applyAlignment="1" applyProtection="1">
      <alignment horizontal="left"/>
      <protection locked="0"/>
    </xf>
    <xf numFmtId="0" fontId="11" fillId="0" borderId="0" xfId="0" applyFont="1" applyAlignment="1" applyProtection="1">
      <alignment horizontal="left"/>
      <protection locked="0"/>
    </xf>
    <xf numFmtId="0" fontId="12" fillId="11" borderId="1" xfId="0" applyFont="1" applyFill="1" applyBorder="1" applyAlignment="1" applyProtection="1">
      <alignment horizontal="left" vertical="top" wrapText="1"/>
      <protection locked="0"/>
    </xf>
    <xf numFmtId="0" fontId="11" fillId="0" borderId="0" xfId="0" applyFont="1" applyFill="1" applyBorder="1" applyAlignment="1" applyProtection="1">
      <alignment horizontal="center" vertical="center" wrapText="1"/>
      <protection locked="0"/>
    </xf>
    <xf numFmtId="0" fontId="11" fillId="0" borderId="0" xfId="0" applyFont="1" applyFill="1" applyBorder="1" applyProtection="1">
      <protection locked="0"/>
    </xf>
    <xf numFmtId="0" fontId="11" fillId="0" borderId="1"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protection locked="0"/>
    </xf>
    <xf numFmtId="0" fontId="13" fillId="5" borderId="1" xfId="0" applyFont="1" applyFill="1" applyBorder="1" applyAlignment="1" applyProtection="1">
      <alignment horizontal="center" wrapText="1"/>
      <protection locked="0"/>
    </xf>
    <xf numFmtId="0" fontId="0" fillId="0" borderId="1" xfId="0" applyBorder="1" applyAlignment="1" applyProtection="1">
      <alignment wrapText="1"/>
      <protection locked="0"/>
    </xf>
    <xf numFmtId="0" fontId="11" fillId="11" borderId="1" xfId="0" applyNumberFormat="1" applyFont="1" applyFill="1" applyBorder="1" applyAlignment="1" applyProtection="1">
      <alignment horizontal="left" vertical="center"/>
      <protection locked="0"/>
    </xf>
    <xf numFmtId="0" fontId="44" fillId="11" borderId="1" xfId="0" applyNumberFormat="1" applyFont="1" applyFill="1" applyBorder="1" applyAlignment="1" applyProtection="1">
      <alignment horizontal="left" vertical="center" wrapText="1"/>
      <protection locked="0"/>
    </xf>
    <xf numFmtId="3" fontId="11" fillId="0" borderId="1" xfId="1" applyNumberFormat="1" applyFont="1" applyFill="1" applyBorder="1" applyProtection="1">
      <protection locked="0"/>
    </xf>
    <xf numFmtId="0" fontId="11" fillId="0" borderId="1" xfId="0" applyNumberFormat="1" applyFont="1" applyFill="1" applyBorder="1" applyProtection="1">
      <protection locked="0"/>
    </xf>
    <xf numFmtId="0" fontId="11" fillId="0" borderId="1" xfId="1" applyNumberFormat="1" applyFont="1" applyFill="1" applyBorder="1" applyProtection="1">
      <protection locked="0"/>
    </xf>
    <xf numFmtId="0" fontId="43" fillId="0" borderId="1" xfId="0" applyFont="1" applyBorder="1" applyAlignment="1" applyProtection="1">
      <alignment horizontal="center" wrapText="1"/>
      <protection locked="0"/>
    </xf>
    <xf numFmtId="0" fontId="6" fillId="11" borderId="1" xfId="0" applyNumberFormat="1" applyFont="1" applyFill="1" applyBorder="1" applyAlignment="1" applyProtection="1">
      <alignment wrapText="1"/>
      <protection locked="0"/>
    </xf>
    <xf numFmtId="0" fontId="9" fillId="11" borderId="1" xfId="0" applyNumberFormat="1" applyFont="1" applyFill="1" applyBorder="1" applyAlignment="1" applyProtection="1">
      <alignment wrapText="1"/>
      <protection locked="0"/>
    </xf>
    <xf numFmtId="0" fontId="11" fillId="11" borderId="1" xfId="0" applyNumberFormat="1" applyFont="1" applyFill="1" applyBorder="1" applyAlignment="1" applyProtection="1">
      <alignment horizontal="left" vertical="top" wrapText="1"/>
      <protection locked="0"/>
    </xf>
    <xf numFmtId="0" fontId="11" fillId="11" borderId="1" xfId="0" applyNumberFormat="1" applyFont="1" applyFill="1" applyBorder="1" applyProtection="1">
      <protection locked="0"/>
    </xf>
    <xf numFmtId="0" fontId="9" fillId="11" borderId="1" xfId="0" applyNumberFormat="1" applyFont="1" applyFill="1" applyBorder="1" applyAlignment="1" applyProtection="1">
      <alignment horizontal="left" vertical="center"/>
      <protection locked="0"/>
    </xf>
    <xf numFmtId="0" fontId="6" fillId="8" borderId="1" xfId="0" applyNumberFormat="1" applyFont="1" applyFill="1" applyBorder="1" applyAlignment="1" applyProtection="1">
      <alignment wrapText="1"/>
      <protection locked="0"/>
    </xf>
    <xf numFmtId="0" fontId="9" fillId="8" borderId="1" xfId="0" applyNumberFormat="1" applyFont="1" applyFill="1" applyBorder="1" applyAlignment="1" applyProtection="1">
      <alignment wrapText="1"/>
      <protection locked="0"/>
    </xf>
    <xf numFmtId="0" fontId="0" fillId="0" borderId="1" xfId="0" applyBorder="1" applyAlignment="1" applyProtection="1">
      <alignment wrapText="1"/>
    </xf>
    <xf numFmtId="0" fontId="15" fillId="0" borderId="0" xfId="0" applyNumberFormat="1" applyFont="1" applyFill="1" applyAlignment="1" applyProtection="1">
      <alignment horizontal="left"/>
      <protection locked="0"/>
    </xf>
    <xf numFmtId="0" fontId="11" fillId="0" borderId="0" xfId="0" applyNumberFormat="1" applyFont="1" applyFill="1" applyProtection="1">
      <protection locked="0"/>
    </xf>
    <xf numFmtId="0" fontId="11" fillId="0" borderId="0" xfId="0" applyNumberFormat="1" applyFont="1" applyProtection="1">
      <protection locked="0"/>
    </xf>
    <xf numFmtId="0" fontId="11" fillId="0" borderId="0" xfId="0" applyNumberFormat="1" applyFont="1" applyFill="1" applyBorder="1" applyAlignment="1" applyProtection="1">
      <alignment horizontal="center" vertical="center" wrapText="1"/>
      <protection locked="0"/>
    </xf>
    <xf numFmtId="0" fontId="11" fillId="0" borderId="0" xfId="0" applyNumberFormat="1" applyFont="1" applyFill="1" applyBorder="1" applyProtection="1">
      <protection locked="0"/>
    </xf>
    <xf numFmtId="0" fontId="11" fillId="4" borderId="1" xfId="0" applyFont="1" applyFill="1" applyBorder="1" applyAlignment="1" applyProtection="1">
      <alignment horizontal="center" vertical="center" wrapText="1"/>
      <protection locked="0"/>
    </xf>
    <xf numFmtId="0" fontId="13" fillId="4" borderId="1" xfId="0" applyNumberFormat="1" applyFont="1" applyFill="1" applyBorder="1" applyAlignment="1" applyProtection="1">
      <alignment horizontal="center"/>
      <protection locked="0"/>
    </xf>
    <xf numFmtId="0" fontId="13" fillId="4" borderId="1" xfId="0" applyFont="1" applyFill="1" applyBorder="1" applyAlignment="1" applyProtection="1">
      <alignment horizontal="center" wrapText="1"/>
      <protection locked="0"/>
    </xf>
    <xf numFmtId="0" fontId="44" fillId="11" borderId="1" xfId="0" applyNumberFormat="1" applyFont="1" applyFill="1" applyBorder="1" applyAlignment="1" applyProtection="1">
      <alignment horizontal="left" vertical="top" wrapText="1"/>
      <protection locked="0"/>
    </xf>
    <xf numFmtId="0" fontId="6" fillId="11" borderId="1" xfId="0" applyNumberFormat="1" applyFont="1" applyFill="1" applyBorder="1" applyAlignment="1" applyProtection="1">
      <alignment vertical="top" wrapText="1"/>
      <protection locked="0"/>
    </xf>
    <xf numFmtId="0" fontId="27" fillId="11" borderId="1" xfId="0" applyNumberFormat="1" applyFont="1" applyFill="1" applyBorder="1" applyAlignment="1" applyProtection="1">
      <alignment wrapText="1"/>
      <protection locked="0"/>
    </xf>
    <xf numFmtId="0" fontId="15" fillId="0" borderId="0" xfId="0" applyFont="1" applyFill="1" applyAlignment="1" applyProtection="1">
      <alignment horizontal="left" wrapText="1"/>
      <protection locked="0"/>
    </xf>
    <xf numFmtId="0" fontId="11" fillId="0" borderId="0" xfId="0" applyNumberFormat="1" applyFont="1" applyAlignment="1" applyProtection="1">
      <alignment wrapText="1"/>
      <protection locked="0"/>
    </xf>
    <xf numFmtId="0" fontId="11" fillId="0" borderId="0" xfId="0" applyFont="1" applyAlignment="1" applyProtection="1">
      <alignment wrapText="1"/>
      <protection locked="0"/>
    </xf>
    <xf numFmtId="0" fontId="0" fillId="0" borderId="0" xfId="0" applyAlignment="1" applyProtection="1">
      <alignment wrapText="1"/>
      <protection locked="0"/>
    </xf>
    <xf numFmtId="0" fontId="13" fillId="5" borderId="1" xfId="0" applyNumberFormat="1" applyFont="1" applyFill="1" applyBorder="1" applyAlignment="1" applyProtection="1">
      <alignment horizontal="center" wrapText="1"/>
      <protection locked="0"/>
    </xf>
    <xf numFmtId="0" fontId="13" fillId="11" borderId="1" xfId="0" applyFont="1" applyFill="1" applyBorder="1" applyAlignment="1" applyProtection="1">
      <alignment horizontal="center" wrapText="1"/>
      <protection locked="0"/>
    </xf>
    <xf numFmtId="0" fontId="11" fillId="0" borderId="1" xfId="0" applyFont="1" applyBorder="1" applyAlignment="1" applyProtection="1">
      <alignment horizontal="left" vertical="center" wrapText="1"/>
      <protection locked="0"/>
    </xf>
    <xf numFmtId="0" fontId="44" fillId="0" borderId="1" xfId="0" applyFont="1" applyFill="1" applyBorder="1" applyAlignment="1" applyProtection="1">
      <alignment horizontal="left" vertical="center" wrapText="1"/>
      <protection locked="0"/>
    </xf>
    <xf numFmtId="0" fontId="11" fillId="0" borderId="1" xfId="1" applyNumberFormat="1" applyFont="1" applyBorder="1" applyAlignment="1" applyProtection="1">
      <alignment wrapText="1"/>
      <protection locked="0"/>
    </xf>
    <xf numFmtId="9" fontId="0" fillId="0" borderId="1" xfId="0" applyNumberFormat="1" applyBorder="1" applyAlignment="1" applyProtection="1">
      <alignment wrapText="1"/>
      <protection locked="0"/>
    </xf>
    <xf numFmtId="9" fontId="0" fillId="11" borderId="1" xfId="0" applyNumberFormat="1" applyFill="1" applyBorder="1" applyAlignment="1" applyProtection="1">
      <alignment wrapText="1"/>
      <protection locked="0"/>
    </xf>
    <xf numFmtId="0" fontId="44" fillId="0" borderId="1" xfId="0" applyFont="1" applyFill="1" applyBorder="1" applyAlignment="1" applyProtection="1">
      <alignment wrapText="1"/>
      <protection locked="0"/>
    </xf>
    <xf numFmtId="0" fontId="0" fillId="11" borderId="1" xfId="0" applyFont="1" applyFill="1" applyBorder="1" applyAlignment="1" applyProtection="1">
      <alignment horizontal="center" wrapText="1"/>
      <protection locked="0"/>
    </xf>
    <xf numFmtId="0" fontId="0" fillId="0" borderId="0" xfId="0" applyNumberFormat="1" applyAlignment="1" applyProtection="1">
      <alignment wrapText="1"/>
      <protection locked="0"/>
    </xf>
    <xf numFmtId="0" fontId="0" fillId="11" borderId="1" xfId="0" applyFill="1" applyBorder="1" applyAlignment="1" applyProtection="1">
      <alignment wrapText="1"/>
      <protection locked="0"/>
    </xf>
    <xf numFmtId="43" fontId="11" fillId="0" borderId="1" xfId="1" applyFont="1" applyBorder="1" applyAlignment="1" applyProtection="1">
      <alignment wrapText="1"/>
      <protection locked="0"/>
    </xf>
    <xf numFmtId="0" fontId="15" fillId="0" borderId="0" xfId="0" applyFont="1" applyFill="1" applyAlignment="1" applyProtection="1">
      <alignment horizontal="left"/>
      <protection locked="0"/>
    </xf>
    <xf numFmtId="0" fontId="17" fillId="8" borderId="12" xfId="0" applyFont="1" applyFill="1" applyBorder="1" applyAlignment="1">
      <alignment horizontal="center"/>
    </xf>
    <xf numFmtId="0" fontId="17" fillId="8" borderId="8" xfId="0" applyFont="1" applyFill="1" applyBorder="1" applyAlignment="1">
      <alignment horizontal="center"/>
    </xf>
    <xf numFmtId="0" fontId="17" fillId="8" borderId="7" xfId="0" applyFont="1" applyFill="1" applyBorder="1" applyAlignment="1">
      <alignment horizontal="center"/>
    </xf>
    <xf numFmtId="0" fontId="23" fillId="8" borderId="9" xfId="0" applyFont="1" applyFill="1" applyBorder="1" applyAlignment="1">
      <alignment horizontal="center"/>
    </xf>
    <xf numFmtId="0" fontId="23" fillId="8" borderId="14" xfId="0" applyFont="1" applyFill="1" applyBorder="1" applyAlignment="1">
      <alignment horizontal="center"/>
    </xf>
    <xf numFmtId="0" fontId="23" fillId="8" borderId="5" xfId="0" applyFont="1" applyFill="1" applyBorder="1" applyAlignment="1">
      <alignment horizontal="center"/>
    </xf>
    <xf numFmtId="0" fontId="23" fillId="8" borderId="13" xfId="0" applyFont="1" applyFill="1" applyBorder="1" applyAlignment="1">
      <alignment horizontal="center"/>
    </xf>
    <xf numFmtId="0" fontId="23" fillId="8" borderId="0" xfId="0" applyFont="1" applyFill="1" applyBorder="1" applyAlignment="1">
      <alignment horizontal="center"/>
    </xf>
    <xf numFmtId="0" fontId="23" fillId="8" borderId="11" xfId="0" applyFont="1" applyFill="1" applyBorder="1" applyAlignment="1">
      <alignment horizontal="center"/>
    </xf>
    <xf numFmtId="0" fontId="7" fillId="8" borderId="0" xfId="2" applyFont="1" applyFill="1" applyBorder="1" applyAlignment="1">
      <alignment horizontal="left"/>
    </xf>
    <xf numFmtId="0" fontId="3" fillId="8" borderId="0" xfId="2" applyFont="1" applyFill="1" applyBorder="1" applyAlignment="1">
      <alignment horizontal="left"/>
    </xf>
    <xf numFmtId="0" fontId="2" fillId="8" borderId="1" xfId="2" applyFont="1" applyFill="1" applyBorder="1" applyAlignment="1">
      <alignment horizontal="left" wrapText="1"/>
    </xf>
    <xf numFmtId="0" fontId="8" fillId="8" borderId="1" xfId="2" applyFont="1" applyFill="1" applyBorder="1" applyAlignment="1">
      <alignment horizontal="left" wrapText="1"/>
    </xf>
    <xf numFmtId="0" fontId="38" fillId="8" borderId="12" xfId="0" applyFont="1" applyFill="1" applyBorder="1" applyAlignment="1">
      <alignment horizontal="center"/>
    </xf>
    <xf numFmtId="0" fontId="38" fillId="8" borderId="7" xfId="0" applyFont="1" applyFill="1" applyBorder="1" applyAlignment="1">
      <alignment horizontal="center"/>
    </xf>
    <xf numFmtId="0" fontId="0" fillId="0" borderId="0" xfId="0" applyAlignment="1">
      <alignment horizontal="center"/>
    </xf>
    <xf numFmtId="0" fontId="16" fillId="5" borderId="1" xfId="0" applyFont="1" applyFill="1" applyBorder="1" applyAlignment="1">
      <alignment horizontal="center"/>
    </xf>
    <xf numFmtId="0" fontId="16" fillId="4" borderId="1" xfId="0" applyFont="1" applyFill="1" applyBorder="1" applyAlignment="1">
      <alignment horizontal="center"/>
    </xf>
    <xf numFmtId="0" fontId="15" fillId="0" borderId="0" xfId="0" applyFont="1" applyFill="1" applyAlignment="1">
      <alignment horizontal="left"/>
    </xf>
    <xf numFmtId="0" fontId="11" fillId="11" borderId="1" xfId="0" applyFont="1" applyFill="1" applyBorder="1" applyAlignment="1">
      <alignment horizontal="center" vertical="center" wrapText="1"/>
    </xf>
    <xf numFmtId="0" fontId="11" fillId="11" borderId="1" xfId="0" applyFont="1" applyFill="1" applyBorder="1" applyAlignment="1">
      <alignment horizontal="left" vertical="center" wrapText="1"/>
    </xf>
    <xf numFmtId="0" fontId="11" fillId="11" borderId="10" xfId="0" applyFont="1" applyFill="1" applyBorder="1" applyAlignment="1">
      <alignment horizontal="left" vertical="center" wrapText="1"/>
    </xf>
    <xf numFmtId="0" fontId="11" fillId="11" borderId="2" xfId="0" applyFont="1" applyFill="1" applyBorder="1" applyAlignment="1">
      <alignment horizontal="left" vertical="center" wrapText="1"/>
    </xf>
    <xf numFmtId="0" fontId="11" fillId="11" borderId="3" xfId="0" applyFont="1" applyFill="1" applyBorder="1" applyAlignment="1">
      <alignment horizontal="left" vertical="center" wrapText="1"/>
    </xf>
    <xf numFmtId="0" fontId="11" fillId="11" borderId="10" xfId="0" applyFont="1" applyFill="1" applyBorder="1" applyAlignment="1" applyProtection="1">
      <alignment horizontal="left" vertical="center" wrapText="1"/>
      <protection locked="0"/>
    </xf>
    <xf numFmtId="0" fontId="11" fillId="11" borderId="2" xfId="0" applyFont="1" applyFill="1" applyBorder="1" applyAlignment="1" applyProtection="1">
      <alignment horizontal="left" vertical="center" wrapText="1"/>
      <protection locked="0"/>
    </xf>
    <xf numFmtId="0" fontId="11" fillId="11" borderId="3" xfId="0" applyFont="1" applyFill="1" applyBorder="1" applyAlignment="1" applyProtection="1">
      <alignment horizontal="left" vertical="center" wrapText="1"/>
      <protection locked="0"/>
    </xf>
    <xf numFmtId="0" fontId="15" fillId="0" borderId="0" xfId="0" applyFont="1" applyFill="1" applyAlignment="1" applyProtection="1">
      <alignment horizontal="left"/>
      <protection locked="0"/>
    </xf>
    <xf numFmtId="0" fontId="12" fillId="5" borderId="1" xfId="0" applyFont="1" applyFill="1" applyBorder="1" applyAlignment="1" applyProtection="1">
      <alignment horizontal="center" wrapText="1"/>
      <protection locked="0"/>
    </xf>
    <xf numFmtId="0" fontId="11" fillId="11" borderId="1" xfId="0" applyFont="1" applyFill="1" applyBorder="1" applyAlignment="1" applyProtection="1">
      <alignment horizontal="left" vertical="center" wrapText="1"/>
      <protection locked="0"/>
    </xf>
    <xf numFmtId="0" fontId="12" fillId="5" borderId="6" xfId="0" applyFont="1" applyFill="1" applyBorder="1" applyAlignment="1" applyProtection="1">
      <alignment horizontal="center" wrapText="1"/>
      <protection locked="0"/>
    </xf>
    <xf numFmtId="0" fontId="12" fillId="5" borderId="4" xfId="0" applyFont="1" applyFill="1" applyBorder="1" applyAlignment="1" applyProtection="1">
      <alignment horizontal="center" wrapText="1"/>
      <protection locked="0"/>
    </xf>
    <xf numFmtId="0" fontId="12" fillId="12" borderId="6" xfId="0" applyFont="1" applyFill="1" applyBorder="1" applyAlignment="1" applyProtection="1">
      <alignment horizontal="center" wrapText="1"/>
      <protection locked="0"/>
    </xf>
    <xf numFmtId="0" fontId="12" fillId="12" borderId="4" xfId="0" applyFont="1" applyFill="1" applyBorder="1" applyAlignment="1" applyProtection="1">
      <alignment horizontal="center" wrapText="1"/>
      <protection locked="0"/>
    </xf>
    <xf numFmtId="0" fontId="26" fillId="0" borderId="10" xfId="0" applyFont="1" applyBorder="1" applyAlignment="1" applyProtection="1">
      <alignment horizontal="center"/>
      <protection locked="0"/>
    </xf>
    <xf numFmtId="0" fontId="26" fillId="0" borderId="2" xfId="0" applyFont="1" applyBorder="1" applyAlignment="1" applyProtection="1">
      <alignment horizontal="center"/>
      <protection locked="0"/>
    </xf>
    <xf numFmtId="0" fontId="26" fillId="0" borderId="3" xfId="0" applyFont="1" applyBorder="1" applyAlignment="1" applyProtection="1">
      <alignment horizontal="center"/>
      <protection locked="0"/>
    </xf>
    <xf numFmtId="0" fontId="12" fillId="12" borderId="1" xfId="0" applyFont="1" applyFill="1" applyBorder="1" applyAlignment="1" applyProtection="1">
      <alignment horizontal="center" wrapText="1"/>
      <protection locked="0"/>
    </xf>
    <xf numFmtId="0" fontId="12" fillId="11" borderId="6"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4" xfId="0" applyFont="1" applyFill="1" applyBorder="1" applyAlignment="1">
      <alignment horizontal="center" vertical="center"/>
    </xf>
    <xf numFmtId="0" fontId="22" fillId="0" borderId="0" xfId="0" applyFont="1" applyFill="1" applyAlignment="1">
      <alignment horizontal="left"/>
    </xf>
    <xf numFmtId="0" fontId="11" fillId="11" borderId="1" xfId="0" applyFont="1" applyFill="1" applyBorder="1" applyAlignment="1">
      <alignment horizontal="left"/>
    </xf>
    <xf numFmtId="0" fontId="26" fillId="2" borderId="1" xfId="0" applyNumberFormat="1" applyFont="1" applyFill="1" applyBorder="1" applyAlignment="1" applyProtection="1">
      <alignment horizontal="left" vertical="center"/>
      <protection locked="0"/>
    </xf>
    <xf numFmtId="0" fontId="31" fillId="0" borderId="1" xfId="0" applyNumberFormat="1" applyFont="1" applyBorder="1" applyAlignment="1" applyProtection="1">
      <protection locked="0"/>
    </xf>
    <xf numFmtId="0" fontId="13" fillId="5" borderId="10" xfId="0" applyFont="1" applyFill="1" applyBorder="1" applyAlignment="1" applyProtection="1">
      <alignment horizontal="center" wrapText="1"/>
      <protection locked="0"/>
    </xf>
    <xf numFmtId="0" fontId="13" fillId="5" borderId="3" xfId="0" applyFont="1" applyFill="1" applyBorder="1" applyAlignment="1" applyProtection="1">
      <alignment horizontal="center" wrapText="1"/>
      <protection locked="0"/>
    </xf>
    <xf numFmtId="0" fontId="24" fillId="15" borderId="1" xfId="0" applyFont="1" applyFill="1" applyBorder="1" applyAlignment="1" applyProtection="1">
      <alignment horizontal="left" vertical="center"/>
    </xf>
    <xf numFmtId="0" fontId="0" fillId="15" borderId="1" xfId="0" applyFill="1" applyBorder="1" applyAlignment="1" applyProtection="1"/>
    <xf numFmtId="0" fontId="12" fillId="2" borderId="1" xfId="0" applyFont="1" applyFill="1" applyBorder="1" applyAlignment="1" applyProtection="1">
      <alignment horizontal="left" vertical="center"/>
      <protection locked="0"/>
    </xf>
    <xf numFmtId="0" fontId="0" fillId="0" borderId="1" xfId="0" applyBorder="1" applyAlignment="1" applyProtection="1">
      <protection locked="0"/>
    </xf>
    <xf numFmtId="0" fontId="12" fillId="2" borderId="1" xfId="0" applyNumberFormat="1" applyFont="1" applyFill="1" applyBorder="1" applyAlignment="1" applyProtection="1">
      <alignment horizontal="left" vertical="center"/>
      <protection locked="0"/>
    </xf>
    <xf numFmtId="0" fontId="11" fillId="0" borderId="1" xfId="0" applyNumberFormat="1" applyFont="1" applyBorder="1" applyAlignment="1" applyProtection="1">
      <protection locked="0"/>
    </xf>
    <xf numFmtId="0" fontId="12" fillId="5" borderId="6"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40" fillId="5" borderId="10"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protection locked="0"/>
    </xf>
    <xf numFmtId="0" fontId="40" fillId="5" borderId="3" xfId="0" applyFont="1" applyFill="1" applyBorder="1" applyAlignment="1" applyProtection="1">
      <alignment horizontal="center" vertical="center" wrapText="1"/>
      <protection locked="0"/>
    </xf>
    <xf numFmtId="0" fontId="11" fillId="11" borderId="12" xfId="0" applyFont="1" applyFill="1" applyBorder="1" applyAlignment="1" applyProtection="1">
      <alignment horizontal="left" vertical="top" wrapText="1"/>
      <protection locked="0"/>
    </xf>
    <xf numFmtId="0" fontId="11" fillId="11" borderId="8" xfId="0" applyFont="1" applyFill="1" applyBorder="1" applyAlignment="1" applyProtection="1">
      <alignment horizontal="left" vertical="top" wrapText="1"/>
      <protection locked="0"/>
    </xf>
    <xf numFmtId="0" fontId="0" fillId="11" borderId="8" xfId="0" applyFill="1" applyBorder="1" applyAlignment="1" applyProtection="1">
      <alignment horizontal="left" vertical="top"/>
      <protection locked="0"/>
    </xf>
    <xf numFmtId="0" fontId="0" fillId="11" borderId="7" xfId="0" applyFill="1" applyBorder="1" applyAlignment="1" applyProtection="1">
      <alignment horizontal="left" vertical="top"/>
      <protection locked="0"/>
    </xf>
    <xf numFmtId="0" fontId="11" fillId="11" borderId="9" xfId="0" applyFont="1" applyFill="1" applyBorder="1" applyAlignment="1" applyProtection="1">
      <alignment horizontal="left" vertical="top" wrapText="1"/>
      <protection locked="0"/>
    </xf>
    <xf numFmtId="0" fontId="11" fillId="11" borderId="14" xfId="0" applyFont="1" applyFill="1" applyBorder="1" applyAlignment="1" applyProtection="1">
      <alignment horizontal="left" vertical="top" wrapText="1"/>
      <protection locked="0"/>
    </xf>
    <xf numFmtId="0" fontId="0" fillId="11" borderId="14" xfId="0" applyFill="1" applyBorder="1" applyAlignment="1" applyProtection="1">
      <alignment horizontal="left" vertical="top"/>
      <protection locked="0"/>
    </xf>
    <xf numFmtId="0" fontId="0" fillId="11" borderId="5" xfId="0" applyFill="1" applyBorder="1" applyAlignment="1" applyProtection="1">
      <alignment horizontal="left" vertical="top"/>
      <protection locked="0"/>
    </xf>
    <xf numFmtId="0" fontId="40" fillId="5" borderId="1"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protection locked="0"/>
    </xf>
    <xf numFmtId="0" fontId="11" fillId="11" borderId="1" xfId="0" applyFont="1" applyFill="1" applyBorder="1" applyAlignment="1" applyProtection="1">
      <alignment horizontal="left" vertical="top" wrapText="1"/>
      <protection locked="0"/>
    </xf>
    <xf numFmtId="0" fontId="0" fillId="0" borderId="1" xfId="0" applyNumberFormat="1" applyBorder="1" applyAlignment="1" applyProtection="1">
      <protection locked="0"/>
    </xf>
    <xf numFmtId="0" fontId="12" fillId="4" borderId="1" xfId="0" applyFont="1" applyFill="1" applyBorder="1" applyAlignment="1" applyProtection="1">
      <alignment horizontal="center" wrapText="1"/>
      <protection locked="0"/>
    </xf>
    <xf numFmtId="0" fontId="40" fillId="4" borderId="10" xfId="0" applyFont="1" applyFill="1" applyBorder="1" applyAlignment="1" applyProtection="1">
      <alignment horizontal="center" vertical="center" wrapText="1"/>
      <protection locked="0"/>
    </xf>
    <xf numFmtId="0" fontId="40" fillId="4" borderId="2" xfId="0" applyFont="1" applyFill="1" applyBorder="1" applyAlignment="1" applyProtection="1">
      <alignment horizontal="center" vertical="center" wrapText="1"/>
      <protection locked="0"/>
    </xf>
    <xf numFmtId="0" fontId="40" fillId="4" borderId="3" xfId="0" applyFont="1" applyFill="1" applyBorder="1" applyAlignment="1" applyProtection="1">
      <alignment horizontal="center" vertical="center" wrapText="1"/>
      <protection locked="0"/>
    </xf>
    <xf numFmtId="0" fontId="14" fillId="4" borderId="10" xfId="0" applyFont="1" applyFill="1" applyBorder="1" applyAlignment="1" applyProtection="1">
      <alignment horizontal="center"/>
      <protection locked="0"/>
    </xf>
    <xf numFmtId="0" fontId="14" fillId="4" borderId="3" xfId="0" applyFont="1" applyFill="1" applyBorder="1" applyAlignment="1" applyProtection="1">
      <alignment horizontal="center"/>
      <protection locked="0"/>
    </xf>
    <xf numFmtId="0" fontId="13" fillId="4" borderId="10" xfId="0" applyFont="1" applyFill="1" applyBorder="1" applyAlignment="1" applyProtection="1">
      <alignment horizontal="center" wrapText="1"/>
      <protection locked="0"/>
    </xf>
    <xf numFmtId="0" fontId="13" fillId="4" borderId="3" xfId="0" applyFont="1" applyFill="1" applyBorder="1" applyAlignment="1" applyProtection="1">
      <alignment horizontal="center" wrapText="1"/>
      <protection locked="0"/>
    </xf>
    <xf numFmtId="0" fontId="26" fillId="9" borderId="1" xfId="0" applyNumberFormat="1" applyFont="1" applyFill="1" applyBorder="1" applyAlignment="1" applyProtection="1">
      <alignment horizontal="left"/>
    </xf>
    <xf numFmtId="0" fontId="0" fillId="0" borderId="1" xfId="0" applyNumberFormat="1" applyBorder="1" applyAlignment="1" applyProtection="1"/>
    <xf numFmtId="0" fontId="5" fillId="10" borderId="1" xfId="0" applyNumberFormat="1" applyFont="1" applyFill="1" applyBorder="1" applyAlignment="1" applyProtection="1">
      <alignment horizontal="left"/>
      <protection locked="0"/>
    </xf>
    <xf numFmtId="0" fontId="12" fillId="10" borderId="1" xfId="0" applyNumberFormat="1" applyFont="1" applyFill="1" applyBorder="1" applyAlignment="1" applyProtection="1">
      <alignment horizontal="left" wrapText="1"/>
      <protection locked="0"/>
    </xf>
    <xf numFmtId="0" fontId="12" fillId="4" borderId="1" xfId="0" applyNumberFormat="1" applyFont="1" applyFill="1" applyBorder="1" applyAlignment="1" applyProtection="1">
      <alignment horizontal="center" wrapText="1"/>
      <protection locked="0"/>
    </xf>
    <xf numFmtId="0" fontId="24" fillId="10" borderId="1" xfId="0" applyNumberFormat="1" applyFont="1" applyFill="1" applyBorder="1" applyAlignment="1" applyProtection="1">
      <alignment horizontal="left" wrapText="1"/>
      <protection locked="0"/>
    </xf>
    <xf numFmtId="0" fontId="14" fillId="5" borderId="10" xfId="0" applyFont="1" applyFill="1" applyBorder="1" applyAlignment="1" applyProtection="1">
      <alignment horizontal="center" wrapText="1"/>
      <protection locked="0"/>
    </xf>
    <xf numFmtId="0" fontId="14" fillId="5" borderId="3" xfId="0" applyFont="1" applyFill="1" applyBorder="1" applyAlignment="1" applyProtection="1">
      <alignment horizontal="center" wrapText="1"/>
      <protection locked="0"/>
    </xf>
    <xf numFmtId="0" fontId="24" fillId="6" borderId="1" xfId="0" applyFont="1" applyFill="1" applyBorder="1" applyAlignment="1" applyProtection="1">
      <alignment horizontal="left" vertical="center" wrapText="1"/>
    </xf>
    <xf numFmtId="0" fontId="12" fillId="2" borderId="1" xfId="0" applyFont="1" applyFill="1" applyBorder="1" applyAlignment="1" applyProtection="1">
      <alignment horizontal="left" vertical="center" wrapText="1"/>
      <protection locked="0"/>
    </xf>
    <xf numFmtId="0" fontId="11" fillId="8" borderId="12" xfId="0" applyFont="1" applyFill="1" applyBorder="1" applyAlignment="1" applyProtection="1">
      <alignment horizontal="left" vertical="center" wrapText="1"/>
      <protection locked="0"/>
    </xf>
    <xf numFmtId="0" fontId="11" fillId="8" borderId="8" xfId="0" applyFont="1" applyFill="1" applyBorder="1" applyAlignment="1" applyProtection="1">
      <alignment horizontal="left" vertical="center" wrapText="1"/>
      <protection locked="0"/>
    </xf>
    <xf numFmtId="0" fontId="11" fillId="8" borderId="7" xfId="0" applyFont="1" applyFill="1" applyBorder="1" applyAlignment="1" applyProtection="1">
      <alignment horizontal="left" vertical="center" wrapText="1"/>
      <protection locked="0"/>
    </xf>
    <xf numFmtId="0" fontId="11" fillId="8" borderId="13" xfId="0" applyFont="1" applyFill="1" applyBorder="1" applyAlignment="1" applyProtection="1">
      <alignment horizontal="left" vertical="center" wrapText="1"/>
      <protection locked="0"/>
    </xf>
    <xf numFmtId="0" fontId="11" fillId="8" borderId="0"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11" fillId="8" borderId="9" xfId="0" applyFont="1" applyFill="1" applyBorder="1" applyAlignment="1" applyProtection="1">
      <alignment horizontal="left" vertical="center" wrapText="1"/>
      <protection locked="0"/>
    </xf>
    <xf numFmtId="0" fontId="11" fillId="8" borderId="14" xfId="0" applyFont="1" applyFill="1" applyBorder="1" applyAlignment="1" applyProtection="1">
      <alignment horizontal="left" vertical="center" wrapText="1"/>
      <protection locked="0"/>
    </xf>
    <xf numFmtId="0" fontId="11" fillId="8" borderId="5" xfId="0" applyFont="1" applyFill="1" applyBorder="1" applyAlignment="1" applyProtection="1">
      <alignment horizontal="left" vertical="center" wrapText="1"/>
      <protection locked="0"/>
    </xf>
    <xf numFmtId="0" fontId="14" fillId="5" borderId="1" xfId="0" applyNumberFormat="1" applyFont="1" applyFill="1" applyBorder="1" applyAlignment="1" applyProtection="1">
      <alignment horizontal="center" wrapText="1"/>
      <protection locked="0"/>
    </xf>
    <xf numFmtId="0" fontId="15" fillId="5" borderId="1" xfId="0" applyFont="1" applyFill="1" applyBorder="1" applyAlignment="1" applyProtection="1">
      <alignment horizontal="center" wrapText="1"/>
      <protection locked="0"/>
    </xf>
    <xf numFmtId="0" fontId="14" fillId="4" borderId="1" xfId="0" applyFont="1" applyFill="1" applyBorder="1" applyAlignment="1" applyProtection="1">
      <alignment horizontal="center" wrapText="1"/>
      <protection locked="0"/>
    </xf>
    <xf numFmtId="0" fontId="24" fillId="7" borderId="10" xfId="0" applyFont="1" applyFill="1" applyBorder="1" applyAlignment="1" applyProtection="1">
      <alignment horizontal="left" vertical="center" wrapText="1"/>
    </xf>
    <xf numFmtId="0" fontId="24" fillId="7" borderId="2" xfId="0" applyFont="1" applyFill="1" applyBorder="1" applyAlignment="1" applyProtection="1">
      <alignment horizontal="left" vertical="center" wrapText="1"/>
    </xf>
    <xf numFmtId="0" fontId="24" fillId="7" borderId="1" xfId="0" applyFont="1" applyFill="1" applyBorder="1" applyAlignment="1" applyProtection="1">
      <alignment horizontal="left" vertical="center" wrapText="1"/>
    </xf>
    <xf numFmtId="0" fontId="24" fillId="7" borderId="3" xfId="0" applyFont="1" applyFill="1" applyBorder="1" applyAlignment="1" applyProtection="1">
      <alignment horizontal="left" vertical="center" wrapText="1"/>
    </xf>
    <xf numFmtId="0" fontId="12" fillId="3" borderId="10" xfId="0" applyFont="1" applyFill="1" applyBorder="1" applyAlignment="1" applyProtection="1">
      <alignment horizontal="left" vertical="center" wrapText="1"/>
      <protection locked="0"/>
    </xf>
    <xf numFmtId="0" fontId="12" fillId="3" borderId="2" xfId="0" applyFont="1" applyFill="1" applyBorder="1" applyAlignment="1" applyProtection="1">
      <alignment horizontal="left" vertical="center" wrapText="1"/>
      <protection locked="0"/>
    </xf>
    <xf numFmtId="0" fontId="12" fillId="3" borderId="1" xfId="0" applyFont="1" applyFill="1" applyBorder="1" applyAlignment="1" applyProtection="1">
      <alignment horizontal="left" vertical="center" wrapText="1"/>
      <protection locked="0"/>
    </xf>
    <xf numFmtId="0" fontId="12" fillId="3" borderId="3" xfId="0" applyFont="1" applyFill="1" applyBorder="1" applyAlignment="1" applyProtection="1">
      <alignment horizontal="left" vertical="center" wrapText="1"/>
      <protection locked="0"/>
    </xf>
    <xf numFmtId="0" fontId="14" fillId="4" borderId="10" xfId="0" applyNumberFormat="1" applyFont="1" applyFill="1" applyBorder="1" applyAlignment="1" applyProtection="1">
      <alignment horizontal="center" wrapText="1"/>
      <protection locked="0"/>
    </xf>
    <xf numFmtId="0" fontId="14" fillId="4" borderId="3" xfId="0" applyNumberFormat="1" applyFont="1" applyFill="1" applyBorder="1" applyAlignment="1" applyProtection="1">
      <alignment horizontal="center" wrapText="1"/>
      <protection locked="0"/>
    </xf>
    <xf numFmtId="0" fontId="15" fillId="4" borderId="1" xfId="0" applyFont="1" applyFill="1" applyBorder="1" applyAlignment="1" applyProtection="1">
      <alignment horizontal="center" wrapText="1"/>
      <protection locked="0"/>
    </xf>
    <xf numFmtId="0" fontId="11" fillId="8" borderId="12" xfId="0" applyFont="1" applyFill="1" applyBorder="1" applyAlignment="1">
      <alignment horizontal="left" vertical="center" wrapText="1"/>
    </xf>
    <xf numFmtId="0" fontId="11" fillId="8" borderId="8" xfId="0" applyFont="1" applyFill="1" applyBorder="1" applyAlignment="1">
      <alignment horizontal="left" vertical="center" wrapText="1"/>
    </xf>
    <xf numFmtId="0" fontId="11" fillId="8" borderId="7" xfId="0" applyFont="1" applyFill="1" applyBorder="1" applyAlignment="1">
      <alignment horizontal="left" vertical="center" wrapText="1"/>
    </xf>
    <xf numFmtId="0" fontId="11" fillId="8" borderId="9" xfId="0" applyFont="1" applyFill="1" applyBorder="1" applyAlignment="1">
      <alignment horizontal="left" vertical="center" wrapText="1"/>
    </xf>
    <xf numFmtId="0" fontId="11" fillId="8" borderId="14" xfId="0" applyFont="1" applyFill="1" applyBorder="1" applyAlignment="1">
      <alignment horizontal="left" vertical="center" wrapText="1"/>
    </xf>
    <xf numFmtId="0" fontId="11" fillId="8" borderId="5" xfId="0" applyFont="1" applyFill="1" applyBorder="1" applyAlignment="1">
      <alignment horizontal="left" vertical="center" wrapText="1"/>
    </xf>
    <xf numFmtId="0" fontId="12" fillId="5" borderId="6" xfId="0" applyFont="1" applyFill="1" applyBorder="1" applyAlignment="1">
      <alignment horizontal="center" wrapText="1"/>
    </xf>
    <xf numFmtId="0" fontId="12" fillId="5" borderId="4" xfId="0" applyFont="1" applyFill="1" applyBorder="1" applyAlignment="1">
      <alignment horizontal="center" wrapText="1"/>
    </xf>
    <xf numFmtId="0" fontId="12" fillId="5" borderId="10" xfId="0" applyFont="1" applyFill="1" applyBorder="1" applyAlignment="1">
      <alignment horizontal="center" wrapText="1"/>
    </xf>
    <xf numFmtId="0" fontId="12" fillId="5" borderId="3" xfId="0" applyFont="1" applyFill="1" applyBorder="1" applyAlignment="1">
      <alignment horizontal="center" wrapText="1"/>
    </xf>
    <xf numFmtId="0" fontId="11" fillId="8" borderId="10" xfId="0" applyFont="1" applyFill="1" applyBorder="1" applyAlignment="1">
      <alignment horizontal="left" wrapText="1"/>
    </xf>
    <xf numFmtId="0" fontId="11" fillId="8" borderId="2" xfId="0" applyFont="1" applyFill="1" applyBorder="1" applyAlignment="1">
      <alignment horizontal="left" wrapText="1"/>
    </xf>
    <xf numFmtId="0" fontId="11" fillId="8" borderId="3" xfId="0" applyFont="1" applyFill="1" applyBorder="1" applyAlignment="1">
      <alignment horizontal="left" wrapText="1"/>
    </xf>
    <xf numFmtId="0" fontId="12" fillId="4" borderId="6" xfId="0" applyFont="1" applyFill="1" applyBorder="1" applyAlignment="1">
      <alignment horizontal="center" wrapText="1"/>
    </xf>
    <xf numFmtId="0" fontId="12" fillId="4" borderId="4" xfId="0" applyFont="1" applyFill="1" applyBorder="1" applyAlignment="1">
      <alignment horizontal="center" wrapText="1"/>
    </xf>
    <xf numFmtId="0" fontId="12" fillId="4" borderId="10" xfId="0" applyFont="1" applyFill="1" applyBorder="1" applyAlignment="1">
      <alignment horizontal="center" wrapText="1"/>
    </xf>
    <xf numFmtId="0" fontId="12" fillId="4" borderId="3" xfId="0" applyFont="1" applyFill="1" applyBorder="1" applyAlignment="1">
      <alignment horizontal="center" wrapText="1"/>
    </xf>
    <xf numFmtId="0" fontId="11" fillId="8" borderId="1" xfId="0" applyFont="1" applyFill="1" applyBorder="1" applyAlignment="1">
      <alignment horizontal="left" vertical="center" wrapText="1"/>
    </xf>
    <xf numFmtId="0" fontId="11" fillId="8" borderId="1" xfId="0" applyFont="1" applyFill="1" applyBorder="1" applyAlignment="1">
      <alignment horizontal="left" wrapText="1"/>
    </xf>
    <xf numFmtId="0" fontId="12" fillId="11" borderId="6" xfId="0" applyFont="1" applyFill="1" applyBorder="1" applyAlignment="1">
      <alignment horizontal="center" wrapText="1"/>
    </xf>
    <xf numFmtId="0" fontId="12" fillId="11" borderId="4" xfId="0" applyFont="1" applyFill="1" applyBorder="1" applyAlignment="1">
      <alignment horizontal="center" wrapText="1"/>
    </xf>
    <xf numFmtId="0" fontId="13" fillId="5" borderId="1" xfId="0" applyFont="1" applyFill="1" applyBorder="1" applyAlignment="1">
      <alignment horizontal="left" wrapText="1"/>
    </xf>
    <xf numFmtId="0" fontId="13" fillId="4" borderId="1" xfId="0" applyFont="1" applyFill="1" applyBorder="1" applyAlignment="1">
      <alignment horizontal="left" wrapText="1"/>
    </xf>
    <xf numFmtId="0" fontId="12" fillId="11" borderId="10" xfId="0" applyFont="1" applyFill="1" applyBorder="1" applyAlignment="1">
      <alignment horizontal="center" wrapText="1"/>
    </xf>
    <xf numFmtId="0" fontId="12" fillId="11" borderId="3" xfId="0" applyFont="1" applyFill="1" applyBorder="1" applyAlignment="1">
      <alignment horizontal="center" wrapText="1"/>
    </xf>
    <xf numFmtId="0" fontId="5" fillId="5" borderId="1" xfId="0" applyFont="1" applyFill="1" applyBorder="1" applyAlignment="1">
      <alignment horizontal="center" wrapText="1"/>
    </xf>
    <xf numFmtId="0" fontId="19" fillId="11" borderId="12" xfId="0" applyFont="1" applyFill="1" applyBorder="1" applyAlignment="1">
      <alignment horizontal="left" vertical="center" wrapText="1"/>
    </xf>
    <xf numFmtId="0" fontId="19" fillId="11" borderId="8" xfId="0" applyFont="1" applyFill="1" applyBorder="1" applyAlignment="1">
      <alignment horizontal="left" vertical="center" wrapText="1"/>
    </xf>
    <xf numFmtId="0" fontId="19" fillId="11" borderId="7" xfId="0" applyFont="1" applyFill="1" applyBorder="1" applyAlignment="1">
      <alignment horizontal="left" vertical="center" wrapText="1"/>
    </xf>
    <xf numFmtId="0" fontId="19" fillId="11" borderId="13" xfId="0" applyFont="1" applyFill="1" applyBorder="1" applyAlignment="1">
      <alignment horizontal="left" vertical="center" wrapText="1"/>
    </xf>
    <xf numFmtId="0" fontId="19" fillId="11" borderId="0" xfId="0" applyFont="1" applyFill="1" applyBorder="1" applyAlignment="1">
      <alignment horizontal="left" vertical="center" wrapText="1"/>
    </xf>
    <xf numFmtId="0" fontId="19" fillId="11" borderId="11" xfId="0" applyFont="1" applyFill="1" applyBorder="1" applyAlignment="1">
      <alignment horizontal="left" vertical="center" wrapText="1"/>
    </xf>
    <xf numFmtId="0" fontId="19" fillId="11" borderId="9" xfId="0" applyFont="1" applyFill="1" applyBorder="1" applyAlignment="1">
      <alignment horizontal="left" vertical="center" wrapText="1"/>
    </xf>
    <xf numFmtId="0" fontId="19" fillId="11" borderId="14" xfId="0" applyFont="1" applyFill="1" applyBorder="1" applyAlignment="1">
      <alignment horizontal="left" vertical="center" wrapText="1"/>
    </xf>
    <xf numFmtId="0" fontId="19" fillId="11" borderId="5" xfId="0" applyFont="1" applyFill="1" applyBorder="1" applyAlignment="1">
      <alignment horizontal="left" vertical="center" wrapText="1"/>
    </xf>
    <xf numFmtId="0" fontId="12" fillId="11" borderId="1" xfId="0" applyFont="1" applyFill="1" applyBorder="1" applyAlignment="1">
      <alignment horizontal="left" vertical="center" wrapText="1"/>
    </xf>
    <xf numFmtId="0" fontId="12" fillId="4" borderId="1" xfId="0" applyFont="1" applyFill="1" applyBorder="1" applyAlignment="1">
      <alignment horizontal="center" wrapText="1"/>
    </xf>
    <xf numFmtId="0" fontId="43" fillId="2" borderId="1" xfId="0" applyFont="1" applyFill="1" applyBorder="1" applyAlignment="1">
      <alignment horizontal="center"/>
    </xf>
    <xf numFmtId="0" fontId="43" fillId="6" borderId="1" xfId="0" applyFont="1" applyFill="1" applyBorder="1" applyAlignment="1">
      <alignment horizontal="center"/>
    </xf>
    <xf numFmtId="0" fontId="12" fillId="5" borderId="1" xfId="0" applyFont="1" applyFill="1" applyBorder="1" applyAlignment="1">
      <alignment horizontal="center" wrapText="1"/>
    </xf>
    <xf numFmtId="0" fontId="11" fillId="11" borderId="8" xfId="0" applyFont="1" applyFill="1" applyBorder="1" applyAlignment="1">
      <alignment horizontal="left" vertical="center" wrapText="1"/>
    </xf>
    <xf numFmtId="0" fontId="0" fillId="11" borderId="7" xfId="0" applyFill="1" applyBorder="1" applyAlignment="1">
      <alignment horizontal="left" vertical="center" wrapText="1"/>
    </xf>
    <xf numFmtId="0" fontId="11" fillId="11" borderId="13" xfId="0" applyFont="1" applyFill="1" applyBorder="1" applyAlignment="1">
      <alignment horizontal="left" vertical="center" wrapText="1"/>
    </xf>
    <xf numFmtId="0" fontId="11" fillId="11" borderId="0" xfId="0" applyFont="1" applyFill="1" applyBorder="1" applyAlignment="1">
      <alignment horizontal="left" vertical="center" wrapText="1"/>
    </xf>
    <xf numFmtId="0" fontId="0" fillId="11" borderId="11" xfId="0" applyFill="1" applyBorder="1" applyAlignment="1">
      <alignment horizontal="left" vertical="center" wrapText="1"/>
    </xf>
    <xf numFmtId="0" fontId="11" fillId="11" borderId="9" xfId="0" applyFont="1" applyFill="1" applyBorder="1" applyAlignment="1">
      <alignment horizontal="left" vertical="center" wrapText="1"/>
    </xf>
    <xf numFmtId="0" fontId="11" fillId="11" borderId="14" xfId="0" applyFont="1" applyFill="1" applyBorder="1" applyAlignment="1">
      <alignment horizontal="left" vertical="center" wrapText="1"/>
    </xf>
    <xf numFmtId="0" fontId="0" fillId="11" borderId="5" xfId="0" applyFill="1" applyBorder="1" applyAlignment="1">
      <alignment horizontal="left" vertical="center" wrapText="1"/>
    </xf>
    <xf numFmtId="0" fontId="0" fillId="0" borderId="15" xfId="0" applyBorder="1" applyAlignment="1">
      <alignment wrapText="1"/>
    </xf>
    <xf numFmtId="0" fontId="0" fillId="0" borderId="4" xfId="0" applyBorder="1" applyAlignment="1">
      <alignment wrapText="1"/>
    </xf>
    <xf numFmtId="0" fontId="12" fillId="11" borderId="10" xfId="0" applyFont="1" applyFill="1" applyBorder="1" applyAlignment="1">
      <alignment horizontal="left" vertical="center" wrapText="1"/>
    </xf>
    <xf numFmtId="0" fontId="12" fillId="11" borderId="3" xfId="0" applyFont="1" applyFill="1" applyBorder="1" applyAlignment="1">
      <alignment horizontal="left" vertical="center" wrapText="1"/>
    </xf>
    <xf numFmtId="0" fontId="11" fillId="11" borderId="1" xfId="0" applyFont="1" applyFill="1" applyBorder="1" applyAlignment="1">
      <alignment horizontal="left" wrapText="1"/>
    </xf>
    <xf numFmtId="0" fontId="5" fillId="8" borderId="1" xfId="0" applyFont="1" applyFill="1" applyBorder="1" applyAlignment="1">
      <alignment horizontal="center"/>
    </xf>
    <xf numFmtId="0" fontId="15" fillId="13" borderId="1" xfId="0" applyFont="1" applyFill="1" applyBorder="1" applyAlignment="1">
      <alignment horizontal="left"/>
    </xf>
    <xf numFmtId="0" fontId="15" fillId="12" borderId="1" xfId="0" applyFont="1" applyFill="1" applyBorder="1" applyAlignment="1">
      <alignment horizontal="left"/>
    </xf>
    <xf numFmtId="0" fontId="0" fillId="11" borderId="7" xfId="0" applyFill="1" applyBorder="1" applyAlignment="1">
      <alignment horizontal="left" vertical="center"/>
    </xf>
    <xf numFmtId="0" fontId="0" fillId="11" borderId="11" xfId="0" applyFill="1" applyBorder="1" applyAlignment="1">
      <alignment horizontal="left" vertical="center"/>
    </xf>
    <xf numFmtId="0" fontId="0" fillId="11" borderId="5" xfId="0" applyFill="1" applyBorder="1" applyAlignment="1">
      <alignment horizontal="left" vertical="center"/>
    </xf>
    <xf numFmtId="0" fontId="13" fillId="8" borderId="1" xfId="0" applyFont="1" applyFill="1" applyBorder="1" applyAlignment="1">
      <alignment horizontal="center"/>
    </xf>
    <xf numFmtId="1" fontId="11" fillId="0" borderId="10" xfId="0" applyNumberFormat="1" applyFont="1" applyBorder="1" applyAlignment="1">
      <alignment horizontal="center"/>
    </xf>
    <xf numFmtId="0" fontId="11" fillId="0" borderId="3" xfId="0" applyFont="1" applyBorder="1" applyAlignment="1">
      <alignment horizontal="center"/>
    </xf>
    <xf numFmtId="0" fontId="29" fillId="0" borderId="1" xfId="0" applyFont="1" applyFill="1" applyBorder="1" applyAlignment="1">
      <alignment horizontal="center"/>
    </xf>
    <xf numFmtId="0" fontId="29" fillId="0" borderId="10" xfId="0" applyFont="1" applyFill="1" applyBorder="1" applyAlignment="1">
      <alignment horizontal="center"/>
    </xf>
    <xf numFmtId="0" fontId="32" fillId="5" borderId="1" xfId="0" applyFont="1" applyFill="1" applyBorder="1" applyAlignment="1">
      <alignment horizontal="center"/>
    </xf>
    <xf numFmtId="0" fontId="15" fillId="4" borderId="1" xfId="0" applyFont="1" applyFill="1" applyBorder="1" applyAlignment="1">
      <alignment horizontal="center"/>
    </xf>
    <xf numFmtId="0" fontId="12" fillId="5" borderId="1" xfId="0" applyFont="1" applyFill="1" applyBorder="1" applyAlignment="1">
      <alignment horizontal="center"/>
    </xf>
    <xf numFmtId="0" fontId="12" fillId="5" borderId="10" xfId="0" applyFont="1" applyFill="1" applyBorder="1" applyAlignment="1">
      <alignment horizontal="center"/>
    </xf>
    <xf numFmtId="0" fontId="12" fillId="12" borderId="1" xfId="0" applyFont="1" applyFill="1" applyBorder="1" applyAlignment="1">
      <alignment horizontal="center"/>
    </xf>
    <xf numFmtId="1" fontId="11" fillId="0" borderId="3" xfId="0" applyNumberFormat="1" applyFont="1" applyBorder="1" applyAlignment="1">
      <alignment horizontal="center"/>
    </xf>
    <xf numFmtId="0" fontId="11" fillId="0" borderId="2" xfId="0" applyFont="1" applyBorder="1" applyAlignment="1">
      <alignment horizontal="center"/>
    </xf>
    <xf numFmtId="0" fontId="26" fillId="16" borderId="10" xfId="0" applyFont="1" applyFill="1" applyBorder="1" applyAlignment="1">
      <alignment horizontal="left"/>
    </xf>
    <xf numFmtId="0" fontId="26" fillId="16" borderId="2" xfId="0" applyFont="1" applyFill="1" applyBorder="1" applyAlignment="1">
      <alignment horizontal="left"/>
    </xf>
    <xf numFmtId="0" fontId="26" fillId="16" borderId="3" xfId="0" applyFont="1" applyFill="1" applyBorder="1" applyAlignment="1">
      <alignment horizontal="left"/>
    </xf>
    <xf numFmtId="0" fontId="12" fillId="16" borderId="1" xfId="0" applyFont="1" applyFill="1" applyBorder="1" applyAlignment="1">
      <alignment horizontal="center"/>
    </xf>
    <xf numFmtId="0" fontId="14" fillId="5" borderId="1" xfId="0" applyFont="1" applyFill="1" applyBorder="1" applyAlignment="1">
      <alignment horizontal="center"/>
    </xf>
    <xf numFmtId="0" fontId="14" fillId="4" borderId="1" xfId="0" applyFont="1" applyFill="1" applyBorder="1" applyAlignment="1">
      <alignment horizontal="center"/>
    </xf>
    <xf numFmtId="0" fontId="26" fillId="11" borderId="10" xfId="0" applyFont="1" applyFill="1" applyBorder="1" applyAlignment="1">
      <alignment horizontal="left"/>
    </xf>
    <xf numFmtId="0" fontId="26" fillId="11" borderId="2" xfId="0" applyFont="1" applyFill="1" applyBorder="1" applyAlignment="1">
      <alignment horizontal="left"/>
    </xf>
    <xf numFmtId="0" fontId="26" fillId="11" borderId="3" xfId="0" applyFont="1" applyFill="1" applyBorder="1" applyAlignment="1">
      <alignment horizontal="left"/>
    </xf>
    <xf numFmtId="0" fontId="33" fillId="11" borderId="1" xfId="0" applyFont="1" applyFill="1" applyBorder="1" applyAlignment="1">
      <alignment horizontal="center"/>
    </xf>
    <xf numFmtId="0" fontId="11" fillId="11" borderId="1" xfId="0" applyFont="1" applyFill="1" applyBorder="1" applyAlignment="1">
      <alignment horizontal="center"/>
    </xf>
    <xf numFmtId="0" fontId="12" fillId="11" borderId="1" xfId="0" applyFont="1" applyFill="1" applyBorder="1" applyAlignment="1">
      <alignment horizontal="center"/>
    </xf>
    <xf numFmtId="0" fontId="34" fillId="5" borderId="14" xfId="0" applyFont="1" applyFill="1" applyBorder="1" applyAlignment="1">
      <alignment horizontal="center"/>
    </xf>
    <xf numFmtId="0" fontId="34" fillId="4" borderId="14" xfId="0" applyFont="1" applyFill="1" applyBorder="1" applyAlignment="1">
      <alignment horizontal="center"/>
    </xf>
    <xf numFmtId="0" fontId="34" fillId="13" borderId="10" xfId="0" applyFont="1" applyFill="1" applyBorder="1" applyAlignment="1">
      <alignment horizontal="center"/>
    </xf>
    <xf numFmtId="0" fontId="34" fillId="13" borderId="2" xfId="0" applyFont="1" applyFill="1" applyBorder="1" applyAlignment="1">
      <alignment horizontal="center"/>
    </xf>
    <xf numFmtId="0" fontId="34" fillId="13" borderId="3" xfId="0" applyFont="1" applyFill="1" applyBorder="1" applyAlignment="1">
      <alignment horizontal="center"/>
    </xf>
    <xf numFmtId="0" fontId="34" fillId="4" borderId="1" xfId="0" applyFont="1" applyFill="1" applyBorder="1" applyAlignment="1">
      <alignment horizontal="center"/>
    </xf>
    <xf numFmtId="0" fontId="35" fillId="13" borderId="1" xfId="0" applyFont="1" applyFill="1" applyBorder="1" applyAlignment="1">
      <alignment horizontal="center"/>
    </xf>
    <xf numFmtId="0" fontId="34" fillId="13" borderId="1" xfId="0" applyFont="1" applyFill="1" applyBorder="1" applyAlignment="1">
      <alignment horizontal="center"/>
    </xf>
    <xf numFmtId="0" fontId="34" fillId="12" borderId="1" xfId="0" applyFont="1" applyFill="1" applyBorder="1" applyAlignment="1">
      <alignment horizontal="center"/>
    </xf>
    <xf numFmtId="0" fontId="35" fillId="12" borderId="1" xfId="0" applyFont="1" applyFill="1" applyBorder="1" applyAlignment="1">
      <alignment horizontal="center"/>
    </xf>
    <xf numFmtId="0" fontId="33" fillId="5" borderId="1" xfId="0" applyFont="1" applyFill="1" applyBorder="1" applyAlignment="1">
      <alignment horizontal="center"/>
    </xf>
    <xf numFmtId="0" fontId="33" fillId="4" borderId="10" xfId="0" applyFont="1" applyFill="1" applyBorder="1" applyAlignment="1">
      <alignment horizontal="center"/>
    </xf>
    <xf numFmtId="0" fontId="33" fillId="4" borderId="2" xfId="0" applyFont="1" applyFill="1" applyBorder="1" applyAlignment="1">
      <alignment horizontal="center"/>
    </xf>
    <xf numFmtId="0" fontId="33" fillId="4" borderId="3" xfId="0" applyFont="1" applyFill="1" applyBorder="1" applyAlignment="1">
      <alignment horizontal="center"/>
    </xf>
    <xf numFmtId="0" fontId="33" fillId="4" borderId="1" xfId="0" applyFont="1" applyFill="1" applyBorder="1" applyAlignment="1">
      <alignment horizontal="center"/>
    </xf>
    <xf numFmtId="0" fontId="51" fillId="11" borderId="1" xfId="0" applyFont="1" applyFill="1" applyBorder="1" applyAlignment="1">
      <alignment horizontal="center"/>
    </xf>
    <xf numFmtId="0" fontId="0" fillId="5" borderId="1" xfId="0" applyFill="1" applyBorder="1" applyAlignment="1">
      <alignment horizontal="center"/>
    </xf>
    <xf numFmtId="0" fontId="0" fillId="4" borderId="1" xfId="0" applyFill="1" applyBorder="1" applyAlignment="1">
      <alignment horizontal="center"/>
    </xf>
  </cellXfs>
  <cellStyles count="4">
    <cellStyle name="Comma" xfId="1" builtinId="3"/>
    <cellStyle name="Hyperlink" xfId="3" builtinId="8"/>
    <cellStyle name="Normal" xfId="0" builtinId="0"/>
    <cellStyle name="Normal 2" xfId="2"/>
  </cellStyles>
  <dxfs count="0"/>
  <tableStyles count="0" defaultTableStyle="TableStyleMedium2"/>
  <colors>
    <mruColors>
      <color rgb="FFE2E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Expenditure by Type of Activity: Census</a:t>
            </a:r>
          </a:p>
        </c:rich>
      </c:tx>
      <c:layout>
        <c:manualLayout>
          <c:xMode val="edge"/>
          <c:yMode val="edge"/>
          <c:x val="0.13736369643120463"/>
          <c:y val="0"/>
        </c:manualLayout>
      </c:layout>
      <c:overlay val="1"/>
    </c:title>
    <c:autoTitleDeleted val="0"/>
    <c:plotArea>
      <c:layout>
        <c:manualLayout>
          <c:layoutTarget val="inner"/>
          <c:xMode val="edge"/>
          <c:yMode val="edge"/>
          <c:x val="7.1369436890932073E-2"/>
          <c:y val="0.14416239912983714"/>
          <c:w val="0.65696264603544618"/>
          <c:h val="0.57603265875048537"/>
        </c:manualLayout>
      </c:layout>
      <c:barChart>
        <c:barDir val="col"/>
        <c:grouping val="stacked"/>
        <c:varyColors val="0"/>
        <c:ser>
          <c:idx val="7"/>
          <c:order val="0"/>
          <c:tx>
            <c:strRef>
              <c:f>'TOTAL EXPENDITURE'!$L$11</c:f>
              <c:strCache>
                <c:ptCount val="1"/>
                <c:pt idx="0">
                  <c:v>High</c:v>
                </c:pt>
              </c:strCache>
            </c:strRef>
          </c:tx>
          <c:invertIfNegative val="0"/>
          <c:cat>
            <c:multiLvlStrRef>
              <c:f>'TOTAL EXPENDITURE'!$M$2:$P$3</c:f>
              <c:multiLvlStrCache>
                <c:ptCount val="4"/>
                <c:lvl>
                  <c:pt idx="0">
                    <c:v>2012</c:v>
                  </c:pt>
                  <c:pt idx="1">
                    <c:v>2013</c:v>
                  </c:pt>
                  <c:pt idx="2">
                    <c:v>2012</c:v>
                  </c:pt>
                  <c:pt idx="3">
                    <c:v>2013</c:v>
                  </c:pt>
                </c:lvl>
                <c:lvl>
                  <c:pt idx="0">
                    <c:v>NSP</c:v>
                  </c:pt>
                  <c:pt idx="2">
                    <c:v>OST</c:v>
                  </c:pt>
                </c:lvl>
              </c:multiLvlStrCache>
            </c:multiLvlStrRef>
          </c:cat>
          <c:val>
            <c:numRef>
              <c:f>'TOTAL EXPENDITURE'!$M$11:$P$11</c:f>
              <c:numCache>
                <c:formatCode>0</c:formatCode>
                <c:ptCount val="4"/>
                <c:pt idx="0">
                  <c:v>0</c:v>
                </c:pt>
                <c:pt idx="1">
                  <c:v>0</c:v>
                </c:pt>
                <c:pt idx="2">
                  <c:v>0</c:v>
                </c:pt>
                <c:pt idx="3">
                  <c:v>0</c:v>
                </c:pt>
              </c:numCache>
            </c:numRef>
          </c:val>
        </c:ser>
        <c:ser>
          <c:idx val="8"/>
          <c:order val="1"/>
          <c:tx>
            <c:strRef>
              <c:f>'TOTAL EXPENDITURE'!$L$12</c:f>
              <c:strCache>
                <c:ptCount val="1"/>
                <c:pt idx="0">
                  <c:v>Medium</c:v>
                </c:pt>
              </c:strCache>
            </c:strRef>
          </c:tx>
          <c:invertIfNegative val="0"/>
          <c:cat>
            <c:multiLvlStrRef>
              <c:f>'TOTAL EXPENDITURE'!$M$2:$P$3</c:f>
              <c:multiLvlStrCache>
                <c:ptCount val="4"/>
                <c:lvl>
                  <c:pt idx="0">
                    <c:v>2012</c:v>
                  </c:pt>
                  <c:pt idx="1">
                    <c:v>2013</c:v>
                  </c:pt>
                  <c:pt idx="2">
                    <c:v>2012</c:v>
                  </c:pt>
                  <c:pt idx="3">
                    <c:v>2013</c:v>
                  </c:pt>
                </c:lvl>
                <c:lvl>
                  <c:pt idx="0">
                    <c:v>NSP</c:v>
                  </c:pt>
                  <c:pt idx="2">
                    <c:v>OST</c:v>
                  </c:pt>
                </c:lvl>
              </c:multiLvlStrCache>
            </c:multiLvlStrRef>
          </c:cat>
          <c:val>
            <c:numRef>
              <c:f>'TOTAL EXPENDITURE'!$M$12:$P$12</c:f>
              <c:numCache>
                <c:formatCode>0</c:formatCode>
                <c:ptCount val="4"/>
                <c:pt idx="0">
                  <c:v>0</c:v>
                </c:pt>
                <c:pt idx="1">
                  <c:v>0</c:v>
                </c:pt>
                <c:pt idx="2">
                  <c:v>0</c:v>
                </c:pt>
                <c:pt idx="3">
                  <c:v>0</c:v>
                </c:pt>
              </c:numCache>
            </c:numRef>
          </c:val>
        </c:ser>
        <c:ser>
          <c:idx val="9"/>
          <c:order val="2"/>
          <c:tx>
            <c:strRef>
              <c:f>'TOTAL EXPENDITURE'!$L$13</c:f>
              <c:strCache>
                <c:ptCount val="1"/>
                <c:pt idx="0">
                  <c:v>Low</c:v>
                </c:pt>
              </c:strCache>
            </c:strRef>
          </c:tx>
          <c:invertIfNegative val="0"/>
          <c:cat>
            <c:multiLvlStrRef>
              <c:f>'TOTAL EXPENDITURE'!$M$2:$P$3</c:f>
              <c:multiLvlStrCache>
                <c:ptCount val="4"/>
                <c:lvl>
                  <c:pt idx="0">
                    <c:v>2012</c:v>
                  </c:pt>
                  <c:pt idx="1">
                    <c:v>2013</c:v>
                  </c:pt>
                  <c:pt idx="2">
                    <c:v>2012</c:v>
                  </c:pt>
                  <c:pt idx="3">
                    <c:v>2013</c:v>
                  </c:pt>
                </c:lvl>
                <c:lvl>
                  <c:pt idx="0">
                    <c:v>NSP</c:v>
                  </c:pt>
                  <c:pt idx="2">
                    <c:v>OST</c:v>
                  </c:pt>
                </c:lvl>
              </c:multiLvlStrCache>
            </c:multiLvlStrRef>
          </c:cat>
          <c:val>
            <c:numRef>
              <c:f>'TOTAL EXPENDITURE'!$M$13:$P$13</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40481536"/>
        <c:axId val="63600896"/>
      </c:barChart>
      <c:catAx>
        <c:axId val="40481536"/>
        <c:scaling>
          <c:orientation val="minMax"/>
        </c:scaling>
        <c:delete val="0"/>
        <c:axPos val="b"/>
        <c:numFmt formatCode="General" sourceLinked="0"/>
        <c:majorTickMark val="out"/>
        <c:minorTickMark val="none"/>
        <c:tickLblPos val="nextTo"/>
        <c:crossAx val="63600896"/>
        <c:crosses val="autoZero"/>
        <c:auto val="1"/>
        <c:lblAlgn val="ctr"/>
        <c:lblOffset val="100"/>
        <c:noMultiLvlLbl val="0"/>
      </c:catAx>
      <c:valAx>
        <c:axId val="63600896"/>
        <c:scaling>
          <c:orientation val="minMax"/>
        </c:scaling>
        <c:delete val="0"/>
        <c:axPos val="l"/>
        <c:majorGridlines/>
        <c:numFmt formatCode="0" sourceLinked="1"/>
        <c:majorTickMark val="out"/>
        <c:minorTickMark val="none"/>
        <c:tickLblPos val="nextTo"/>
        <c:crossAx val="4048153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Direct vs.</a:t>
            </a:r>
            <a:r>
              <a:rPr lang="en-US" sz="1400" baseline="0"/>
              <a:t> Indirect Expenditure: Census</a:t>
            </a:r>
            <a:endParaRPr lang="en-US" sz="1400"/>
          </a:p>
        </c:rich>
      </c:tx>
      <c:layout>
        <c:manualLayout>
          <c:xMode val="edge"/>
          <c:yMode val="edge"/>
          <c:x val="0.18871889404897049"/>
          <c:y val="0"/>
        </c:manualLayout>
      </c:layout>
      <c:overlay val="1"/>
    </c:title>
    <c:autoTitleDeleted val="0"/>
    <c:plotArea>
      <c:layout>
        <c:manualLayout>
          <c:layoutTarget val="inner"/>
          <c:xMode val="edge"/>
          <c:yMode val="edge"/>
          <c:x val="7.1369436890932073E-2"/>
          <c:y val="0.14416239912983714"/>
          <c:w val="0.70489416381202763"/>
          <c:h val="0.56539435642249813"/>
        </c:manualLayout>
      </c:layout>
      <c:barChart>
        <c:barDir val="col"/>
        <c:grouping val="stacked"/>
        <c:varyColors val="0"/>
        <c:ser>
          <c:idx val="4"/>
          <c:order val="0"/>
          <c:tx>
            <c:strRef>
              <c:f>'TOTAL EXPENDITURE'!$L$8</c:f>
              <c:strCache>
                <c:ptCount val="1"/>
                <c:pt idx="0">
                  <c:v>Direct</c:v>
                </c:pt>
              </c:strCache>
            </c:strRef>
          </c:tx>
          <c:invertIfNegative val="0"/>
          <c:cat>
            <c:multiLvlStrRef>
              <c:f>'TOTAL EXPENDITURE'!$M$2:$P$3</c:f>
              <c:multiLvlStrCache>
                <c:ptCount val="4"/>
                <c:lvl>
                  <c:pt idx="0">
                    <c:v>2012</c:v>
                  </c:pt>
                  <c:pt idx="1">
                    <c:v>2013</c:v>
                  </c:pt>
                  <c:pt idx="2">
                    <c:v>2012</c:v>
                  </c:pt>
                  <c:pt idx="3">
                    <c:v>2013</c:v>
                  </c:pt>
                </c:lvl>
                <c:lvl>
                  <c:pt idx="0">
                    <c:v>NSP</c:v>
                  </c:pt>
                  <c:pt idx="2">
                    <c:v>OST</c:v>
                  </c:pt>
                </c:lvl>
              </c:multiLvlStrCache>
            </c:multiLvlStrRef>
          </c:cat>
          <c:val>
            <c:numRef>
              <c:f>'TOTAL EXPENDITURE'!$M$8:$P$8</c:f>
              <c:numCache>
                <c:formatCode>0</c:formatCode>
                <c:ptCount val="4"/>
                <c:pt idx="0">
                  <c:v>0</c:v>
                </c:pt>
                <c:pt idx="1">
                  <c:v>0</c:v>
                </c:pt>
                <c:pt idx="2">
                  <c:v>0</c:v>
                </c:pt>
                <c:pt idx="3">
                  <c:v>0</c:v>
                </c:pt>
              </c:numCache>
            </c:numRef>
          </c:val>
        </c:ser>
        <c:ser>
          <c:idx val="5"/>
          <c:order val="1"/>
          <c:tx>
            <c:strRef>
              <c:f>'TOTAL EXPENDITURE'!$L$9</c:f>
              <c:strCache>
                <c:ptCount val="1"/>
                <c:pt idx="0">
                  <c:v>Indirect</c:v>
                </c:pt>
              </c:strCache>
            </c:strRef>
          </c:tx>
          <c:invertIfNegative val="0"/>
          <c:cat>
            <c:multiLvlStrRef>
              <c:f>'TOTAL EXPENDITURE'!$M$2:$P$3</c:f>
              <c:multiLvlStrCache>
                <c:ptCount val="4"/>
                <c:lvl>
                  <c:pt idx="0">
                    <c:v>2012</c:v>
                  </c:pt>
                  <c:pt idx="1">
                    <c:v>2013</c:v>
                  </c:pt>
                  <c:pt idx="2">
                    <c:v>2012</c:v>
                  </c:pt>
                  <c:pt idx="3">
                    <c:v>2013</c:v>
                  </c:pt>
                </c:lvl>
                <c:lvl>
                  <c:pt idx="0">
                    <c:v>NSP</c:v>
                  </c:pt>
                  <c:pt idx="2">
                    <c:v>OST</c:v>
                  </c:pt>
                </c:lvl>
              </c:multiLvlStrCache>
            </c:multiLvlStrRef>
          </c:cat>
          <c:val>
            <c:numRef>
              <c:f>'TOTAL EXPENDITURE'!$M$9:$P$9</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71937408"/>
        <c:axId val="71972736"/>
      </c:barChart>
      <c:catAx>
        <c:axId val="71937408"/>
        <c:scaling>
          <c:orientation val="minMax"/>
        </c:scaling>
        <c:delete val="0"/>
        <c:axPos val="b"/>
        <c:numFmt formatCode="General" sourceLinked="1"/>
        <c:majorTickMark val="out"/>
        <c:minorTickMark val="none"/>
        <c:tickLblPos val="nextTo"/>
        <c:crossAx val="71972736"/>
        <c:crosses val="autoZero"/>
        <c:auto val="1"/>
        <c:lblAlgn val="ctr"/>
        <c:lblOffset val="100"/>
        <c:noMultiLvlLbl val="0"/>
      </c:catAx>
      <c:valAx>
        <c:axId val="71972736"/>
        <c:scaling>
          <c:orientation val="minMax"/>
        </c:scaling>
        <c:delete val="0"/>
        <c:axPos val="l"/>
        <c:majorGridlines/>
        <c:numFmt formatCode="0" sourceLinked="1"/>
        <c:majorTickMark val="out"/>
        <c:minorTickMark val="none"/>
        <c:tickLblPos val="nextTo"/>
        <c:crossAx val="7193740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Expenditure by Type of Activity: Sample</a:t>
            </a:r>
          </a:p>
        </c:rich>
      </c:tx>
      <c:layout>
        <c:manualLayout>
          <c:xMode val="edge"/>
          <c:yMode val="edge"/>
          <c:x val="0.13736369643120463"/>
          <c:y val="0"/>
        </c:manualLayout>
      </c:layout>
      <c:overlay val="1"/>
    </c:title>
    <c:autoTitleDeleted val="0"/>
    <c:plotArea>
      <c:layout>
        <c:manualLayout>
          <c:layoutTarget val="inner"/>
          <c:xMode val="edge"/>
          <c:yMode val="edge"/>
          <c:x val="7.1369436890932073E-2"/>
          <c:y val="0.14416239912983714"/>
          <c:w val="0.65696264603544618"/>
          <c:h val="0.57603265875048537"/>
        </c:manualLayout>
      </c:layout>
      <c:barChart>
        <c:barDir val="col"/>
        <c:grouping val="stacked"/>
        <c:varyColors val="0"/>
        <c:ser>
          <c:idx val="7"/>
          <c:order val="0"/>
          <c:tx>
            <c:strRef>
              <c:f>'TOTAL EXPENDITURE'!$R$11</c:f>
              <c:strCache>
                <c:ptCount val="1"/>
                <c:pt idx="0">
                  <c:v>High</c:v>
                </c:pt>
              </c:strCache>
            </c:strRef>
          </c:tx>
          <c:invertIfNegative val="0"/>
          <c:cat>
            <c:multiLvlStrRef>
              <c:f>'TOTAL EXPENDITURE'!$S$2:$V$3</c:f>
              <c:multiLvlStrCache>
                <c:ptCount val="4"/>
                <c:lvl>
                  <c:pt idx="0">
                    <c:v>2012</c:v>
                  </c:pt>
                  <c:pt idx="1">
                    <c:v>2013</c:v>
                  </c:pt>
                  <c:pt idx="2">
                    <c:v>2012</c:v>
                  </c:pt>
                  <c:pt idx="3">
                    <c:v>2013</c:v>
                  </c:pt>
                </c:lvl>
                <c:lvl>
                  <c:pt idx="0">
                    <c:v>NSP</c:v>
                  </c:pt>
                  <c:pt idx="2">
                    <c:v>OST</c:v>
                  </c:pt>
                </c:lvl>
              </c:multiLvlStrCache>
            </c:multiLvlStrRef>
          </c:cat>
          <c:val>
            <c:numRef>
              <c:f>'TOTAL EXPENDITURE'!$S$11:$V$11</c:f>
              <c:numCache>
                <c:formatCode>0</c:formatCode>
                <c:ptCount val="4"/>
                <c:pt idx="0">
                  <c:v>0</c:v>
                </c:pt>
                <c:pt idx="1">
                  <c:v>0</c:v>
                </c:pt>
                <c:pt idx="2">
                  <c:v>0</c:v>
                </c:pt>
                <c:pt idx="3">
                  <c:v>0</c:v>
                </c:pt>
              </c:numCache>
            </c:numRef>
          </c:val>
        </c:ser>
        <c:ser>
          <c:idx val="0"/>
          <c:order val="1"/>
          <c:tx>
            <c:strRef>
              <c:f>'TOTAL EXPENDITURE'!$R$12</c:f>
              <c:strCache>
                <c:ptCount val="1"/>
                <c:pt idx="0">
                  <c:v>Medium</c:v>
                </c:pt>
              </c:strCache>
            </c:strRef>
          </c:tx>
          <c:invertIfNegative val="0"/>
          <c:cat>
            <c:multiLvlStrRef>
              <c:f>'TOTAL EXPENDITURE'!$S$2:$V$3</c:f>
              <c:multiLvlStrCache>
                <c:ptCount val="4"/>
                <c:lvl>
                  <c:pt idx="0">
                    <c:v>2012</c:v>
                  </c:pt>
                  <c:pt idx="1">
                    <c:v>2013</c:v>
                  </c:pt>
                  <c:pt idx="2">
                    <c:v>2012</c:v>
                  </c:pt>
                  <c:pt idx="3">
                    <c:v>2013</c:v>
                  </c:pt>
                </c:lvl>
                <c:lvl>
                  <c:pt idx="0">
                    <c:v>NSP</c:v>
                  </c:pt>
                  <c:pt idx="2">
                    <c:v>OST</c:v>
                  </c:pt>
                </c:lvl>
              </c:multiLvlStrCache>
            </c:multiLvlStrRef>
          </c:cat>
          <c:val>
            <c:numRef>
              <c:f>'TOTAL EXPENDITURE'!$S$12:$V$12</c:f>
              <c:numCache>
                <c:formatCode>0</c:formatCode>
                <c:ptCount val="4"/>
                <c:pt idx="0">
                  <c:v>0</c:v>
                </c:pt>
                <c:pt idx="1">
                  <c:v>0</c:v>
                </c:pt>
                <c:pt idx="2">
                  <c:v>0</c:v>
                </c:pt>
                <c:pt idx="3">
                  <c:v>0</c:v>
                </c:pt>
              </c:numCache>
            </c:numRef>
          </c:val>
        </c:ser>
        <c:ser>
          <c:idx val="1"/>
          <c:order val="2"/>
          <c:tx>
            <c:strRef>
              <c:f>'TOTAL EXPENDITURE'!$R$13</c:f>
              <c:strCache>
                <c:ptCount val="1"/>
                <c:pt idx="0">
                  <c:v>Low</c:v>
                </c:pt>
              </c:strCache>
            </c:strRef>
          </c:tx>
          <c:invertIfNegative val="0"/>
          <c:cat>
            <c:multiLvlStrRef>
              <c:f>'TOTAL EXPENDITURE'!$S$2:$V$3</c:f>
              <c:multiLvlStrCache>
                <c:ptCount val="4"/>
                <c:lvl>
                  <c:pt idx="0">
                    <c:v>2012</c:v>
                  </c:pt>
                  <c:pt idx="1">
                    <c:v>2013</c:v>
                  </c:pt>
                  <c:pt idx="2">
                    <c:v>2012</c:v>
                  </c:pt>
                  <c:pt idx="3">
                    <c:v>2013</c:v>
                  </c:pt>
                </c:lvl>
                <c:lvl>
                  <c:pt idx="0">
                    <c:v>NSP</c:v>
                  </c:pt>
                  <c:pt idx="2">
                    <c:v>OST</c:v>
                  </c:pt>
                </c:lvl>
              </c:multiLvlStrCache>
            </c:multiLvlStrRef>
          </c:cat>
          <c:val>
            <c:numRef>
              <c:f>'TOTAL EXPENDITURE'!$S$13:$V$13</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84888192"/>
        <c:axId val="101783808"/>
      </c:barChart>
      <c:catAx>
        <c:axId val="84888192"/>
        <c:scaling>
          <c:orientation val="minMax"/>
        </c:scaling>
        <c:delete val="0"/>
        <c:axPos val="b"/>
        <c:numFmt formatCode="General" sourceLinked="0"/>
        <c:majorTickMark val="out"/>
        <c:minorTickMark val="none"/>
        <c:tickLblPos val="nextTo"/>
        <c:crossAx val="101783808"/>
        <c:crosses val="autoZero"/>
        <c:auto val="1"/>
        <c:lblAlgn val="ctr"/>
        <c:lblOffset val="100"/>
        <c:noMultiLvlLbl val="0"/>
      </c:catAx>
      <c:valAx>
        <c:axId val="101783808"/>
        <c:scaling>
          <c:orientation val="minMax"/>
        </c:scaling>
        <c:delete val="0"/>
        <c:axPos val="l"/>
        <c:majorGridlines/>
        <c:numFmt formatCode="0" sourceLinked="1"/>
        <c:majorTickMark val="out"/>
        <c:minorTickMark val="none"/>
        <c:tickLblPos val="nextTo"/>
        <c:crossAx val="8488819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Direct vs.</a:t>
            </a:r>
            <a:r>
              <a:rPr lang="en-US" sz="1400" baseline="0"/>
              <a:t> Indirect Expenditure: Sample</a:t>
            </a:r>
            <a:endParaRPr lang="en-US" sz="1400"/>
          </a:p>
        </c:rich>
      </c:tx>
      <c:layout>
        <c:manualLayout>
          <c:xMode val="edge"/>
          <c:yMode val="edge"/>
          <c:x val="0.18871889404897049"/>
          <c:y val="0"/>
        </c:manualLayout>
      </c:layout>
      <c:overlay val="1"/>
    </c:title>
    <c:autoTitleDeleted val="0"/>
    <c:plotArea>
      <c:layout>
        <c:manualLayout>
          <c:layoutTarget val="inner"/>
          <c:xMode val="edge"/>
          <c:yMode val="edge"/>
          <c:x val="7.1369436890932073E-2"/>
          <c:y val="0.14416239912983714"/>
          <c:w val="0.70489416381202763"/>
          <c:h val="0.56539435642249813"/>
        </c:manualLayout>
      </c:layout>
      <c:barChart>
        <c:barDir val="col"/>
        <c:grouping val="stacked"/>
        <c:varyColors val="0"/>
        <c:ser>
          <c:idx val="4"/>
          <c:order val="0"/>
          <c:tx>
            <c:strRef>
              <c:f>'TOTAL EXPENDITURE'!$R$8</c:f>
              <c:strCache>
                <c:ptCount val="1"/>
                <c:pt idx="0">
                  <c:v>Direct</c:v>
                </c:pt>
              </c:strCache>
            </c:strRef>
          </c:tx>
          <c:invertIfNegative val="0"/>
          <c:cat>
            <c:multiLvlStrRef>
              <c:f>'TOTAL EXPENDITURE'!$S$2:$V$3</c:f>
              <c:multiLvlStrCache>
                <c:ptCount val="4"/>
                <c:lvl>
                  <c:pt idx="0">
                    <c:v>2012</c:v>
                  </c:pt>
                  <c:pt idx="1">
                    <c:v>2013</c:v>
                  </c:pt>
                  <c:pt idx="2">
                    <c:v>2012</c:v>
                  </c:pt>
                  <c:pt idx="3">
                    <c:v>2013</c:v>
                  </c:pt>
                </c:lvl>
                <c:lvl>
                  <c:pt idx="0">
                    <c:v>NSP</c:v>
                  </c:pt>
                  <c:pt idx="2">
                    <c:v>OST</c:v>
                  </c:pt>
                </c:lvl>
              </c:multiLvlStrCache>
            </c:multiLvlStrRef>
          </c:cat>
          <c:val>
            <c:numRef>
              <c:f>'TOTAL EXPENDITURE'!$S$8:$V$8</c:f>
              <c:numCache>
                <c:formatCode>0</c:formatCode>
                <c:ptCount val="4"/>
                <c:pt idx="0">
                  <c:v>0</c:v>
                </c:pt>
                <c:pt idx="1">
                  <c:v>0</c:v>
                </c:pt>
                <c:pt idx="2">
                  <c:v>0</c:v>
                </c:pt>
                <c:pt idx="3">
                  <c:v>0</c:v>
                </c:pt>
              </c:numCache>
            </c:numRef>
          </c:val>
        </c:ser>
        <c:ser>
          <c:idx val="0"/>
          <c:order val="1"/>
          <c:tx>
            <c:strRef>
              <c:f>'TOTAL EXPENDITURE'!$R$9</c:f>
              <c:strCache>
                <c:ptCount val="1"/>
                <c:pt idx="0">
                  <c:v>Indirect</c:v>
                </c:pt>
              </c:strCache>
            </c:strRef>
          </c:tx>
          <c:invertIfNegative val="0"/>
          <c:cat>
            <c:multiLvlStrRef>
              <c:f>'TOTAL EXPENDITURE'!$S$2:$V$3</c:f>
              <c:multiLvlStrCache>
                <c:ptCount val="4"/>
                <c:lvl>
                  <c:pt idx="0">
                    <c:v>2012</c:v>
                  </c:pt>
                  <c:pt idx="1">
                    <c:v>2013</c:v>
                  </c:pt>
                  <c:pt idx="2">
                    <c:v>2012</c:v>
                  </c:pt>
                  <c:pt idx="3">
                    <c:v>2013</c:v>
                  </c:pt>
                </c:lvl>
                <c:lvl>
                  <c:pt idx="0">
                    <c:v>NSP</c:v>
                  </c:pt>
                  <c:pt idx="2">
                    <c:v>OST</c:v>
                  </c:pt>
                </c:lvl>
              </c:multiLvlStrCache>
            </c:multiLvlStrRef>
          </c:cat>
          <c:val>
            <c:numRef>
              <c:f>'TOTAL EXPENDITURE'!$S$9:$V$9</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110118016"/>
        <c:axId val="110119936"/>
      </c:barChart>
      <c:catAx>
        <c:axId val="110118016"/>
        <c:scaling>
          <c:orientation val="minMax"/>
        </c:scaling>
        <c:delete val="0"/>
        <c:axPos val="b"/>
        <c:numFmt formatCode="General" sourceLinked="1"/>
        <c:majorTickMark val="out"/>
        <c:minorTickMark val="none"/>
        <c:tickLblPos val="nextTo"/>
        <c:crossAx val="110119936"/>
        <c:crosses val="autoZero"/>
        <c:auto val="1"/>
        <c:lblAlgn val="ctr"/>
        <c:lblOffset val="100"/>
        <c:noMultiLvlLbl val="0"/>
      </c:catAx>
      <c:valAx>
        <c:axId val="110119936"/>
        <c:scaling>
          <c:orientation val="minMax"/>
        </c:scaling>
        <c:delete val="0"/>
        <c:axPos val="l"/>
        <c:majorGridlines/>
        <c:numFmt formatCode="0" sourceLinked="1"/>
        <c:majorTickMark val="out"/>
        <c:minorTickMark val="none"/>
        <c:tickLblPos val="nextTo"/>
        <c:crossAx val="11011801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8</xdr:col>
      <xdr:colOff>180975</xdr:colOff>
      <xdr:row>6</xdr:row>
      <xdr:rowOff>9525</xdr:rowOff>
    </xdr:from>
    <xdr:to>
      <xdr:col>11</xdr:col>
      <xdr:colOff>576457</xdr:colOff>
      <xdr:row>10</xdr:row>
      <xdr:rowOff>4954</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96150" y="1952625"/>
          <a:ext cx="2167132" cy="719329"/>
        </a:xfrm>
        <a:prstGeom prst="rect">
          <a:avLst/>
        </a:prstGeom>
      </xdr:spPr>
    </xdr:pic>
    <xdr:clientData/>
  </xdr:twoCellAnchor>
  <xdr:twoCellAnchor editAs="oneCell">
    <xdr:from>
      <xdr:col>7</xdr:col>
      <xdr:colOff>400050</xdr:colOff>
      <xdr:row>10</xdr:row>
      <xdr:rowOff>19050</xdr:rowOff>
    </xdr:from>
    <xdr:to>
      <xdr:col>12</xdr:col>
      <xdr:colOff>416052</xdr:colOff>
      <xdr:row>16</xdr:row>
      <xdr:rowOff>31623</xdr:rowOff>
    </xdr:to>
    <xdr:pic>
      <xdr:nvPicPr>
        <xdr:cNvPr id="7"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24675" y="2686050"/>
          <a:ext cx="2968752" cy="1146048"/>
        </a:xfrm>
        <a:prstGeom prst="rect">
          <a:avLst/>
        </a:prstGeom>
      </xdr:spPr>
    </xdr:pic>
    <xdr:clientData/>
  </xdr:twoCellAnchor>
  <xdr:twoCellAnchor editAs="oneCell">
    <xdr:from>
      <xdr:col>8</xdr:col>
      <xdr:colOff>66689</xdr:colOff>
      <xdr:row>14</xdr:row>
      <xdr:rowOff>180975</xdr:rowOff>
    </xdr:from>
    <xdr:to>
      <xdr:col>12</xdr:col>
      <xdr:colOff>280811</xdr:colOff>
      <xdr:row>22</xdr:row>
      <xdr:rowOff>4445</xdr:rowOff>
    </xdr:to>
    <xdr:pic>
      <xdr:nvPicPr>
        <xdr:cNvPr id="9" name="Picture 8" descr="https://www.healthpolicyproject.com/hpp-Intranet/ns/docs/488_PEPFARLogoJPGformat.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1864" y="3600450"/>
          <a:ext cx="2576322" cy="1518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161925</xdr:colOff>
      <xdr:row>25</xdr:row>
      <xdr:rowOff>95259</xdr:rowOff>
    </xdr:from>
    <xdr:to>
      <xdr:col>13</xdr:col>
      <xdr:colOff>135255</xdr:colOff>
      <xdr:row>29</xdr:row>
      <xdr:rowOff>25727</xdr:rowOff>
    </xdr:to>
    <xdr:pic>
      <xdr:nvPicPr>
        <xdr:cNvPr id="10" name="Picture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77100" y="5781684"/>
          <a:ext cx="2926080" cy="625793"/>
        </a:xfrm>
        <a:prstGeom prst="rect">
          <a:avLst/>
        </a:prstGeom>
      </xdr:spPr>
    </xdr:pic>
    <xdr:clientData/>
  </xdr:twoCellAnchor>
  <xdr:twoCellAnchor editAs="oneCell">
    <xdr:from>
      <xdr:col>8</xdr:col>
      <xdr:colOff>247657</xdr:colOff>
      <xdr:row>22</xdr:row>
      <xdr:rowOff>171466</xdr:rowOff>
    </xdr:from>
    <xdr:to>
      <xdr:col>13</xdr:col>
      <xdr:colOff>169939</xdr:colOff>
      <xdr:row>24</xdr:row>
      <xdr:rowOff>138244</xdr:rowOff>
    </xdr:to>
    <xdr:pic>
      <xdr:nvPicPr>
        <xdr:cNvPr id="11" name="Picture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362832" y="5286391"/>
          <a:ext cx="2875032" cy="3477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396875</xdr:colOff>
      <xdr:row>26</xdr:row>
      <xdr:rowOff>88900</xdr:rowOff>
    </xdr:from>
    <xdr:to>
      <xdr:col>15</xdr:col>
      <xdr:colOff>645584</xdr:colOff>
      <xdr:row>39</xdr:row>
      <xdr:rowOff>95249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243418</xdr:colOff>
      <xdr:row>40</xdr:row>
      <xdr:rowOff>95249</xdr:rowOff>
    </xdr:from>
    <xdr:to>
      <xdr:col>15</xdr:col>
      <xdr:colOff>714377</xdr:colOff>
      <xdr:row>53</xdr:row>
      <xdr:rowOff>143930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645584</xdr:colOff>
      <xdr:row>26</xdr:row>
      <xdr:rowOff>74084</xdr:rowOff>
    </xdr:from>
    <xdr:to>
      <xdr:col>21</xdr:col>
      <xdr:colOff>423334</xdr:colOff>
      <xdr:row>39</xdr:row>
      <xdr:rowOff>80433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582083</xdr:colOff>
      <xdr:row>41</xdr:row>
      <xdr:rowOff>21166</xdr:rowOff>
    </xdr:from>
    <xdr:to>
      <xdr:col>21</xdr:col>
      <xdr:colOff>502709</xdr:colOff>
      <xdr:row>54</xdr:row>
      <xdr:rowOff>69848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79998168889431442"/>
  </sheetPr>
  <dimension ref="A1:P27"/>
  <sheetViews>
    <sheetView showGridLines="0" tabSelected="1" zoomScaleNormal="100" workbookViewId="0">
      <selection activeCell="F28" sqref="F28"/>
    </sheetView>
  </sheetViews>
  <sheetFormatPr defaultColWidth="8.85546875" defaultRowHeight="15" x14ac:dyDescent="0.25"/>
  <cols>
    <col min="2" max="2" width="44.7109375" customWidth="1"/>
  </cols>
  <sheetData>
    <row r="1" spans="1:12" ht="45" x14ac:dyDescent="0.6">
      <c r="A1" s="223" t="s">
        <v>195</v>
      </c>
      <c r="B1" s="223"/>
      <c r="C1" s="223"/>
      <c r="D1" s="223"/>
      <c r="E1" s="223"/>
      <c r="F1" s="223"/>
      <c r="G1" s="223"/>
      <c r="H1" s="223"/>
      <c r="I1" s="223"/>
      <c r="J1" s="223"/>
      <c r="K1" s="223"/>
      <c r="L1" s="223"/>
    </row>
    <row r="2" spans="1:12" x14ac:dyDescent="0.25">
      <c r="A2" s="224" t="s">
        <v>149</v>
      </c>
      <c r="B2" s="224"/>
      <c r="C2" s="224"/>
      <c r="D2" s="224"/>
      <c r="E2" s="224"/>
      <c r="F2" s="224"/>
      <c r="G2" s="224"/>
      <c r="H2" s="224"/>
      <c r="I2" s="224"/>
      <c r="J2" s="224"/>
      <c r="K2" s="224"/>
      <c r="L2" s="224"/>
    </row>
    <row r="3" spans="1:12" x14ac:dyDescent="0.25">
      <c r="B3" s="229"/>
      <c r="C3" s="229"/>
      <c r="D3" s="229"/>
      <c r="E3" s="229"/>
      <c r="F3" s="229"/>
      <c r="G3" s="229"/>
      <c r="H3" s="229"/>
      <c r="I3" s="229"/>
      <c r="J3" s="229"/>
      <c r="K3" s="229"/>
      <c r="L3" s="229"/>
    </row>
    <row r="4" spans="1:12" ht="44.25" customHeight="1" x14ac:dyDescent="0.25">
      <c r="A4" s="225" t="s">
        <v>451</v>
      </c>
      <c r="B4" s="226"/>
      <c r="C4" s="226"/>
      <c r="D4" s="226"/>
      <c r="E4" s="226"/>
      <c r="F4" s="226"/>
      <c r="G4" s="226"/>
      <c r="H4" s="226"/>
      <c r="I4" s="226"/>
      <c r="J4" s="226"/>
      <c r="K4" s="226"/>
      <c r="L4" s="226"/>
    </row>
    <row r="6" spans="1:12" ht="18.75" x14ac:dyDescent="0.3">
      <c r="B6" s="227" t="s">
        <v>196</v>
      </c>
      <c r="C6" s="228"/>
      <c r="E6" s="214" t="s">
        <v>132</v>
      </c>
      <c r="F6" s="215"/>
      <c r="G6" s="216"/>
    </row>
    <row r="7" spans="1:12" ht="15.75" x14ac:dyDescent="0.25">
      <c r="B7" s="112" t="s">
        <v>54</v>
      </c>
      <c r="C7" s="113"/>
      <c r="E7" s="220">
        <v>2012</v>
      </c>
      <c r="F7" s="221"/>
      <c r="G7" s="222"/>
    </row>
    <row r="8" spans="1:12" ht="15.75" x14ac:dyDescent="0.25">
      <c r="B8" s="112" t="s">
        <v>55</v>
      </c>
      <c r="C8" s="113"/>
      <c r="E8" s="217">
        <v>2013</v>
      </c>
      <c r="F8" s="218"/>
      <c r="G8" s="219"/>
    </row>
    <row r="9" spans="1:12" ht="15.75" x14ac:dyDescent="0.25">
      <c r="B9" s="112" t="s">
        <v>56</v>
      </c>
      <c r="C9" s="113"/>
      <c r="E9" s="17" t="s">
        <v>189</v>
      </c>
    </row>
    <row r="10" spans="1:12" ht="9.9499999999999993" customHeight="1" x14ac:dyDescent="0.25">
      <c r="B10" s="112"/>
      <c r="C10" s="113"/>
    </row>
    <row r="11" spans="1:12" x14ac:dyDescent="0.25">
      <c r="B11" s="112" t="s">
        <v>146</v>
      </c>
      <c r="C11" s="113"/>
    </row>
    <row r="12" spans="1:12" ht="9.9499999999999993" customHeight="1" x14ac:dyDescent="0.25">
      <c r="B12" s="112"/>
      <c r="C12" s="113"/>
    </row>
    <row r="13" spans="1:12" ht="18.75" x14ac:dyDescent="0.3">
      <c r="B13" s="112" t="s">
        <v>52</v>
      </c>
      <c r="C13" s="113"/>
      <c r="E13" s="214" t="s">
        <v>463</v>
      </c>
      <c r="F13" s="215"/>
      <c r="G13" s="216"/>
    </row>
    <row r="14" spans="1:12" ht="15.75" x14ac:dyDescent="0.25">
      <c r="B14" s="112" t="s">
        <v>53</v>
      </c>
      <c r="C14" s="113"/>
      <c r="E14" s="217" t="s">
        <v>462</v>
      </c>
      <c r="F14" s="218"/>
      <c r="G14" s="219"/>
    </row>
    <row r="15" spans="1:12" x14ac:dyDescent="0.25">
      <c r="B15" s="112"/>
      <c r="C15" s="113"/>
      <c r="E15" t="s">
        <v>464</v>
      </c>
    </row>
    <row r="16" spans="1:12" x14ac:dyDescent="0.25">
      <c r="B16" s="112" t="s">
        <v>57</v>
      </c>
      <c r="C16" s="113"/>
    </row>
    <row r="17" spans="2:16" x14ac:dyDescent="0.25">
      <c r="B17" s="112" t="s">
        <v>58</v>
      </c>
      <c r="C17" s="113"/>
    </row>
    <row r="18" spans="2:16" x14ac:dyDescent="0.25">
      <c r="B18" s="112" t="s">
        <v>59</v>
      </c>
      <c r="C18" s="113"/>
      <c r="P18" t="s">
        <v>535</v>
      </c>
    </row>
    <row r="19" spans="2:16" x14ac:dyDescent="0.25">
      <c r="B19" s="112" t="s">
        <v>61</v>
      </c>
      <c r="C19" s="113"/>
    </row>
    <row r="20" spans="2:16" ht="28.5" x14ac:dyDescent="0.25">
      <c r="B20" s="112" t="s">
        <v>60</v>
      </c>
      <c r="C20" s="113"/>
    </row>
    <row r="21" spans="2:16" ht="15" customHeight="1" x14ac:dyDescent="0.25">
      <c r="B21" s="112" t="s">
        <v>62</v>
      </c>
      <c r="C21" s="113"/>
    </row>
    <row r="22" spans="2:16" ht="15" customHeight="1" x14ac:dyDescent="0.25">
      <c r="B22" s="112" t="s">
        <v>63</v>
      </c>
      <c r="C22" s="113"/>
    </row>
    <row r="23" spans="2:16" ht="15" customHeight="1" x14ac:dyDescent="0.25">
      <c r="B23" s="112" t="s">
        <v>64</v>
      </c>
      <c r="C23" s="113"/>
    </row>
    <row r="24" spans="2:16" ht="15" customHeight="1" x14ac:dyDescent="0.25">
      <c r="B24" s="112" t="s">
        <v>65</v>
      </c>
      <c r="C24" s="113"/>
    </row>
    <row r="25" spans="2:16" x14ac:dyDescent="0.25">
      <c r="B25" s="112" t="s">
        <v>147</v>
      </c>
      <c r="C25" s="113"/>
    </row>
    <row r="26" spans="2:16" ht="9.9499999999999993" customHeight="1" x14ac:dyDescent="0.25">
      <c r="B26" s="112"/>
      <c r="C26" s="113"/>
    </row>
    <row r="27" spans="2:16" x14ac:dyDescent="0.25">
      <c r="B27" s="114" t="s">
        <v>148</v>
      </c>
      <c r="C27" s="115"/>
    </row>
  </sheetData>
  <mergeCells count="10">
    <mergeCell ref="E13:G13"/>
    <mergeCell ref="E14:G14"/>
    <mergeCell ref="E7:G7"/>
    <mergeCell ref="E8:G8"/>
    <mergeCell ref="A1:L1"/>
    <mergeCell ref="A2:L2"/>
    <mergeCell ref="A4:L4"/>
    <mergeCell ref="B6:C6"/>
    <mergeCell ref="E6:G6"/>
    <mergeCell ref="B3:L3"/>
  </mergeCells>
  <phoneticPr fontId="30" type="noConversion"/>
  <hyperlinks>
    <hyperlink ref="B7:C7" location="'Activity Definitions'!A1" display="Definitions of harm reduction activities"/>
    <hyperlink ref="B8:C8" location="'Activity Classification'!A1" display="Classification of harm reduction activities"/>
    <hyperlink ref="B9:C9" location="'Service providers'!A1" display="List of service delivery organizations"/>
    <hyperlink ref="B11:C11" location="'Indirect vs Direct'!A1" display="Indirect vs. direct expenditures"/>
    <hyperlink ref="B13:C13" location="'Central expenditures-NSP'!A1" display="Central-level program expenditures- NSP"/>
    <hyperlink ref="B14:C14" location="'Central expenditures-OST'!A1" display="Central-level program expenditures- OST"/>
    <hyperlink ref="B16:C16" location="'Site staff-NSP'!A1" display="Site-level staff expenditures- NSP"/>
    <hyperlink ref="B17:C17" location="'Site staff-OST'!A1" display="Site-level staff expenditures- OST"/>
    <hyperlink ref="B18:C18" location="'Commodities-NSP'!A1" display="Site-level commodity expenditures- NSP"/>
    <hyperlink ref="B19:C19" location="'Commodities-OST'!A1" display="Site-level commodity expenditures- OST"/>
    <hyperlink ref="B20:C20" location="'Other direct-NSP&amp;OST'!A1" display="Other site-level direct expenditures- NSP &amp; OST"/>
    <hyperlink ref="B21:C21" location="'Medical equipment-NSP'!A1" display="Site-level medical equipment expenditures- NSP"/>
    <hyperlink ref="B22:C22" location="'Medical equipment-OST'!A1" display="Site-level medical equipment expenditures- OST"/>
    <hyperlink ref="B23:C23" location="'Non-medical equipment-NSP'!A1" display="Site-level non-medical equipment expenditures- NSP"/>
    <hyperlink ref="B24:C24" location="'Non-medical equipment-OST'!A1" display="Site-level non-medical equipment expenditures- OST"/>
    <hyperlink ref="B25:C25" location="'Site overhead- NSP &amp; OST'!A1" display="Site-level overhead and supplies expenditures"/>
    <hyperlink ref="B27:C27" location="'TOTAL EXPENDITURE'!A1" display="Total expenditure"/>
  </hyperlinks>
  <pageMargins left="0.7" right="0.7" top="0.75" bottom="0.75" header="0.3" footer="0.3"/>
  <pageSetup orientation="landscape" r:id="rId1"/>
  <drawing r:id="rId2"/>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7" tint="-0.499984740745262"/>
  </sheetPr>
  <dimension ref="A1:F35"/>
  <sheetViews>
    <sheetView showGridLines="0" zoomScaleNormal="100" zoomScalePageLayoutView="90" workbookViewId="0"/>
  </sheetViews>
  <sheetFormatPr defaultColWidth="8.85546875" defaultRowHeight="14.25" x14ac:dyDescent="0.2"/>
  <cols>
    <col min="1" max="2" width="32.42578125" style="21" customWidth="1"/>
    <col min="3" max="4" width="44" style="21" customWidth="1"/>
    <col min="5" max="5" width="25.5703125" style="21" customWidth="1"/>
    <col min="6" max="6" width="26.7109375" style="21" customWidth="1"/>
    <col min="7" max="16384" width="8.85546875" style="21"/>
  </cols>
  <sheetData>
    <row r="1" spans="1:6" ht="20.25" x14ac:dyDescent="0.3">
      <c r="A1" s="15" t="s">
        <v>316</v>
      </c>
      <c r="B1" s="27"/>
      <c r="C1" s="27"/>
      <c r="D1" s="27"/>
      <c r="E1" s="27"/>
      <c r="F1" s="27"/>
    </row>
    <row r="3" spans="1:6" ht="30.75" customHeight="1" x14ac:dyDescent="0.2">
      <c r="A3" s="325" t="s">
        <v>666</v>
      </c>
      <c r="B3" s="326"/>
      <c r="C3" s="326"/>
      <c r="D3" s="326"/>
      <c r="E3" s="326"/>
      <c r="F3" s="327"/>
    </row>
    <row r="4" spans="1:6" ht="49.5" customHeight="1" x14ac:dyDescent="0.2">
      <c r="A4" s="328"/>
      <c r="B4" s="329"/>
      <c r="C4" s="329"/>
      <c r="D4" s="329"/>
      <c r="E4" s="329"/>
      <c r="F4" s="330"/>
    </row>
    <row r="5" spans="1:6" ht="15" customHeight="1" x14ac:dyDescent="0.2">
      <c r="A5" s="91" t="s">
        <v>383</v>
      </c>
      <c r="B5" s="335" t="s">
        <v>394</v>
      </c>
      <c r="C5" s="336"/>
      <c r="D5" s="336"/>
      <c r="E5" s="336"/>
      <c r="F5" s="337"/>
    </row>
    <row r="7" spans="1:6" ht="27.75" customHeight="1" x14ac:dyDescent="0.25">
      <c r="A7" s="331" t="s">
        <v>387</v>
      </c>
      <c r="B7" s="331" t="s">
        <v>512</v>
      </c>
      <c r="C7" s="331" t="s">
        <v>509</v>
      </c>
      <c r="D7" s="331" t="s">
        <v>510</v>
      </c>
      <c r="E7" s="333" t="s">
        <v>511</v>
      </c>
      <c r="F7" s="334"/>
    </row>
    <row r="8" spans="1:6" ht="15.75" x14ac:dyDescent="0.25">
      <c r="A8" s="332"/>
      <c r="B8" s="332"/>
      <c r="C8" s="332"/>
      <c r="D8" s="332"/>
      <c r="E8" s="18">
        <f>YearOne</f>
        <v>2012</v>
      </c>
      <c r="F8" s="18">
        <f>YearTwo</f>
        <v>2013</v>
      </c>
    </row>
    <row r="9" spans="1:6" ht="15.75" hidden="1" x14ac:dyDescent="0.25">
      <c r="A9" s="79"/>
      <c r="B9" s="26"/>
      <c r="C9" s="26"/>
      <c r="D9" s="26"/>
      <c r="E9" s="80"/>
      <c r="F9" s="80"/>
    </row>
    <row r="10" spans="1:6" x14ac:dyDescent="0.2">
      <c r="A10" s="24" t="s">
        <v>217</v>
      </c>
      <c r="B10" s="24"/>
      <c r="C10" s="3"/>
      <c r="D10" s="3"/>
      <c r="E10" s="98"/>
      <c r="F10" s="98"/>
    </row>
    <row r="11" spans="1:6" x14ac:dyDescent="0.2">
      <c r="A11" s="24" t="s">
        <v>218</v>
      </c>
      <c r="B11" s="24"/>
      <c r="C11" s="3"/>
      <c r="D11" s="3"/>
      <c r="E11" s="98"/>
      <c r="F11" s="98"/>
    </row>
    <row r="12" spans="1:6" x14ac:dyDescent="0.2">
      <c r="A12" s="24" t="s">
        <v>238</v>
      </c>
      <c r="B12" s="24"/>
      <c r="C12" s="3"/>
      <c r="D12" s="3"/>
      <c r="E12" s="98"/>
      <c r="F12" s="98"/>
    </row>
    <row r="13" spans="1:6" x14ac:dyDescent="0.2">
      <c r="A13" s="24" t="s">
        <v>385</v>
      </c>
      <c r="B13" s="24"/>
      <c r="C13" s="3"/>
      <c r="D13" s="3"/>
      <c r="E13" s="98"/>
      <c r="F13" s="98"/>
    </row>
    <row r="14" spans="1:6" x14ac:dyDescent="0.2">
      <c r="A14" s="24" t="s">
        <v>239</v>
      </c>
      <c r="B14" s="24"/>
      <c r="C14" s="3"/>
      <c r="D14" s="3"/>
      <c r="E14" s="98"/>
      <c r="F14" s="98"/>
    </row>
    <row r="15" spans="1:6" x14ac:dyDescent="0.2">
      <c r="A15" s="24" t="s">
        <v>240</v>
      </c>
      <c r="B15" s="24"/>
      <c r="C15" s="3"/>
      <c r="D15" s="3"/>
      <c r="E15" s="98"/>
      <c r="F15" s="98"/>
    </row>
    <row r="16" spans="1:6" x14ac:dyDescent="0.2">
      <c r="A16" s="24" t="s">
        <v>334</v>
      </c>
      <c r="B16" s="24"/>
      <c r="C16" s="3"/>
      <c r="D16" s="3"/>
      <c r="E16" s="98"/>
      <c r="F16" s="98"/>
    </row>
    <row r="17" spans="1:6" x14ac:dyDescent="0.2">
      <c r="A17" s="24" t="s">
        <v>333</v>
      </c>
      <c r="B17" s="24"/>
      <c r="C17" s="3"/>
      <c r="D17" s="3"/>
      <c r="E17" s="98"/>
      <c r="F17" s="98"/>
    </row>
    <row r="18" spans="1:6" x14ac:dyDescent="0.2">
      <c r="A18" s="24" t="s">
        <v>322</v>
      </c>
      <c r="B18" s="24"/>
      <c r="C18" s="3"/>
      <c r="D18" s="3"/>
      <c r="E18" s="98"/>
      <c r="F18" s="98"/>
    </row>
    <row r="19" spans="1:6" x14ac:dyDescent="0.2">
      <c r="A19" s="24" t="s">
        <v>323</v>
      </c>
      <c r="B19" s="24"/>
      <c r="C19" s="3"/>
      <c r="D19" s="3"/>
      <c r="E19" s="98"/>
      <c r="F19" s="98"/>
    </row>
    <row r="20" spans="1:6" x14ac:dyDescent="0.2">
      <c r="A20" s="24" t="s">
        <v>324</v>
      </c>
      <c r="B20" s="24"/>
      <c r="C20" s="3"/>
      <c r="D20" s="3"/>
      <c r="E20" s="98"/>
      <c r="F20" s="98"/>
    </row>
    <row r="21" spans="1:6" x14ac:dyDescent="0.2">
      <c r="A21" s="24" t="s">
        <v>336</v>
      </c>
      <c r="B21" s="24"/>
      <c r="C21" s="3"/>
      <c r="D21" s="3"/>
      <c r="E21" s="98"/>
      <c r="F21" s="98"/>
    </row>
    <row r="22" spans="1:6" x14ac:dyDescent="0.2">
      <c r="A22" s="24" t="s">
        <v>325</v>
      </c>
      <c r="B22" s="24"/>
      <c r="C22" s="3"/>
      <c r="D22" s="3"/>
      <c r="E22" s="98"/>
      <c r="F22" s="98"/>
    </row>
    <row r="23" spans="1:6" x14ac:dyDescent="0.2">
      <c r="A23" s="24" t="s">
        <v>326</v>
      </c>
      <c r="B23" s="24"/>
      <c r="C23" s="3"/>
      <c r="D23" s="3"/>
      <c r="E23" s="98"/>
      <c r="F23" s="98"/>
    </row>
    <row r="24" spans="1:6" x14ac:dyDescent="0.2">
      <c r="A24" s="24" t="s">
        <v>327</v>
      </c>
      <c r="B24" s="24"/>
      <c r="C24" s="3"/>
      <c r="D24" s="3"/>
      <c r="E24" s="98"/>
      <c r="F24" s="98"/>
    </row>
    <row r="25" spans="1:6" x14ac:dyDescent="0.2">
      <c r="A25" s="24" t="s">
        <v>328</v>
      </c>
      <c r="B25" s="24"/>
      <c r="C25" s="3"/>
      <c r="D25" s="3"/>
      <c r="E25" s="98"/>
      <c r="F25" s="98"/>
    </row>
    <row r="26" spans="1:6" x14ac:dyDescent="0.2">
      <c r="A26" s="24" t="s">
        <v>331</v>
      </c>
      <c r="B26" s="24"/>
      <c r="C26" s="3"/>
      <c r="D26" s="3"/>
      <c r="E26" s="98"/>
      <c r="F26" s="98"/>
    </row>
    <row r="27" spans="1:6" x14ac:dyDescent="0.2">
      <c r="A27" s="24" t="s">
        <v>332</v>
      </c>
      <c r="B27" s="24"/>
      <c r="C27" s="3"/>
      <c r="D27" s="3"/>
      <c r="E27" s="98"/>
      <c r="F27" s="98"/>
    </row>
    <row r="28" spans="1:6" x14ac:dyDescent="0.2">
      <c r="A28" s="24" t="s">
        <v>337</v>
      </c>
      <c r="B28" s="24"/>
      <c r="C28" s="3"/>
      <c r="D28" s="3"/>
      <c r="E28" s="98"/>
      <c r="F28" s="98"/>
    </row>
    <row r="29" spans="1:6" ht="28.5" x14ac:dyDescent="0.2">
      <c r="A29" s="24" t="s">
        <v>541</v>
      </c>
      <c r="B29" s="24"/>
      <c r="C29" s="3"/>
      <c r="D29" s="3"/>
      <c r="E29" s="98"/>
      <c r="F29" s="98"/>
    </row>
    <row r="30" spans="1:6" x14ac:dyDescent="0.2">
      <c r="A30" s="24" t="s">
        <v>329</v>
      </c>
      <c r="B30" s="24"/>
      <c r="C30" s="3"/>
      <c r="D30" s="3"/>
      <c r="E30" s="98"/>
      <c r="F30" s="98"/>
    </row>
    <row r="31" spans="1:6" x14ac:dyDescent="0.2">
      <c r="A31" s="24" t="s">
        <v>330</v>
      </c>
      <c r="B31" s="24"/>
      <c r="C31" s="3"/>
      <c r="D31" s="3"/>
      <c r="E31" s="98"/>
      <c r="F31" s="98"/>
    </row>
    <row r="32" spans="1:6" x14ac:dyDescent="0.2">
      <c r="A32" s="24" t="s">
        <v>97</v>
      </c>
      <c r="B32" s="24"/>
      <c r="C32" s="3"/>
      <c r="D32" s="3"/>
      <c r="E32" s="98"/>
      <c r="F32" s="98"/>
    </row>
    <row r="33" spans="1:6" x14ac:dyDescent="0.2">
      <c r="A33" s="24" t="s">
        <v>271</v>
      </c>
      <c r="B33" s="24"/>
      <c r="C33" s="3"/>
      <c r="D33" s="3"/>
      <c r="E33" s="98"/>
      <c r="F33" s="98"/>
    </row>
    <row r="34" spans="1:6" x14ac:dyDescent="0.2">
      <c r="A34" s="24" t="s">
        <v>31</v>
      </c>
      <c r="B34" s="24"/>
      <c r="C34" s="3"/>
      <c r="D34" s="3"/>
      <c r="E34" s="98"/>
      <c r="F34" s="98"/>
    </row>
    <row r="35" spans="1:6" x14ac:dyDescent="0.2">
      <c r="A35" s="24" t="s">
        <v>31</v>
      </c>
      <c r="B35" s="24"/>
      <c r="C35" s="3"/>
      <c r="D35" s="3"/>
      <c r="E35" s="98"/>
      <c r="F35" s="98"/>
    </row>
  </sheetData>
  <mergeCells count="7">
    <mergeCell ref="A3:F4"/>
    <mergeCell ref="D7:D8"/>
    <mergeCell ref="E7:F7"/>
    <mergeCell ref="A7:A8"/>
    <mergeCell ref="C7:C8"/>
    <mergeCell ref="B7:B8"/>
    <mergeCell ref="B5:F5"/>
  </mergeCells>
  <phoneticPr fontId="30" type="noConversion"/>
  <dataValidations count="5">
    <dataValidation type="list" allowBlank="1" showInputMessage="1" showErrorMessage="1" sqref="C10:C35">
      <formula1>NSPlist</formula1>
    </dataValidation>
    <dataValidation type="list" allowBlank="1" showInputMessage="1" showErrorMessage="1" sqref="D10:D35">
      <formula1>INDIRECT(C10)</formula1>
    </dataValidation>
    <dataValidation type="custom" showInputMessage="1" showErrorMessage="1" sqref="F10:F35 E10:E12 E14:E35">
      <formula1>NOT(AND(ISBLANK(C10)))</formula1>
    </dataValidation>
    <dataValidation type="custom" showInputMessage="1" showErrorMessage="1" sqref="E13">
      <formula1>NOT(AND(ISBLANK(C13)))</formula1>
    </dataValidation>
    <dataValidation type="list" allowBlank="1" showInputMessage="1" showErrorMessage="1" sqref="B10:B35">
      <formula1>Funding_source</formula1>
    </dataValidation>
  </dataValidations>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tint="-0.499984740745262"/>
  </sheetPr>
  <dimension ref="A1:F36"/>
  <sheetViews>
    <sheetView showGridLines="0" zoomScaleNormal="100" zoomScalePageLayoutView="90" workbookViewId="0">
      <selection activeCell="H15" sqref="H15"/>
    </sheetView>
  </sheetViews>
  <sheetFormatPr defaultColWidth="8.85546875" defaultRowHeight="14.25" x14ac:dyDescent="0.2"/>
  <cols>
    <col min="1" max="2" width="32.85546875" style="21" customWidth="1"/>
    <col min="3" max="4" width="44" style="21" customWidth="1"/>
    <col min="5" max="5" width="25.5703125" style="21" customWidth="1"/>
    <col min="6" max="6" width="26.7109375" style="21" customWidth="1"/>
    <col min="7" max="16384" width="8.85546875" style="21"/>
  </cols>
  <sheetData>
    <row r="1" spans="1:6" ht="20.25" x14ac:dyDescent="0.3">
      <c r="A1" s="15" t="s">
        <v>318</v>
      </c>
      <c r="B1" s="27"/>
      <c r="C1" s="27"/>
      <c r="D1" s="27"/>
      <c r="E1" s="27"/>
      <c r="F1" s="27"/>
    </row>
    <row r="3" spans="1:6" ht="30.75" customHeight="1" x14ac:dyDescent="0.2">
      <c r="A3" s="342" t="s">
        <v>667</v>
      </c>
      <c r="B3" s="342"/>
      <c r="C3" s="342"/>
      <c r="D3" s="342"/>
      <c r="E3" s="342"/>
      <c r="F3" s="342"/>
    </row>
    <row r="4" spans="1:6" ht="49.5" customHeight="1" x14ac:dyDescent="0.2">
      <c r="A4" s="342"/>
      <c r="B4" s="342"/>
      <c r="C4" s="342"/>
      <c r="D4" s="342"/>
      <c r="E4" s="342"/>
      <c r="F4" s="342"/>
    </row>
    <row r="5" spans="1:6" ht="15" customHeight="1" x14ac:dyDescent="0.2">
      <c r="A5" s="91" t="s">
        <v>383</v>
      </c>
      <c r="B5" s="342" t="s">
        <v>394</v>
      </c>
      <c r="C5" s="342"/>
      <c r="D5" s="342"/>
      <c r="E5" s="342"/>
      <c r="F5" s="342"/>
    </row>
    <row r="7" spans="1:6" ht="27.75" customHeight="1" x14ac:dyDescent="0.25">
      <c r="A7" s="338" t="s">
        <v>405</v>
      </c>
      <c r="B7" s="338" t="s">
        <v>512</v>
      </c>
      <c r="C7" s="338" t="s">
        <v>513</v>
      </c>
      <c r="D7" s="338" t="s">
        <v>514</v>
      </c>
      <c r="E7" s="340" t="s">
        <v>511</v>
      </c>
      <c r="F7" s="341"/>
    </row>
    <row r="8" spans="1:6" ht="15.75" x14ac:dyDescent="0.25">
      <c r="A8" s="339"/>
      <c r="B8" s="339"/>
      <c r="C8" s="339"/>
      <c r="D8" s="339"/>
      <c r="E8" s="19">
        <f>YearOne</f>
        <v>2012</v>
      </c>
      <c r="F8" s="19">
        <f>YearTwo</f>
        <v>2013</v>
      </c>
    </row>
    <row r="9" spans="1:6" ht="15.75" hidden="1" x14ac:dyDescent="0.25">
      <c r="A9" s="79"/>
      <c r="B9" s="26"/>
      <c r="C9" s="26"/>
      <c r="D9" s="26"/>
      <c r="E9" s="80"/>
      <c r="F9" s="80"/>
    </row>
    <row r="10" spans="1:6" x14ac:dyDescent="0.2">
      <c r="A10" s="24" t="s">
        <v>403</v>
      </c>
      <c r="B10" s="24"/>
      <c r="C10" s="3"/>
      <c r="D10" s="3"/>
      <c r="E10" s="98"/>
      <c r="F10" s="98"/>
    </row>
    <row r="11" spans="1:6" x14ac:dyDescent="0.2">
      <c r="A11" s="24" t="s">
        <v>404</v>
      </c>
      <c r="B11" s="24"/>
      <c r="C11" s="3"/>
      <c r="D11" s="3"/>
      <c r="E11" s="98"/>
      <c r="F11" s="98"/>
    </row>
    <row r="12" spans="1:6" x14ac:dyDescent="0.2">
      <c r="A12" s="24" t="s">
        <v>395</v>
      </c>
      <c r="B12" s="24"/>
      <c r="C12" s="3"/>
      <c r="D12" s="3"/>
      <c r="E12" s="98"/>
      <c r="F12" s="98"/>
    </row>
    <row r="13" spans="1:6" x14ac:dyDescent="0.2">
      <c r="A13" s="24" t="s">
        <v>396</v>
      </c>
      <c r="B13" s="24"/>
      <c r="C13" s="3"/>
      <c r="D13" s="3"/>
      <c r="E13" s="98"/>
      <c r="F13" s="98"/>
    </row>
    <row r="14" spans="1:6" x14ac:dyDescent="0.2">
      <c r="A14" s="24" t="s">
        <v>100</v>
      </c>
      <c r="B14" s="24"/>
      <c r="C14" s="3"/>
      <c r="D14" s="3"/>
      <c r="E14" s="98"/>
      <c r="F14" s="98"/>
    </row>
    <row r="15" spans="1:6" x14ac:dyDescent="0.2">
      <c r="A15" s="24" t="s">
        <v>397</v>
      </c>
      <c r="B15" s="24"/>
      <c r="C15" s="3"/>
      <c r="D15" s="3"/>
      <c r="E15" s="98"/>
      <c r="F15" s="98"/>
    </row>
    <row r="16" spans="1:6" x14ac:dyDescent="0.2">
      <c r="A16" s="24" t="s">
        <v>398</v>
      </c>
      <c r="B16" s="24"/>
      <c r="C16" s="3"/>
      <c r="D16" s="3"/>
      <c r="E16" s="98"/>
      <c r="F16" s="98"/>
    </row>
    <row r="17" spans="1:6" x14ac:dyDescent="0.2">
      <c r="A17" s="24" t="s">
        <v>399</v>
      </c>
      <c r="B17" s="24"/>
      <c r="C17" s="3"/>
      <c r="D17" s="3"/>
      <c r="E17" s="98"/>
      <c r="F17" s="98"/>
    </row>
    <row r="18" spans="1:6" x14ac:dyDescent="0.2">
      <c r="A18" s="24" t="s">
        <v>278</v>
      </c>
      <c r="B18" s="24"/>
      <c r="C18" s="3"/>
      <c r="D18" s="3"/>
      <c r="E18" s="98"/>
      <c r="F18" s="98"/>
    </row>
    <row r="19" spans="1:6" x14ac:dyDescent="0.2">
      <c r="A19" s="24" t="s">
        <v>279</v>
      </c>
      <c r="B19" s="24"/>
      <c r="C19" s="3"/>
      <c r="D19" s="3"/>
      <c r="E19" s="98"/>
      <c r="F19" s="98"/>
    </row>
    <row r="20" spans="1:6" x14ac:dyDescent="0.2">
      <c r="A20" s="24" t="s">
        <v>240</v>
      </c>
      <c r="B20" s="24"/>
      <c r="C20" s="3"/>
      <c r="D20" s="3"/>
      <c r="E20" s="98"/>
      <c r="F20" s="98"/>
    </row>
    <row r="21" spans="1:6" x14ac:dyDescent="0.2">
      <c r="A21" s="24" t="s">
        <v>334</v>
      </c>
      <c r="B21" s="24"/>
      <c r="C21" s="3"/>
      <c r="D21" s="3"/>
      <c r="E21" s="98"/>
      <c r="F21" s="98"/>
    </row>
    <row r="22" spans="1:6" x14ac:dyDescent="0.2">
      <c r="A22" s="24" t="s">
        <v>97</v>
      </c>
      <c r="B22" s="24"/>
      <c r="C22" s="3"/>
      <c r="D22" s="3"/>
      <c r="E22" s="98"/>
      <c r="F22" s="98"/>
    </row>
    <row r="23" spans="1:6" x14ac:dyDescent="0.2">
      <c r="A23" s="24" t="s">
        <v>322</v>
      </c>
      <c r="B23" s="24"/>
      <c r="C23" s="3"/>
      <c r="D23" s="3"/>
      <c r="E23" s="98"/>
      <c r="F23" s="98"/>
    </row>
    <row r="24" spans="1:6" x14ac:dyDescent="0.2">
      <c r="A24" s="24" t="s">
        <v>280</v>
      </c>
      <c r="B24" s="24"/>
      <c r="C24" s="3"/>
      <c r="D24" s="3"/>
      <c r="E24" s="98"/>
      <c r="F24" s="98"/>
    </row>
    <row r="25" spans="1:6" x14ac:dyDescent="0.2">
      <c r="A25" s="24" t="s">
        <v>333</v>
      </c>
      <c r="B25" s="24"/>
      <c r="C25" s="3"/>
      <c r="D25" s="3"/>
      <c r="E25" s="98"/>
      <c r="F25" s="98"/>
    </row>
    <row r="26" spans="1:6" x14ac:dyDescent="0.2">
      <c r="A26" s="24" t="s">
        <v>323</v>
      </c>
      <c r="B26" s="24"/>
      <c r="C26" s="3"/>
      <c r="D26" s="3"/>
      <c r="E26" s="98"/>
      <c r="F26" s="98"/>
    </row>
    <row r="27" spans="1:6" x14ac:dyDescent="0.2">
      <c r="A27" s="24" t="s">
        <v>281</v>
      </c>
      <c r="B27" s="24"/>
      <c r="C27" s="3"/>
      <c r="D27" s="3"/>
      <c r="E27" s="98"/>
      <c r="F27" s="98"/>
    </row>
    <row r="28" spans="1:6" ht="28.5" x14ac:dyDescent="0.2">
      <c r="A28" s="24" t="s">
        <v>282</v>
      </c>
      <c r="B28" s="24"/>
      <c r="C28" s="3"/>
      <c r="D28" s="3"/>
      <c r="E28" s="98"/>
      <c r="F28" s="98"/>
    </row>
    <row r="29" spans="1:6" x14ac:dyDescent="0.2">
      <c r="A29" s="24" t="s">
        <v>324</v>
      </c>
      <c r="B29" s="24"/>
      <c r="C29" s="3"/>
      <c r="D29" s="3"/>
      <c r="E29" s="98"/>
      <c r="F29" s="98"/>
    </row>
    <row r="30" spans="1:6" x14ac:dyDescent="0.2">
      <c r="A30" s="24" t="s">
        <v>400</v>
      </c>
      <c r="B30" s="24"/>
      <c r="C30" s="3"/>
      <c r="D30" s="3"/>
      <c r="E30" s="98"/>
      <c r="F30" s="98"/>
    </row>
    <row r="31" spans="1:6" x14ac:dyDescent="0.2">
      <c r="A31" s="24" t="s">
        <v>223</v>
      </c>
      <c r="B31" s="24"/>
      <c r="C31" s="3"/>
      <c r="D31" s="3"/>
      <c r="E31" s="98"/>
      <c r="F31" s="98"/>
    </row>
    <row r="32" spans="1:6" x14ac:dyDescent="0.2">
      <c r="A32" s="24" t="s">
        <v>401</v>
      </c>
      <c r="B32" s="24"/>
      <c r="C32" s="3"/>
      <c r="D32" s="3"/>
      <c r="E32" s="98"/>
      <c r="F32" s="98"/>
    </row>
    <row r="33" spans="1:6" x14ac:dyDescent="0.2">
      <c r="A33" s="24" t="s">
        <v>402</v>
      </c>
      <c r="B33" s="24"/>
      <c r="C33" s="3"/>
      <c r="D33" s="3"/>
      <c r="E33" s="98"/>
      <c r="F33" s="98"/>
    </row>
    <row r="34" spans="1:6" x14ac:dyDescent="0.2">
      <c r="A34" s="24" t="s">
        <v>31</v>
      </c>
      <c r="B34" s="24"/>
      <c r="C34" s="3"/>
      <c r="D34" s="3"/>
      <c r="E34" s="98"/>
      <c r="F34" s="98"/>
    </row>
    <row r="35" spans="1:6" x14ac:dyDescent="0.2">
      <c r="A35" s="24" t="s">
        <v>31</v>
      </c>
      <c r="B35" s="24"/>
      <c r="C35" s="3"/>
      <c r="D35" s="3"/>
      <c r="E35" s="98"/>
      <c r="F35" s="98"/>
    </row>
    <row r="36" spans="1:6" x14ac:dyDescent="0.2">
      <c r="A36" s="24" t="s">
        <v>31</v>
      </c>
      <c r="B36" s="24"/>
      <c r="C36" s="3"/>
      <c r="D36" s="3"/>
      <c r="E36" s="98"/>
      <c r="F36" s="98"/>
    </row>
  </sheetData>
  <mergeCells count="7">
    <mergeCell ref="A3:F4"/>
    <mergeCell ref="B7:B8"/>
    <mergeCell ref="A7:A8"/>
    <mergeCell ref="C7:C8"/>
    <mergeCell ref="D7:D8"/>
    <mergeCell ref="E7:F7"/>
    <mergeCell ref="B5:F5"/>
  </mergeCells>
  <dataValidations count="4">
    <dataValidation type="list" allowBlank="1" showInputMessage="1" showErrorMessage="1" sqref="D10:D36">
      <formula1>INDIRECT(C10)</formula1>
    </dataValidation>
    <dataValidation type="list" allowBlank="1" showInputMessage="1" showErrorMessage="1" sqref="C10:C36">
      <formula1>OSTlist</formula1>
    </dataValidation>
    <dataValidation type="custom" showInputMessage="1" showErrorMessage="1" sqref="E10:F36">
      <formula1>NOT(AND(ISBLANK(C10)))</formula1>
    </dataValidation>
    <dataValidation type="list" allowBlank="1" showInputMessage="1" showErrorMessage="1" sqref="B10:B36">
      <formula1>Funding_source</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sheetPr>
  <dimension ref="A1:F33"/>
  <sheetViews>
    <sheetView showGridLines="0" zoomScaleNormal="100" zoomScalePageLayoutView="90" workbookViewId="0">
      <selection activeCell="I5" sqref="I5"/>
    </sheetView>
  </sheetViews>
  <sheetFormatPr defaultColWidth="8.85546875" defaultRowHeight="14.25" x14ac:dyDescent="0.2"/>
  <cols>
    <col min="1" max="2" width="32.42578125" style="21" customWidth="1"/>
    <col min="3" max="3" width="44" style="21" customWidth="1"/>
    <col min="4" max="4" width="35.28515625" style="21" customWidth="1"/>
    <col min="5" max="5" width="25.5703125" style="21" customWidth="1"/>
    <col min="6" max="6" width="26.7109375" style="21" customWidth="1"/>
    <col min="7" max="16384" width="8.85546875" style="21"/>
  </cols>
  <sheetData>
    <row r="1" spans="1:6" ht="20.25" x14ac:dyDescent="0.3">
      <c r="A1" s="15" t="s">
        <v>307</v>
      </c>
      <c r="B1" s="27"/>
      <c r="C1" s="27"/>
      <c r="D1" s="27"/>
      <c r="E1" s="27"/>
      <c r="F1" s="27"/>
    </row>
    <row r="3" spans="1:6" ht="30.75" customHeight="1" x14ac:dyDescent="0.2">
      <c r="A3" s="342" t="s">
        <v>668</v>
      </c>
      <c r="B3" s="342"/>
      <c r="C3" s="342"/>
      <c r="D3" s="342"/>
      <c r="E3" s="342"/>
      <c r="F3" s="342"/>
    </row>
    <row r="4" spans="1:6" ht="49.5" customHeight="1" x14ac:dyDescent="0.2">
      <c r="A4" s="342"/>
      <c r="B4" s="342"/>
      <c r="C4" s="342"/>
      <c r="D4" s="342"/>
      <c r="E4" s="342"/>
      <c r="F4" s="342"/>
    </row>
    <row r="5" spans="1:6" ht="15" customHeight="1" x14ac:dyDescent="0.25">
      <c r="A5" s="91" t="s">
        <v>409</v>
      </c>
      <c r="B5" s="343" t="s">
        <v>669</v>
      </c>
      <c r="C5" s="343"/>
      <c r="D5" s="343"/>
      <c r="E5" s="343"/>
      <c r="F5" s="343"/>
    </row>
    <row r="7" spans="1:6" ht="27.75" customHeight="1" x14ac:dyDescent="0.25">
      <c r="A7" s="344" t="s">
        <v>408</v>
      </c>
      <c r="B7" s="344" t="s">
        <v>512</v>
      </c>
      <c r="C7" s="344" t="s">
        <v>515</v>
      </c>
      <c r="D7" s="344" t="s">
        <v>516</v>
      </c>
      <c r="E7" s="348" t="s">
        <v>511</v>
      </c>
      <c r="F7" s="349"/>
    </row>
    <row r="8" spans="1:6" ht="15.75" x14ac:dyDescent="0.25">
      <c r="A8" s="345"/>
      <c r="B8" s="345"/>
      <c r="C8" s="345"/>
      <c r="D8" s="345"/>
      <c r="E8" s="78">
        <f>YearOne</f>
        <v>2012</v>
      </c>
      <c r="F8" s="78">
        <f>YearTwo</f>
        <v>2013</v>
      </c>
    </row>
    <row r="9" spans="1:6" ht="15.75" hidden="1" x14ac:dyDescent="0.25">
      <c r="A9" s="79"/>
      <c r="B9" s="26"/>
      <c r="C9" s="26"/>
      <c r="D9" s="26"/>
      <c r="E9" s="80"/>
      <c r="F9" s="80"/>
    </row>
    <row r="10" spans="1:6" ht="15.75" customHeight="1" x14ac:dyDescent="0.25">
      <c r="A10" s="346" t="s">
        <v>150</v>
      </c>
      <c r="B10" s="346"/>
      <c r="C10" s="346"/>
      <c r="D10" s="346"/>
      <c r="E10" s="346"/>
      <c r="F10" s="346"/>
    </row>
    <row r="11" spans="1:6" x14ac:dyDescent="0.2">
      <c r="A11" s="3" t="s">
        <v>407</v>
      </c>
      <c r="B11" s="3"/>
      <c r="C11" s="3"/>
      <c r="D11" s="3"/>
      <c r="E11" s="98"/>
      <c r="F11" s="98"/>
    </row>
    <row r="12" spans="1:6" x14ac:dyDescent="0.2">
      <c r="A12" s="3" t="s">
        <v>670</v>
      </c>
      <c r="B12" s="3"/>
      <c r="C12" s="3"/>
      <c r="D12" s="3"/>
      <c r="E12" s="98"/>
      <c r="F12" s="98"/>
    </row>
    <row r="13" spans="1:6" x14ac:dyDescent="0.2">
      <c r="A13" s="3" t="s">
        <v>671</v>
      </c>
      <c r="B13" s="3"/>
      <c r="C13" s="3"/>
      <c r="D13" s="3"/>
      <c r="E13" s="98"/>
      <c r="F13" s="98"/>
    </row>
    <row r="14" spans="1:6" ht="28.5" x14ac:dyDescent="0.2">
      <c r="A14" s="3" t="s">
        <v>314</v>
      </c>
      <c r="B14" s="3"/>
      <c r="C14" s="3"/>
      <c r="D14" s="3"/>
      <c r="E14" s="98"/>
      <c r="F14" s="98"/>
    </row>
    <row r="15" spans="1:6" x14ac:dyDescent="0.2">
      <c r="A15" s="3" t="s">
        <v>274</v>
      </c>
      <c r="B15" s="3"/>
      <c r="C15" s="3"/>
      <c r="D15" s="3"/>
      <c r="E15" s="98"/>
      <c r="F15" s="98"/>
    </row>
    <row r="16" spans="1:6" x14ac:dyDescent="0.2">
      <c r="A16" s="3" t="s">
        <v>275</v>
      </c>
      <c r="B16" s="3"/>
      <c r="C16" s="3"/>
      <c r="D16" s="3"/>
      <c r="E16" s="98"/>
      <c r="F16" s="98"/>
    </row>
    <row r="17" spans="1:6" x14ac:dyDescent="0.2">
      <c r="A17" s="3" t="s">
        <v>276</v>
      </c>
      <c r="B17" s="3"/>
      <c r="C17" s="3"/>
      <c r="D17" s="3"/>
      <c r="E17" s="98"/>
      <c r="F17" s="98"/>
    </row>
    <row r="18" spans="1:6" x14ac:dyDescent="0.2">
      <c r="A18" s="3" t="s">
        <v>277</v>
      </c>
      <c r="B18" s="3"/>
      <c r="C18" s="3"/>
      <c r="D18" s="3"/>
      <c r="E18" s="98"/>
      <c r="F18" s="98"/>
    </row>
    <row r="19" spans="1:6" x14ac:dyDescent="0.2">
      <c r="A19" s="3" t="s">
        <v>470</v>
      </c>
      <c r="B19" s="3"/>
      <c r="C19" s="3"/>
      <c r="D19" s="3"/>
      <c r="E19" s="98"/>
      <c r="F19" s="98"/>
    </row>
    <row r="20" spans="1:6" x14ac:dyDescent="0.2">
      <c r="A20" s="3" t="s">
        <v>533</v>
      </c>
      <c r="B20" s="3"/>
      <c r="C20" s="3"/>
      <c r="D20" s="3"/>
      <c r="E20" s="98"/>
      <c r="F20" s="98"/>
    </row>
    <row r="21" spans="1:6" x14ac:dyDescent="0.2">
      <c r="A21" s="3" t="str">
        <f>'Dropdown sheet-HIDE'!B11</f>
        <v>Other (specify)</v>
      </c>
      <c r="B21" s="3"/>
      <c r="C21" s="3"/>
      <c r="D21" s="3"/>
      <c r="E21" s="98"/>
      <c r="F21" s="98"/>
    </row>
    <row r="22" spans="1:6" ht="15.75" x14ac:dyDescent="0.25">
      <c r="A22" s="347" t="s">
        <v>151</v>
      </c>
      <c r="B22" s="347"/>
      <c r="C22" s="347"/>
      <c r="D22" s="347"/>
      <c r="E22" s="347"/>
      <c r="F22" s="347"/>
    </row>
    <row r="23" spans="1:6" x14ac:dyDescent="0.2">
      <c r="A23" s="3" t="s">
        <v>407</v>
      </c>
      <c r="B23" s="3"/>
      <c r="C23" s="3"/>
      <c r="D23" s="3"/>
      <c r="E23" s="98"/>
      <c r="F23" s="98"/>
    </row>
    <row r="24" spans="1:6" x14ac:dyDescent="0.2">
      <c r="A24" s="3" t="s">
        <v>672</v>
      </c>
      <c r="B24" s="3"/>
      <c r="C24" s="3"/>
      <c r="D24" s="3"/>
      <c r="E24" s="98"/>
      <c r="F24" s="98"/>
    </row>
    <row r="25" spans="1:6" ht="28.5" x14ac:dyDescent="0.2">
      <c r="A25" s="3" t="s">
        <v>314</v>
      </c>
      <c r="B25" s="3"/>
      <c r="C25" s="3"/>
      <c r="D25" s="3"/>
      <c r="E25" s="98"/>
      <c r="F25" s="98"/>
    </row>
    <row r="26" spans="1:6" x14ac:dyDescent="0.2">
      <c r="A26" s="3" t="s">
        <v>275</v>
      </c>
      <c r="B26" s="3"/>
      <c r="C26" s="3"/>
      <c r="D26" s="3"/>
      <c r="E26" s="98"/>
      <c r="F26" s="98"/>
    </row>
    <row r="27" spans="1:6" x14ac:dyDescent="0.2">
      <c r="A27" s="3" t="s">
        <v>313</v>
      </c>
      <c r="B27" s="3"/>
      <c r="C27" s="3"/>
      <c r="D27" s="3"/>
      <c r="E27" s="98"/>
      <c r="F27" s="98"/>
    </row>
    <row r="28" spans="1:6" x14ac:dyDescent="0.2">
      <c r="A28" s="3" t="s">
        <v>276</v>
      </c>
      <c r="B28" s="3"/>
      <c r="C28" s="3"/>
      <c r="D28" s="3"/>
      <c r="E28" s="98"/>
      <c r="F28" s="98"/>
    </row>
    <row r="29" spans="1:6" x14ac:dyDescent="0.2">
      <c r="A29" s="3" t="s">
        <v>31</v>
      </c>
      <c r="B29" s="3"/>
      <c r="C29" s="3"/>
      <c r="D29" s="3"/>
      <c r="E29" s="98"/>
      <c r="F29" s="98"/>
    </row>
    <row r="30" spans="1:6" x14ac:dyDescent="0.2">
      <c r="A30" s="3" t="s">
        <v>31</v>
      </c>
      <c r="B30" s="3"/>
      <c r="C30" s="3"/>
      <c r="D30" s="3"/>
      <c r="E30" s="98"/>
      <c r="F30" s="98"/>
    </row>
    <row r="31" spans="1:6" x14ac:dyDescent="0.2">
      <c r="A31" s="3" t="s">
        <v>31</v>
      </c>
      <c r="B31" s="3"/>
      <c r="C31" s="3"/>
      <c r="D31" s="3"/>
      <c r="E31" s="98"/>
      <c r="F31" s="98"/>
    </row>
    <row r="32" spans="1:6" x14ac:dyDescent="0.2">
      <c r="E32" s="105"/>
      <c r="F32" s="105"/>
    </row>
    <row r="33" spans="5:6" x14ac:dyDescent="0.2">
      <c r="E33" s="105"/>
      <c r="F33" s="105"/>
    </row>
  </sheetData>
  <mergeCells count="9">
    <mergeCell ref="A3:F4"/>
    <mergeCell ref="B5:F5"/>
    <mergeCell ref="B7:B8"/>
    <mergeCell ref="A10:F10"/>
    <mergeCell ref="A22:F22"/>
    <mergeCell ref="A7:A8"/>
    <mergeCell ref="C7:C8"/>
    <mergeCell ref="D7:D8"/>
    <mergeCell ref="E7:F7"/>
  </mergeCells>
  <dataValidations count="7">
    <dataValidation type="list" allowBlank="1" showInputMessage="1" showErrorMessage="1" sqref="C11:C21">
      <formula1>NSPlist</formula1>
    </dataValidation>
    <dataValidation type="custom" showInputMessage="1" showErrorMessage="1" sqref="E11:E21 E24:E33">
      <formula1>NOT(AND(ISBLANK(C11)))</formula1>
    </dataValidation>
    <dataValidation type="list" allowBlank="1" showInputMessage="1" showErrorMessage="1" sqref="D11:D21 D23:D31">
      <formula1>INDIRECT(C11)</formula1>
    </dataValidation>
    <dataValidation type="list" allowBlank="1" showInputMessage="1" showErrorMessage="1" sqref="C23:C31">
      <formula1>OSTlist</formula1>
    </dataValidation>
    <dataValidation type="custom" showInputMessage="1" showErrorMessage="1" sqref="F11:F21 F23:F33">
      <formula1>NOT(AND(ISBLANK(C11)))</formula1>
    </dataValidation>
    <dataValidation type="custom" showInputMessage="1" showErrorMessage="1" sqref="E23">
      <formula1>NOT(AND(ISBLANK(C23)))</formula1>
    </dataValidation>
    <dataValidation type="list" allowBlank="1" showInputMessage="1" showErrorMessage="1" sqref="B11:B21 B23:B31">
      <formula1>Funding_source</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499984740745262"/>
  </sheetPr>
  <dimension ref="A1:BH157"/>
  <sheetViews>
    <sheetView showGridLines="0" workbookViewId="0">
      <pane xSplit="1" ySplit="9" topLeftCell="B10" activePane="bottomRight" state="frozen"/>
      <selection activeCell="H20" sqref="H20"/>
      <selection pane="topRight" activeCell="H20" sqref="H20"/>
      <selection pane="bottomLeft" activeCell="H20" sqref="H20"/>
      <selection pane="bottomRight" activeCell="A2" sqref="A2"/>
    </sheetView>
  </sheetViews>
  <sheetFormatPr defaultColWidth="8.85546875" defaultRowHeight="14.25" x14ac:dyDescent="0.2"/>
  <cols>
    <col min="1" max="1" width="32.42578125" style="21" customWidth="1"/>
    <col min="2" max="2" width="14.140625" style="21" customWidth="1"/>
    <col min="3" max="3" width="12.28515625" style="21" customWidth="1"/>
    <col min="4" max="4" width="13" style="21" customWidth="1"/>
    <col min="5" max="5" width="10.85546875" style="21" customWidth="1"/>
    <col min="6" max="6" width="10.42578125" style="21" customWidth="1"/>
    <col min="7" max="8" width="15.85546875" style="21" bestFit="1" customWidth="1"/>
    <col min="9" max="9" width="14" style="21" customWidth="1"/>
    <col min="10" max="10" width="10.5703125" style="21" customWidth="1"/>
    <col min="11" max="11" width="13.140625" style="21" customWidth="1"/>
    <col min="12" max="12" width="8.7109375" style="21" customWidth="1"/>
    <col min="13" max="13" width="11.85546875" style="21" customWidth="1"/>
    <col min="14" max="14" width="15.42578125" style="21" customWidth="1"/>
    <col min="15" max="15" width="16.28515625" style="21" customWidth="1"/>
    <col min="16" max="16" width="15" style="21" customWidth="1"/>
    <col min="17" max="17" width="11.7109375" style="21" customWidth="1"/>
    <col min="18" max="18" width="13.5703125" style="21" customWidth="1"/>
    <col min="19" max="19" width="9.5703125" style="21" customWidth="1"/>
    <col min="20" max="20" width="11.85546875" style="21" customWidth="1"/>
    <col min="21" max="21" width="16.42578125" style="21" customWidth="1"/>
    <col min="22" max="22" width="15.42578125" style="21" customWidth="1"/>
    <col min="23" max="23" width="15.85546875" style="21" bestFit="1" customWidth="1"/>
    <col min="24" max="24" width="12.140625" style="21" customWidth="1"/>
    <col min="25" max="26" width="12.42578125" style="21" customWidth="1"/>
    <col min="27" max="27" width="10.85546875" style="21" customWidth="1"/>
    <col min="28" max="29" width="15.85546875" style="21" bestFit="1" customWidth="1"/>
    <col min="30" max="30" width="13.85546875" style="21" customWidth="1"/>
    <col min="31" max="31" width="11.5703125" style="21" customWidth="1"/>
    <col min="32" max="32" width="12.140625" style="21" customWidth="1"/>
    <col min="33" max="34" width="11.42578125" style="21" customWidth="1"/>
    <col min="35" max="35" width="15.5703125" style="21" customWidth="1"/>
    <col min="36" max="36" width="16.28515625" style="21" customWidth="1"/>
    <col min="37" max="37" width="15.85546875" style="21" bestFit="1" customWidth="1"/>
    <col min="38" max="38" width="12.85546875" style="21" customWidth="1"/>
    <col min="39" max="39" width="12" style="21" customWidth="1"/>
    <col min="40" max="40" width="10.5703125" style="21" customWidth="1"/>
    <col min="41" max="41" width="12.42578125" style="21" customWidth="1"/>
    <col min="42" max="43" width="16.5703125" style="21" customWidth="1"/>
    <col min="44" max="44" width="15.140625" style="21" customWidth="1"/>
    <col min="45" max="45" width="11.140625" style="21" customWidth="1"/>
    <col min="46" max="46" width="12.7109375" style="21" customWidth="1"/>
    <col min="47" max="47" width="10.42578125" style="21" customWidth="1"/>
    <col min="48" max="48" width="11.85546875" style="21" customWidth="1"/>
    <col min="49" max="49" width="16.140625" style="21" customWidth="1"/>
    <col min="50" max="50" width="16" style="21" customWidth="1"/>
    <col min="51" max="51" width="15.7109375" style="21" customWidth="1"/>
    <col min="52" max="52" width="12.28515625" style="21" customWidth="1"/>
    <col min="53" max="53" width="11.85546875" style="21" customWidth="1"/>
    <col min="54" max="54" width="11.140625" style="21" customWidth="1"/>
    <col min="55" max="55" width="11.7109375" style="21" customWidth="1"/>
    <col min="56" max="56" width="15.7109375" style="21" customWidth="1"/>
    <col min="57" max="57" width="17.140625" style="21" customWidth="1"/>
    <col min="58" max="58" width="8.85546875" style="21"/>
    <col min="59" max="60" width="0" style="21" hidden="1" customWidth="1"/>
    <col min="61" max="16384" width="8.85546875" style="21"/>
  </cols>
  <sheetData>
    <row r="1" spans="1:60" ht="20.25" x14ac:dyDescent="0.3">
      <c r="A1" s="15" t="s">
        <v>371</v>
      </c>
      <c r="B1" s="27"/>
      <c r="C1" s="27"/>
      <c r="D1" s="27"/>
      <c r="E1" s="27"/>
      <c r="F1" s="27"/>
      <c r="G1" s="27"/>
      <c r="H1" s="27"/>
      <c r="I1" s="27"/>
      <c r="J1" s="27"/>
      <c r="K1" s="27"/>
      <c r="L1" s="27"/>
      <c r="M1" s="27"/>
    </row>
    <row r="2" spans="1:60" ht="20.25" x14ac:dyDescent="0.3">
      <c r="A2" s="15"/>
      <c r="B2" s="27"/>
      <c r="C2" s="27"/>
      <c r="D2" s="27"/>
      <c r="E2" s="27"/>
      <c r="F2" s="27"/>
      <c r="G2" s="27"/>
      <c r="H2" s="27"/>
      <c r="I2" s="27"/>
      <c r="J2" s="27"/>
      <c r="K2" s="27"/>
      <c r="L2" s="27"/>
      <c r="M2" s="27"/>
    </row>
    <row r="3" spans="1:60" ht="14.25" customHeight="1" x14ac:dyDescent="0.2">
      <c r="B3" s="351" t="s">
        <v>673</v>
      </c>
      <c r="C3" s="352"/>
      <c r="D3" s="352"/>
      <c r="E3" s="352"/>
      <c r="F3" s="352"/>
      <c r="G3" s="352"/>
      <c r="H3" s="352"/>
      <c r="I3" s="352"/>
      <c r="J3" s="352"/>
      <c r="K3" s="352"/>
      <c r="L3" s="352"/>
      <c r="M3" s="352"/>
      <c r="N3" s="353"/>
    </row>
    <row r="4" spans="1:60" ht="12.95" customHeight="1" x14ac:dyDescent="0.2">
      <c r="B4" s="354"/>
      <c r="C4" s="355"/>
      <c r="D4" s="355"/>
      <c r="E4" s="355"/>
      <c r="F4" s="355"/>
      <c r="G4" s="355"/>
      <c r="H4" s="355"/>
      <c r="I4" s="355"/>
      <c r="J4" s="355"/>
      <c r="K4" s="355"/>
      <c r="L4" s="355"/>
      <c r="M4" s="355"/>
      <c r="N4" s="356"/>
    </row>
    <row r="5" spans="1:60" x14ac:dyDescent="0.2">
      <c r="B5" s="357"/>
      <c r="C5" s="358"/>
      <c r="D5" s="358"/>
      <c r="E5" s="358"/>
      <c r="F5" s="358"/>
      <c r="G5" s="358"/>
      <c r="H5" s="358"/>
      <c r="I5" s="358"/>
      <c r="J5" s="358"/>
      <c r="K5" s="358"/>
      <c r="L5" s="358"/>
      <c r="M5" s="358"/>
      <c r="N5" s="359"/>
    </row>
    <row r="6" spans="1:60" ht="15" x14ac:dyDescent="0.2">
      <c r="B6" s="360" t="s">
        <v>82</v>
      </c>
      <c r="C6" s="360"/>
      <c r="D6" s="234" t="s">
        <v>410</v>
      </c>
      <c r="E6" s="234"/>
      <c r="F6" s="234"/>
      <c r="G6" s="234"/>
      <c r="H6" s="234"/>
      <c r="I6" s="234"/>
      <c r="J6" s="234"/>
      <c r="K6" s="234"/>
      <c r="L6" s="234"/>
      <c r="M6" s="234"/>
      <c r="N6" s="234"/>
    </row>
    <row r="8" spans="1:60" ht="27.75" customHeight="1" x14ac:dyDescent="0.25">
      <c r="A8" s="89"/>
      <c r="B8" s="350" t="s">
        <v>517</v>
      </c>
      <c r="C8" s="350" t="s">
        <v>419</v>
      </c>
      <c r="D8" s="350"/>
      <c r="E8" s="350"/>
      <c r="F8" s="350"/>
      <c r="G8" s="350" t="s">
        <v>317</v>
      </c>
      <c r="H8" s="350"/>
      <c r="I8" s="350" t="s">
        <v>518</v>
      </c>
      <c r="J8" s="350" t="s">
        <v>419</v>
      </c>
      <c r="K8" s="350"/>
      <c r="L8" s="350"/>
      <c r="M8" s="350"/>
      <c r="N8" s="350" t="s">
        <v>317</v>
      </c>
      <c r="O8" s="350"/>
      <c r="P8" s="350" t="s">
        <v>519</v>
      </c>
      <c r="Q8" s="350" t="s">
        <v>419</v>
      </c>
      <c r="R8" s="350"/>
      <c r="S8" s="350"/>
      <c r="T8" s="350"/>
      <c r="U8" s="350" t="s">
        <v>317</v>
      </c>
      <c r="V8" s="350"/>
      <c r="W8" s="350" t="s">
        <v>520</v>
      </c>
      <c r="X8" s="350" t="s">
        <v>419</v>
      </c>
      <c r="Y8" s="350"/>
      <c r="Z8" s="350"/>
      <c r="AA8" s="350"/>
      <c r="AB8" s="350" t="s">
        <v>317</v>
      </c>
      <c r="AC8" s="350"/>
      <c r="AD8" s="350" t="s">
        <v>521</v>
      </c>
      <c r="AE8" s="350" t="s">
        <v>419</v>
      </c>
      <c r="AF8" s="350"/>
      <c r="AG8" s="350"/>
      <c r="AH8" s="350"/>
      <c r="AI8" s="350" t="s">
        <v>317</v>
      </c>
      <c r="AJ8" s="350"/>
      <c r="AK8" s="350" t="s">
        <v>522</v>
      </c>
      <c r="AL8" s="350" t="s">
        <v>419</v>
      </c>
      <c r="AM8" s="350"/>
      <c r="AN8" s="350"/>
      <c r="AO8" s="350"/>
      <c r="AP8" s="350" t="s">
        <v>317</v>
      </c>
      <c r="AQ8" s="350"/>
      <c r="AR8" s="350" t="s">
        <v>523</v>
      </c>
      <c r="AS8" s="350" t="s">
        <v>419</v>
      </c>
      <c r="AT8" s="350"/>
      <c r="AU8" s="350"/>
      <c r="AV8" s="350"/>
      <c r="AW8" s="350" t="s">
        <v>317</v>
      </c>
      <c r="AX8" s="350"/>
      <c r="AY8" s="350" t="s">
        <v>524</v>
      </c>
      <c r="AZ8" s="350" t="s">
        <v>419</v>
      </c>
      <c r="BA8" s="350"/>
      <c r="BB8" s="350"/>
      <c r="BC8" s="350"/>
      <c r="BD8" s="350" t="s">
        <v>317</v>
      </c>
      <c r="BE8" s="350"/>
    </row>
    <row r="9" spans="1:60" ht="30" x14ac:dyDescent="0.25">
      <c r="A9" s="94" t="s">
        <v>305</v>
      </c>
      <c r="B9" s="350"/>
      <c r="C9" s="154" t="s">
        <v>27</v>
      </c>
      <c r="D9" s="154" t="s">
        <v>28</v>
      </c>
      <c r="E9" s="154" t="s">
        <v>29</v>
      </c>
      <c r="F9" s="154" t="s">
        <v>304</v>
      </c>
      <c r="G9" s="155">
        <f>YearOne</f>
        <v>2012</v>
      </c>
      <c r="H9" s="155">
        <f>YearTwo</f>
        <v>2013</v>
      </c>
      <c r="I9" s="350"/>
      <c r="J9" s="154" t="s">
        <v>27</v>
      </c>
      <c r="K9" s="154" t="s">
        <v>28</v>
      </c>
      <c r="L9" s="154" t="s">
        <v>29</v>
      </c>
      <c r="M9" s="154" t="s">
        <v>304</v>
      </c>
      <c r="N9" s="155">
        <f>YearOne</f>
        <v>2012</v>
      </c>
      <c r="O9" s="155">
        <f>YearTwo</f>
        <v>2013</v>
      </c>
      <c r="P9" s="350"/>
      <c r="Q9" s="154" t="s">
        <v>27</v>
      </c>
      <c r="R9" s="154" t="s">
        <v>28</v>
      </c>
      <c r="S9" s="154" t="s">
        <v>29</v>
      </c>
      <c r="T9" s="154" t="s">
        <v>304</v>
      </c>
      <c r="U9" s="155">
        <f>YearOne</f>
        <v>2012</v>
      </c>
      <c r="V9" s="155">
        <f>YearTwo</f>
        <v>2013</v>
      </c>
      <c r="W9" s="350"/>
      <c r="X9" s="154" t="s">
        <v>27</v>
      </c>
      <c r="Y9" s="154" t="s">
        <v>28</v>
      </c>
      <c r="Z9" s="154" t="s">
        <v>29</v>
      </c>
      <c r="AA9" s="154" t="s">
        <v>304</v>
      </c>
      <c r="AB9" s="155">
        <f>YearOne</f>
        <v>2012</v>
      </c>
      <c r="AC9" s="155">
        <f>YearTwo</f>
        <v>2013</v>
      </c>
      <c r="AD9" s="350"/>
      <c r="AE9" s="154" t="s">
        <v>27</v>
      </c>
      <c r="AF9" s="154" t="s">
        <v>28</v>
      </c>
      <c r="AG9" s="154" t="s">
        <v>29</v>
      </c>
      <c r="AH9" s="154" t="s">
        <v>304</v>
      </c>
      <c r="AI9" s="155">
        <f>YearOne</f>
        <v>2012</v>
      </c>
      <c r="AJ9" s="155">
        <f>YearTwo</f>
        <v>2013</v>
      </c>
      <c r="AK9" s="350"/>
      <c r="AL9" s="154" t="s">
        <v>27</v>
      </c>
      <c r="AM9" s="154" t="s">
        <v>28</v>
      </c>
      <c r="AN9" s="154" t="s">
        <v>29</v>
      </c>
      <c r="AO9" s="154" t="s">
        <v>304</v>
      </c>
      <c r="AP9" s="155">
        <f>YearOne</f>
        <v>2012</v>
      </c>
      <c r="AQ9" s="155">
        <f>YearTwo</f>
        <v>2013</v>
      </c>
      <c r="AR9" s="350"/>
      <c r="AS9" s="154" t="s">
        <v>27</v>
      </c>
      <c r="AT9" s="154" t="s">
        <v>28</v>
      </c>
      <c r="AU9" s="154" t="s">
        <v>29</v>
      </c>
      <c r="AV9" s="154" t="s">
        <v>304</v>
      </c>
      <c r="AW9" s="155">
        <f>YearOne</f>
        <v>2012</v>
      </c>
      <c r="AX9" s="155">
        <f>YearTwo</f>
        <v>2013</v>
      </c>
      <c r="AY9" s="350"/>
      <c r="AZ9" s="154" t="s">
        <v>27</v>
      </c>
      <c r="BA9" s="154" t="s">
        <v>28</v>
      </c>
      <c r="BB9" s="154" t="s">
        <v>29</v>
      </c>
      <c r="BC9" s="154" t="s">
        <v>304</v>
      </c>
      <c r="BD9" s="155">
        <f>YearOne</f>
        <v>2012</v>
      </c>
      <c r="BE9" s="155">
        <f>YearTwo</f>
        <v>2013</v>
      </c>
      <c r="BG9" s="21">
        <v>2012</v>
      </c>
      <c r="BH9" s="21">
        <v>2013</v>
      </c>
    </row>
    <row r="10" spans="1:60" ht="15.75" hidden="1" x14ac:dyDescent="0.25">
      <c r="A10" s="54"/>
      <c r="B10" s="54"/>
      <c r="C10" s="88"/>
      <c r="D10" s="88"/>
      <c r="E10" s="88"/>
      <c r="F10" s="54"/>
      <c r="G10" s="18"/>
      <c r="H10" s="18"/>
      <c r="I10" s="54"/>
      <c r="J10" s="54"/>
      <c r="K10" s="18"/>
      <c r="L10" s="18"/>
      <c r="M10" s="18"/>
      <c r="N10" s="54"/>
      <c r="O10" s="54"/>
      <c r="P10" s="54"/>
      <c r="Q10" s="54"/>
      <c r="R10" s="18"/>
      <c r="S10" s="18"/>
      <c r="T10" s="18"/>
      <c r="U10" s="54"/>
      <c r="V10" s="54"/>
      <c r="W10" s="18"/>
      <c r="X10" s="18"/>
      <c r="Y10" s="54"/>
      <c r="Z10" s="88"/>
      <c r="AA10" s="54"/>
      <c r="AB10" s="18"/>
      <c r="AC10" s="18"/>
      <c r="AD10" s="54"/>
      <c r="AE10" s="54"/>
      <c r="AF10" s="18"/>
      <c r="AG10" s="18"/>
      <c r="AH10" s="18"/>
      <c r="AI10" s="54"/>
      <c r="AJ10" s="54"/>
      <c r="AK10" s="18"/>
      <c r="AL10" s="18"/>
    </row>
    <row r="11" spans="1:60" ht="15" x14ac:dyDescent="0.25">
      <c r="A11" s="74" t="str">
        <f>IF('Service providers'!A13="Enter name here", "", 'Service providers'!A13)</f>
        <v/>
      </c>
      <c r="B11" s="75"/>
      <c r="C11" s="75"/>
      <c r="D11" s="75"/>
      <c r="E11" s="75"/>
      <c r="F11" s="76"/>
      <c r="G11" s="75"/>
      <c r="H11" s="75"/>
      <c r="I11" s="75"/>
      <c r="J11" s="76"/>
      <c r="K11" s="75"/>
      <c r="L11" s="75"/>
      <c r="M11" s="75"/>
      <c r="N11" s="75"/>
      <c r="O11" s="76"/>
      <c r="P11" s="75"/>
      <c r="Q11" s="76"/>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row>
    <row r="12" spans="1:60" x14ac:dyDescent="0.2">
      <c r="A12" s="3" t="str">
        <f>IF('Service providers'!A14="Enter name of Site 1", "", 'Service providers'!A14)</f>
        <v/>
      </c>
      <c r="B12" s="3"/>
      <c r="C12" s="3"/>
      <c r="D12" s="3"/>
      <c r="E12" s="3"/>
      <c r="F12" s="77"/>
      <c r="G12" s="3"/>
      <c r="H12" s="3"/>
      <c r="I12" s="3"/>
      <c r="J12" s="3"/>
      <c r="K12" s="3"/>
      <c r="L12" s="3"/>
      <c r="M12" s="77"/>
      <c r="N12" s="3"/>
      <c r="O12" s="3"/>
      <c r="P12" s="3"/>
      <c r="Q12" s="3"/>
      <c r="R12" s="3"/>
      <c r="S12" s="3"/>
      <c r="T12" s="77"/>
      <c r="U12" s="3"/>
      <c r="V12" s="3"/>
      <c r="W12" s="3"/>
      <c r="X12" s="3"/>
      <c r="Y12" s="3"/>
      <c r="Z12" s="3"/>
      <c r="AA12" s="77"/>
      <c r="AB12" s="3"/>
      <c r="AC12" s="3"/>
      <c r="AD12" s="3"/>
      <c r="AE12" s="3"/>
      <c r="AF12" s="3"/>
      <c r="AG12" s="3"/>
      <c r="AH12" s="77"/>
      <c r="AI12" s="3"/>
      <c r="AJ12" s="3"/>
      <c r="AK12" s="3"/>
      <c r="AL12" s="3"/>
      <c r="AM12" s="3"/>
      <c r="AN12" s="3"/>
      <c r="AO12" s="77"/>
      <c r="AP12" s="3"/>
      <c r="AQ12" s="3"/>
      <c r="AR12" s="3"/>
      <c r="AS12" s="3"/>
      <c r="AT12" s="77"/>
      <c r="AU12" s="77"/>
      <c r="AV12" s="77"/>
      <c r="AW12" s="3"/>
      <c r="AX12" s="3"/>
      <c r="AY12" s="3"/>
      <c r="AZ12" s="3"/>
      <c r="BA12" s="3"/>
      <c r="BB12" s="3"/>
      <c r="BC12" s="77"/>
      <c r="BD12" s="3"/>
      <c r="BE12" s="3"/>
      <c r="BG12" s="21">
        <f>G12+N12+U12+AB12+AI12+AP12+AW12+BD12</f>
        <v>0</v>
      </c>
      <c r="BH12" s="21">
        <f>H12+O12+V12+AC12+AJ12+AQ12+AX12+BE12</f>
        <v>0</v>
      </c>
    </row>
    <row r="13" spans="1:60" x14ac:dyDescent="0.2">
      <c r="A13" s="3" t="str">
        <f>IF('Service providers'!A15="Enter name of Site 2", "", 'Service providers'!A15)</f>
        <v/>
      </c>
      <c r="B13" s="3"/>
      <c r="C13" s="3"/>
      <c r="D13" s="3"/>
      <c r="E13" s="3"/>
      <c r="F13" s="77"/>
      <c r="G13" s="3"/>
      <c r="H13" s="3"/>
      <c r="I13" s="3"/>
      <c r="J13" s="3"/>
      <c r="K13" s="3"/>
      <c r="L13" s="3"/>
      <c r="M13" s="77"/>
      <c r="N13" s="3"/>
      <c r="O13" s="3"/>
      <c r="P13" s="3"/>
      <c r="Q13" s="3"/>
      <c r="R13" s="3"/>
      <c r="S13" s="3"/>
      <c r="T13" s="77"/>
      <c r="U13" s="3"/>
      <c r="V13" s="3"/>
      <c r="W13" s="3"/>
      <c r="X13" s="3"/>
      <c r="Y13" s="3"/>
      <c r="Z13" s="3"/>
      <c r="AA13" s="77"/>
      <c r="AB13" s="3"/>
      <c r="AC13" s="3"/>
      <c r="AD13" s="3"/>
      <c r="AE13" s="3"/>
      <c r="AF13" s="3"/>
      <c r="AG13" s="3"/>
      <c r="AH13" s="77"/>
      <c r="AI13" s="3"/>
      <c r="AJ13" s="3"/>
      <c r="AK13" s="3"/>
      <c r="AL13" s="3"/>
      <c r="AM13" s="3"/>
      <c r="AN13" s="3"/>
      <c r="AO13" s="77"/>
      <c r="AP13" s="3"/>
      <c r="AQ13" s="3"/>
      <c r="AR13" s="3"/>
      <c r="AS13" s="3"/>
      <c r="AT13" s="77"/>
      <c r="AU13" s="77"/>
      <c r="AV13" s="77"/>
      <c r="AW13" s="3"/>
      <c r="AX13" s="3"/>
      <c r="AY13" s="3"/>
      <c r="AZ13" s="3"/>
      <c r="BA13" s="3"/>
      <c r="BB13" s="3"/>
      <c r="BC13" s="77"/>
      <c r="BD13" s="3"/>
      <c r="BE13" s="3"/>
      <c r="BG13" s="21">
        <f t="shared" ref="BG13:BG118" si="0">G13+N13+U13+AB13+AI13+AP13+AW13+BD13</f>
        <v>0</v>
      </c>
      <c r="BH13" s="21">
        <f t="shared" ref="BH13:BH118" si="1">H13+O13+V13+AC13+AJ13+AQ13+AX13+BE13</f>
        <v>0</v>
      </c>
    </row>
    <row r="14" spans="1:60" x14ac:dyDescent="0.2">
      <c r="A14" s="3" t="str">
        <f>IF('Service providers'!A16="Enter name of Site 3", "", 'Service providers'!A16)</f>
        <v/>
      </c>
      <c r="B14" s="3"/>
      <c r="C14" s="3"/>
      <c r="D14" s="3"/>
      <c r="E14" s="3"/>
      <c r="F14" s="77"/>
      <c r="G14" s="3"/>
      <c r="H14" s="3"/>
      <c r="I14" s="3"/>
      <c r="J14" s="3"/>
      <c r="K14" s="3"/>
      <c r="L14" s="3"/>
      <c r="M14" s="77"/>
      <c r="N14" s="3"/>
      <c r="O14" s="3"/>
      <c r="P14" s="3"/>
      <c r="Q14" s="3"/>
      <c r="R14" s="3"/>
      <c r="S14" s="3"/>
      <c r="T14" s="77"/>
      <c r="U14" s="3"/>
      <c r="V14" s="3"/>
      <c r="W14" s="3"/>
      <c r="X14" s="3"/>
      <c r="Y14" s="3"/>
      <c r="Z14" s="3"/>
      <c r="AA14" s="77"/>
      <c r="AB14" s="3"/>
      <c r="AC14" s="3"/>
      <c r="AD14" s="3"/>
      <c r="AE14" s="3"/>
      <c r="AF14" s="3"/>
      <c r="AG14" s="3"/>
      <c r="AH14" s="77"/>
      <c r="AI14" s="3"/>
      <c r="AJ14" s="3"/>
      <c r="AK14" s="3"/>
      <c r="AL14" s="3"/>
      <c r="AM14" s="3"/>
      <c r="AN14" s="3"/>
      <c r="AO14" s="77"/>
      <c r="AP14" s="3"/>
      <c r="AQ14" s="3"/>
      <c r="AR14" s="3"/>
      <c r="AS14" s="3"/>
      <c r="AT14" s="77"/>
      <c r="AU14" s="77"/>
      <c r="AV14" s="77"/>
      <c r="AW14" s="3"/>
      <c r="AX14" s="3"/>
      <c r="AY14" s="3"/>
      <c r="AZ14" s="3"/>
      <c r="BA14" s="3"/>
      <c r="BB14" s="3"/>
      <c r="BC14" s="77"/>
      <c r="BD14" s="3"/>
      <c r="BE14" s="3"/>
      <c r="BG14" s="21">
        <f t="shared" si="0"/>
        <v>0</v>
      </c>
      <c r="BH14" s="21">
        <f t="shared" si="1"/>
        <v>0</v>
      </c>
    </row>
    <row r="15" spans="1:60" x14ac:dyDescent="0.2">
      <c r="A15" s="3" t="str">
        <f>IF('Service providers'!A17="Enter name of Site 4", "", 'Service providers'!A17)</f>
        <v/>
      </c>
      <c r="B15" s="3"/>
      <c r="C15" s="3"/>
      <c r="D15" s="3"/>
      <c r="E15" s="3"/>
      <c r="F15" s="77"/>
      <c r="G15" s="3"/>
      <c r="H15" s="3"/>
      <c r="I15" s="3"/>
      <c r="J15" s="3"/>
      <c r="K15" s="3"/>
      <c r="L15" s="3"/>
      <c r="M15" s="77"/>
      <c r="N15" s="3"/>
      <c r="O15" s="3"/>
      <c r="P15" s="3"/>
      <c r="Q15" s="3"/>
      <c r="R15" s="3"/>
      <c r="S15" s="3"/>
      <c r="T15" s="77"/>
      <c r="U15" s="3"/>
      <c r="V15" s="3"/>
      <c r="W15" s="3"/>
      <c r="X15" s="3"/>
      <c r="Y15" s="3"/>
      <c r="Z15" s="3"/>
      <c r="AA15" s="77"/>
      <c r="AB15" s="3"/>
      <c r="AC15" s="3"/>
      <c r="AD15" s="3"/>
      <c r="AE15" s="3"/>
      <c r="AF15" s="3"/>
      <c r="AG15" s="3"/>
      <c r="AH15" s="77"/>
      <c r="AI15" s="3"/>
      <c r="AJ15" s="3"/>
      <c r="AK15" s="3"/>
      <c r="AL15" s="3"/>
      <c r="AM15" s="3"/>
      <c r="AN15" s="3"/>
      <c r="AO15" s="77"/>
      <c r="AP15" s="3"/>
      <c r="AQ15" s="3"/>
      <c r="AR15" s="3"/>
      <c r="AS15" s="3"/>
      <c r="AT15" s="77"/>
      <c r="AU15" s="77"/>
      <c r="AV15" s="77"/>
      <c r="AW15" s="3"/>
      <c r="AX15" s="3"/>
      <c r="AY15" s="3"/>
      <c r="AZ15" s="3"/>
      <c r="BA15" s="3"/>
      <c r="BB15" s="3"/>
      <c r="BC15" s="77"/>
      <c r="BD15" s="3"/>
      <c r="BE15" s="3"/>
      <c r="BG15" s="21">
        <f t="shared" si="0"/>
        <v>0</v>
      </c>
      <c r="BH15" s="21">
        <f t="shared" si="1"/>
        <v>0</v>
      </c>
    </row>
    <row r="16" spans="1:60" x14ac:dyDescent="0.2">
      <c r="A16" s="3" t="str">
        <f>IF('Service providers'!A18="Enter name of Site 5", "", 'Service providers'!A18)</f>
        <v/>
      </c>
      <c r="B16" s="3"/>
      <c r="C16" s="3"/>
      <c r="D16" s="3"/>
      <c r="E16" s="3"/>
      <c r="F16" s="77"/>
      <c r="G16" s="3"/>
      <c r="H16" s="3"/>
      <c r="I16" s="3"/>
      <c r="J16" s="3"/>
      <c r="K16" s="3"/>
      <c r="L16" s="3"/>
      <c r="M16" s="77"/>
      <c r="N16" s="3"/>
      <c r="O16" s="3"/>
      <c r="P16" s="3"/>
      <c r="Q16" s="3"/>
      <c r="R16" s="3"/>
      <c r="S16" s="3"/>
      <c r="T16" s="77"/>
      <c r="U16" s="3"/>
      <c r="V16" s="3"/>
      <c r="W16" s="3"/>
      <c r="X16" s="3"/>
      <c r="Y16" s="3"/>
      <c r="Z16" s="3"/>
      <c r="AA16" s="77"/>
      <c r="AB16" s="3"/>
      <c r="AC16" s="3"/>
      <c r="AD16" s="3"/>
      <c r="AE16" s="3"/>
      <c r="AF16" s="3"/>
      <c r="AG16" s="3"/>
      <c r="AH16" s="77"/>
      <c r="AI16" s="3"/>
      <c r="AJ16" s="3"/>
      <c r="AK16" s="3"/>
      <c r="AL16" s="3"/>
      <c r="AM16" s="3"/>
      <c r="AN16" s="3"/>
      <c r="AO16" s="77"/>
      <c r="AP16" s="3"/>
      <c r="AQ16" s="3"/>
      <c r="AR16" s="3"/>
      <c r="AS16" s="3"/>
      <c r="AT16" s="77"/>
      <c r="AU16" s="77"/>
      <c r="AV16" s="77"/>
      <c r="AW16" s="3"/>
      <c r="AX16" s="3"/>
      <c r="AY16" s="3"/>
      <c r="AZ16" s="3"/>
      <c r="BA16" s="3"/>
      <c r="BB16" s="3"/>
      <c r="BC16" s="77"/>
      <c r="BD16" s="3"/>
      <c r="BE16" s="3"/>
      <c r="BG16" s="21">
        <f t="shared" si="0"/>
        <v>0</v>
      </c>
      <c r="BH16" s="21">
        <f t="shared" si="1"/>
        <v>0</v>
      </c>
    </row>
    <row r="17" spans="1:60" x14ac:dyDescent="0.2">
      <c r="A17" s="3" t="str">
        <f>IF('Service providers'!A19="Enter name of Site 6", "", 'Service providers'!A19)</f>
        <v/>
      </c>
      <c r="B17" s="3"/>
      <c r="C17" s="3"/>
      <c r="D17" s="3"/>
      <c r="E17" s="3"/>
      <c r="F17" s="77"/>
      <c r="G17" s="3"/>
      <c r="H17" s="3"/>
      <c r="I17" s="3"/>
      <c r="J17" s="3"/>
      <c r="K17" s="3"/>
      <c r="L17" s="3"/>
      <c r="M17" s="77"/>
      <c r="N17" s="3"/>
      <c r="O17" s="3"/>
      <c r="P17" s="3"/>
      <c r="Q17" s="3"/>
      <c r="R17" s="3"/>
      <c r="S17" s="3"/>
      <c r="T17" s="77"/>
      <c r="U17" s="3"/>
      <c r="V17" s="3"/>
      <c r="W17" s="3"/>
      <c r="X17" s="3"/>
      <c r="Y17" s="3"/>
      <c r="Z17" s="3"/>
      <c r="AA17" s="77"/>
      <c r="AB17" s="3"/>
      <c r="AC17" s="3"/>
      <c r="AD17" s="3"/>
      <c r="AE17" s="3"/>
      <c r="AF17" s="3"/>
      <c r="AG17" s="3"/>
      <c r="AH17" s="77"/>
      <c r="AI17" s="3"/>
      <c r="AJ17" s="3"/>
      <c r="AK17" s="3"/>
      <c r="AL17" s="3"/>
      <c r="AM17" s="3"/>
      <c r="AN17" s="3"/>
      <c r="AO17" s="77"/>
      <c r="AP17" s="3"/>
      <c r="AQ17" s="3"/>
      <c r="AR17" s="3"/>
      <c r="AS17" s="3"/>
      <c r="AT17" s="77"/>
      <c r="AU17" s="77"/>
      <c r="AV17" s="77"/>
      <c r="AW17" s="3"/>
      <c r="AX17" s="3"/>
      <c r="AY17" s="3"/>
      <c r="AZ17" s="3"/>
      <c r="BA17" s="3"/>
      <c r="BB17" s="3"/>
      <c r="BC17" s="77"/>
      <c r="BD17" s="3"/>
      <c r="BE17" s="3"/>
      <c r="BG17" s="21">
        <f t="shared" si="0"/>
        <v>0</v>
      </c>
      <c r="BH17" s="21">
        <f t="shared" si="1"/>
        <v>0</v>
      </c>
    </row>
    <row r="18" spans="1:60" x14ac:dyDescent="0.2">
      <c r="A18" s="3" t="str">
        <f>IF('Service providers'!A20="Enter name of Site 7", "", 'Service providers'!A20)</f>
        <v/>
      </c>
      <c r="B18" s="3"/>
      <c r="C18" s="3"/>
      <c r="D18" s="3"/>
      <c r="E18" s="3"/>
      <c r="F18" s="77"/>
      <c r="G18" s="3"/>
      <c r="H18" s="3"/>
      <c r="I18" s="3"/>
      <c r="J18" s="3"/>
      <c r="K18" s="3"/>
      <c r="L18" s="3"/>
      <c r="M18" s="77"/>
      <c r="N18" s="3"/>
      <c r="O18" s="3"/>
      <c r="P18" s="3"/>
      <c r="Q18" s="3"/>
      <c r="R18" s="3"/>
      <c r="S18" s="3"/>
      <c r="T18" s="77"/>
      <c r="U18" s="3"/>
      <c r="V18" s="3"/>
      <c r="W18" s="3"/>
      <c r="X18" s="3"/>
      <c r="Y18" s="3"/>
      <c r="Z18" s="3"/>
      <c r="AA18" s="77"/>
      <c r="AB18" s="3"/>
      <c r="AC18" s="3"/>
      <c r="AD18" s="3"/>
      <c r="AE18" s="3"/>
      <c r="AF18" s="3"/>
      <c r="AG18" s="3"/>
      <c r="AH18" s="77"/>
      <c r="AI18" s="3"/>
      <c r="AJ18" s="3"/>
      <c r="AK18" s="3"/>
      <c r="AL18" s="3"/>
      <c r="AM18" s="3"/>
      <c r="AN18" s="3"/>
      <c r="AO18" s="77"/>
      <c r="AP18" s="3"/>
      <c r="AQ18" s="3"/>
      <c r="AR18" s="3"/>
      <c r="AS18" s="3"/>
      <c r="AT18" s="77"/>
      <c r="AU18" s="77"/>
      <c r="AV18" s="77"/>
      <c r="AW18" s="3"/>
      <c r="AX18" s="3"/>
      <c r="AY18" s="3"/>
      <c r="AZ18" s="3"/>
      <c r="BA18" s="3"/>
      <c r="BB18" s="3"/>
      <c r="BC18" s="77"/>
      <c r="BD18" s="3"/>
      <c r="BE18" s="3"/>
      <c r="BG18" s="21">
        <f t="shared" si="0"/>
        <v>0</v>
      </c>
      <c r="BH18" s="21">
        <f t="shared" si="1"/>
        <v>0</v>
      </c>
    </row>
    <row r="19" spans="1:60" x14ac:dyDescent="0.2">
      <c r="A19" s="3" t="str">
        <f>IF('Service providers'!A21="Enter name of Site 8", "", 'Service providers'!A21)</f>
        <v/>
      </c>
      <c r="B19" s="3"/>
      <c r="C19" s="3"/>
      <c r="D19" s="3"/>
      <c r="E19" s="3"/>
      <c r="F19" s="77"/>
      <c r="G19" s="3"/>
      <c r="H19" s="3"/>
      <c r="I19" s="3"/>
      <c r="J19" s="3"/>
      <c r="K19" s="3"/>
      <c r="L19" s="3"/>
      <c r="M19" s="77"/>
      <c r="N19" s="3"/>
      <c r="O19" s="3"/>
      <c r="P19" s="3"/>
      <c r="Q19" s="3"/>
      <c r="R19" s="3"/>
      <c r="S19" s="3"/>
      <c r="T19" s="77"/>
      <c r="U19" s="3"/>
      <c r="V19" s="3"/>
      <c r="W19" s="3"/>
      <c r="X19" s="3"/>
      <c r="Y19" s="3"/>
      <c r="Z19" s="3"/>
      <c r="AA19" s="77"/>
      <c r="AB19" s="3"/>
      <c r="AC19" s="3"/>
      <c r="AD19" s="3"/>
      <c r="AE19" s="3"/>
      <c r="AF19" s="3"/>
      <c r="AG19" s="3"/>
      <c r="AH19" s="77"/>
      <c r="AI19" s="3"/>
      <c r="AJ19" s="3"/>
      <c r="AK19" s="3"/>
      <c r="AL19" s="3"/>
      <c r="AM19" s="3"/>
      <c r="AN19" s="3"/>
      <c r="AO19" s="77"/>
      <c r="AP19" s="3"/>
      <c r="AQ19" s="3"/>
      <c r="AR19" s="3"/>
      <c r="AS19" s="3"/>
      <c r="AT19" s="77"/>
      <c r="AU19" s="77"/>
      <c r="AV19" s="77"/>
      <c r="AW19" s="3"/>
      <c r="AX19" s="3"/>
      <c r="AY19" s="3"/>
      <c r="AZ19" s="3"/>
      <c r="BA19" s="3"/>
      <c r="BB19" s="3"/>
      <c r="BC19" s="77"/>
      <c r="BD19" s="3"/>
      <c r="BE19" s="3"/>
      <c r="BG19" s="21">
        <f t="shared" si="0"/>
        <v>0</v>
      </c>
      <c r="BH19" s="21">
        <f t="shared" si="1"/>
        <v>0</v>
      </c>
    </row>
    <row r="20" spans="1:60" x14ac:dyDescent="0.2">
      <c r="A20" s="3" t="str">
        <f>IF('Service providers'!A22="Enter name of Site 9", "", 'Service providers'!A22)</f>
        <v/>
      </c>
      <c r="B20" s="3"/>
      <c r="C20" s="3"/>
      <c r="D20" s="3"/>
      <c r="E20" s="3"/>
      <c r="F20" s="77"/>
      <c r="G20" s="3"/>
      <c r="H20" s="3"/>
      <c r="I20" s="3"/>
      <c r="J20" s="3"/>
      <c r="K20" s="3"/>
      <c r="L20" s="3"/>
      <c r="M20" s="77"/>
      <c r="N20" s="3"/>
      <c r="O20" s="3"/>
      <c r="P20" s="3"/>
      <c r="Q20" s="3"/>
      <c r="R20" s="3"/>
      <c r="S20" s="3"/>
      <c r="T20" s="77"/>
      <c r="U20" s="3"/>
      <c r="V20" s="3"/>
      <c r="W20" s="3"/>
      <c r="X20" s="3"/>
      <c r="Y20" s="3"/>
      <c r="Z20" s="3"/>
      <c r="AA20" s="77"/>
      <c r="AB20" s="3"/>
      <c r="AC20" s="3"/>
      <c r="AD20" s="3"/>
      <c r="AE20" s="3"/>
      <c r="AF20" s="3"/>
      <c r="AG20" s="3"/>
      <c r="AH20" s="77"/>
      <c r="AI20" s="3"/>
      <c r="AJ20" s="3"/>
      <c r="AK20" s="3"/>
      <c r="AL20" s="3"/>
      <c r="AM20" s="3"/>
      <c r="AN20" s="3"/>
      <c r="AO20" s="77"/>
      <c r="AP20" s="3"/>
      <c r="AQ20" s="3"/>
      <c r="AR20" s="3"/>
      <c r="AS20" s="3"/>
      <c r="AT20" s="77"/>
      <c r="AU20" s="77"/>
      <c r="AV20" s="77"/>
      <c r="AW20" s="3"/>
      <c r="AX20" s="3"/>
      <c r="AY20" s="3"/>
      <c r="AZ20" s="3"/>
      <c r="BA20" s="3"/>
      <c r="BB20" s="3"/>
      <c r="BC20" s="77"/>
      <c r="BD20" s="3"/>
      <c r="BE20" s="3"/>
      <c r="BG20" s="21">
        <f t="shared" si="0"/>
        <v>0</v>
      </c>
      <c r="BH20" s="21">
        <f t="shared" si="1"/>
        <v>0</v>
      </c>
    </row>
    <row r="21" spans="1:60" x14ac:dyDescent="0.2">
      <c r="A21" s="3" t="str">
        <f>IF('Service providers'!A23="Enter name of Site 10", "", 'Service providers'!A23)</f>
        <v/>
      </c>
      <c r="B21" s="3"/>
      <c r="C21" s="3"/>
      <c r="D21" s="3"/>
      <c r="E21" s="3"/>
      <c r="F21" s="77"/>
      <c r="G21" s="3"/>
      <c r="H21" s="3"/>
      <c r="I21" s="3"/>
      <c r="J21" s="3"/>
      <c r="K21" s="3"/>
      <c r="L21" s="3"/>
      <c r="M21" s="77"/>
      <c r="N21" s="3"/>
      <c r="O21" s="3"/>
      <c r="P21" s="3"/>
      <c r="Q21" s="3"/>
      <c r="R21" s="3"/>
      <c r="S21" s="3"/>
      <c r="T21" s="77"/>
      <c r="U21" s="3"/>
      <c r="V21" s="3"/>
      <c r="W21" s="3"/>
      <c r="X21" s="3"/>
      <c r="Y21" s="3"/>
      <c r="Z21" s="3"/>
      <c r="AA21" s="77"/>
      <c r="AB21" s="3"/>
      <c r="AC21" s="3"/>
      <c r="AD21" s="3"/>
      <c r="AE21" s="3"/>
      <c r="AF21" s="3"/>
      <c r="AG21" s="3"/>
      <c r="AH21" s="77"/>
      <c r="AI21" s="3"/>
      <c r="AJ21" s="3"/>
      <c r="AK21" s="3"/>
      <c r="AL21" s="3"/>
      <c r="AM21" s="3"/>
      <c r="AN21" s="3"/>
      <c r="AO21" s="77"/>
      <c r="AP21" s="3"/>
      <c r="AQ21" s="3"/>
      <c r="AR21" s="3"/>
      <c r="AS21" s="3"/>
      <c r="AT21" s="77"/>
      <c r="AU21" s="77"/>
      <c r="AV21" s="77"/>
      <c r="AW21" s="3"/>
      <c r="AX21" s="3"/>
      <c r="AY21" s="3"/>
      <c r="AZ21" s="3"/>
      <c r="BA21" s="3"/>
      <c r="BB21" s="3"/>
      <c r="BC21" s="77"/>
      <c r="BD21" s="3"/>
      <c r="BE21" s="3"/>
      <c r="BG21" s="21">
        <f t="shared" si="0"/>
        <v>0</v>
      </c>
      <c r="BH21" s="21">
        <f t="shared" si="1"/>
        <v>0</v>
      </c>
    </row>
    <row r="22" spans="1:60" x14ac:dyDescent="0.2">
      <c r="A22" s="3" t="str">
        <f>IF('Service providers'!A24="Enter name of Site 11", "", 'Service providers'!A24)</f>
        <v/>
      </c>
      <c r="B22" s="3"/>
      <c r="C22" s="3"/>
      <c r="D22" s="3"/>
      <c r="E22" s="3"/>
      <c r="F22" s="77"/>
      <c r="G22" s="3"/>
      <c r="H22" s="3"/>
      <c r="I22" s="3"/>
      <c r="J22" s="3"/>
      <c r="K22" s="3"/>
      <c r="L22" s="3"/>
      <c r="M22" s="77"/>
      <c r="N22" s="3"/>
      <c r="O22" s="3"/>
      <c r="P22" s="3"/>
      <c r="Q22" s="3"/>
      <c r="R22" s="3"/>
      <c r="S22" s="3"/>
      <c r="T22" s="77"/>
      <c r="U22" s="3"/>
      <c r="V22" s="3"/>
      <c r="W22" s="3"/>
      <c r="X22" s="3"/>
      <c r="Y22" s="3"/>
      <c r="Z22" s="3"/>
      <c r="AA22" s="77"/>
      <c r="AB22" s="3"/>
      <c r="AC22" s="3"/>
      <c r="AD22" s="3"/>
      <c r="AE22" s="3"/>
      <c r="AF22" s="3"/>
      <c r="AG22" s="3"/>
      <c r="AH22" s="77"/>
      <c r="AI22" s="3"/>
      <c r="AJ22" s="3"/>
      <c r="AK22" s="3"/>
      <c r="AL22" s="3"/>
      <c r="AM22" s="3"/>
      <c r="AN22" s="3"/>
      <c r="AO22" s="77"/>
      <c r="AP22" s="3"/>
      <c r="AQ22" s="3"/>
      <c r="AR22" s="3"/>
      <c r="AS22" s="3"/>
      <c r="AT22" s="77"/>
      <c r="AU22" s="77"/>
      <c r="AV22" s="77"/>
      <c r="AW22" s="3"/>
      <c r="AX22" s="3"/>
      <c r="AY22" s="3"/>
      <c r="AZ22" s="3"/>
      <c r="BA22" s="3"/>
      <c r="BB22" s="3"/>
      <c r="BC22" s="77"/>
      <c r="BD22" s="3"/>
      <c r="BE22" s="3"/>
      <c r="BG22" s="21">
        <f t="shared" si="0"/>
        <v>0</v>
      </c>
      <c r="BH22" s="21">
        <f t="shared" si="1"/>
        <v>0</v>
      </c>
    </row>
    <row r="23" spans="1:60" x14ac:dyDescent="0.2">
      <c r="A23" s="3" t="str">
        <f>IF('Service providers'!A25="Enter name of Site 12", "", 'Service providers'!A25)</f>
        <v/>
      </c>
      <c r="B23" s="3"/>
      <c r="C23" s="3"/>
      <c r="D23" s="3"/>
      <c r="E23" s="3"/>
      <c r="F23" s="77"/>
      <c r="G23" s="3"/>
      <c r="H23" s="3"/>
      <c r="I23" s="3"/>
      <c r="J23" s="3"/>
      <c r="K23" s="3"/>
      <c r="L23" s="3"/>
      <c r="M23" s="77"/>
      <c r="N23" s="3"/>
      <c r="O23" s="3"/>
      <c r="P23" s="3"/>
      <c r="Q23" s="3"/>
      <c r="R23" s="3"/>
      <c r="S23" s="3"/>
      <c r="T23" s="77"/>
      <c r="U23" s="3"/>
      <c r="V23" s="3"/>
      <c r="W23" s="3"/>
      <c r="X23" s="3"/>
      <c r="Y23" s="3"/>
      <c r="Z23" s="3"/>
      <c r="AA23" s="77"/>
      <c r="AB23" s="3"/>
      <c r="AC23" s="3"/>
      <c r="AD23" s="3"/>
      <c r="AE23" s="3"/>
      <c r="AF23" s="3"/>
      <c r="AG23" s="3"/>
      <c r="AH23" s="77"/>
      <c r="AI23" s="3"/>
      <c r="AJ23" s="3"/>
      <c r="AK23" s="3"/>
      <c r="AL23" s="3"/>
      <c r="AM23" s="3"/>
      <c r="AN23" s="3"/>
      <c r="AO23" s="77"/>
      <c r="AP23" s="3"/>
      <c r="AQ23" s="3"/>
      <c r="AR23" s="3"/>
      <c r="AS23" s="3"/>
      <c r="AT23" s="77"/>
      <c r="AU23" s="77"/>
      <c r="AV23" s="77"/>
      <c r="AW23" s="3"/>
      <c r="AX23" s="3"/>
      <c r="AY23" s="3"/>
      <c r="AZ23" s="3"/>
      <c r="BA23" s="3"/>
      <c r="BB23" s="3"/>
      <c r="BC23" s="77"/>
      <c r="BD23" s="3"/>
      <c r="BE23" s="3"/>
      <c r="BG23" s="21">
        <f t="shared" si="0"/>
        <v>0</v>
      </c>
      <c r="BH23" s="21">
        <f t="shared" si="1"/>
        <v>0</v>
      </c>
    </row>
    <row r="24" spans="1:60" x14ac:dyDescent="0.2">
      <c r="A24" s="3" t="str">
        <f>IF('Service providers'!A26="Enter name of Site 13", "", 'Service providers'!A26)</f>
        <v/>
      </c>
      <c r="B24" s="3"/>
      <c r="C24" s="3"/>
      <c r="D24" s="3"/>
      <c r="E24" s="3"/>
      <c r="F24" s="77"/>
      <c r="G24" s="3"/>
      <c r="H24" s="3"/>
      <c r="I24" s="3"/>
      <c r="J24" s="3"/>
      <c r="K24" s="3"/>
      <c r="L24" s="3"/>
      <c r="M24" s="77"/>
      <c r="N24" s="3"/>
      <c r="O24" s="3"/>
      <c r="P24" s="3"/>
      <c r="Q24" s="3"/>
      <c r="R24" s="3"/>
      <c r="S24" s="3"/>
      <c r="T24" s="77"/>
      <c r="U24" s="3"/>
      <c r="V24" s="3"/>
      <c r="W24" s="3"/>
      <c r="X24" s="3"/>
      <c r="Y24" s="3"/>
      <c r="Z24" s="3"/>
      <c r="AA24" s="77"/>
      <c r="AB24" s="3"/>
      <c r="AC24" s="3"/>
      <c r="AD24" s="3"/>
      <c r="AE24" s="3"/>
      <c r="AF24" s="3"/>
      <c r="AG24" s="3"/>
      <c r="AH24" s="77"/>
      <c r="AI24" s="3"/>
      <c r="AJ24" s="3"/>
      <c r="AK24" s="3"/>
      <c r="AL24" s="3"/>
      <c r="AM24" s="3"/>
      <c r="AN24" s="3"/>
      <c r="AO24" s="77"/>
      <c r="AP24" s="3"/>
      <c r="AQ24" s="3"/>
      <c r="AR24" s="3"/>
      <c r="AS24" s="3"/>
      <c r="AT24" s="77"/>
      <c r="AU24" s="77"/>
      <c r="AV24" s="77"/>
      <c r="AW24" s="3"/>
      <c r="AX24" s="3"/>
      <c r="AY24" s="3"/>
      <c r="AZ24" s="3"/>
      <c r="BA24" s="3"/>
      <c r="BB24" s="3"/>
      <c r="BC24" s="77"/>
      <c r="BD24" s="3"/>
      <c r="BE24" s="3"/>
      <c r="BG24" s="21">
        <f t="shared" si="0"/>
        <v>0</v>
      </c>
      <c r="BH24" s="21">
        <f t="shared" si="1"/>
        <v>0</v>
      </c>
    </row>
    <row r="25" spans="1:60" x14ac:dyDescent="0.2">
      <c r="A25" s="3" t="str">
        <f>IF('Service providers'!A27="Enter name of Site 14", "", 'Service providers'!A27)</f>
        <v/>
      </c>
      <c r="B25" s="3"/>
      <c r="C25" s="3"/>
      <c r="D25" s="3"/>
      <c r="E25" s="3"/>
      <c r="F25" s="77"/>
      <c r="G25" s="3"/>
      <c r="H25" s="3"/>
      <c r="I25" s="3"/>
      <c r="J25" s="3"/>
      <c r="K25" s="3"/>
      <c r="L25" s="3"/>
      <c r="M25" s="77"/>
      <c r="N25" s="3"/>
      <c r="O25" s="3"/>
      <c r="P25" s="3"/>
      <c r="Q25" s="3"/>
      <c r="R25" s="3"/>
      <c r="S25" s="3"/>
      <c r="T25" s="77"/>
      <c r="U25" s="3"/>
      <c r="V25" s="3"/>
      <c r="W25" s="3"/>
      <c r="X25" s="3"/>
      <c r="Y25" s="3"/>
      <c r="Z25" s="3"/>
      <c r="AA25" s="77"/>
      <c r="AB25" s="3"/>
      <c r="AC25" s="3"/>
      <c r="AD25" s="3"/>
      <c r="AE25" s="3"/>
      <c r="AF25" s="3"/>
      <c r="AG25" s="3"/>
      <c r="AH25" s="77"/>
      <c r="AI25" s="3"/>
      <c r="AJ25" s="3"/>
      <c r="AK25" s="3"/>
      <c r="AL25" s="3"/>
      <c r="AM25" s="3"/>
      <c r="AN25" s="3"/>
      <c r="AO25" s="77"/>
      <c r="AP25" s="3"/>
      <c r="AQ25" s="3"/>
      <c r="AR25" s="3"/>
      <c r="AS25" s="3"/>
      <c r="AT25" s="77"/>
      <c r="AU25" s="77"/>
      <c r="AV25" s="77"/>
      <c r="AW25" s="3"/>
      <c r="AX25" s="3"/>
      <c r="AY25" s="3"/>
      <c r="AZ25" s="3"/>
      <c r="BA25" s="3"/>
      <c r="BB25" s="3"/>
      <c r="BC25" s="77"/>
      <c r="BD25" s="3"/>
      <c r="BE25" s="3"/>
      <c r="BG25" s="21">
        <f t="shared" si="0"/>
        <v>0</v>
      </c>
      <c r="BH25" s="21">
        <f t="shared" si="1"/>
        <v>0</v>
      </c>
    </row>
    <row r="26" spans="1:60" x14ac:dyDescent="0.2">
      <c r="A26" s="3" t="str">
        <f>IF('Service providers'!A28="Enter name of Site 15", "", 'Service providers'!A28)</f>
        <v/>
      </c>
      <c r="B26" s="3"/>
      <c r="C26" s="3"/>
      <c r="D26" s="3"/>
      <c r="E26" s="3"/>
      <c r="F26" s="77"/>
      <c r="G26" s="3"/>
      <c r="H26" s="3"/>
      <c r="I26" s="3"/>
      <c r="J26" s="3"/>
      <c r="K26" s="3"/>
      <c r="L26" s="3"/>
      <c r="M26" s="77"/>
      <c r="N26" s="3"/>
      <c r="O26" s="3"/>
      <c r="P26" s="3"/>
      <c r="Q26" s="3"/>
      <c r="R26" s="3"/>
      <c r="S26" s="3"/>
      <c r="T26" s="77"/>
      <c r="U26" s="3"/>
      <c r="V26" s="3"/>
      <c r="W26" s="3"/>
      <c r="X26" s="3"/>
      <c r="Y26" s="3"/>
      <c r="Z26" s="3"/>
      <c r="AA26" s="77"/>
      <c r="AB26" s="3"/>
      <c r="AC26" s="3"/>
      <c r="AD26" s="3"/>
      <c r="AE26" s="3"/>
      <c r="AF26" s="3"/>
      <c r="AG26" s="3"/>
      <c r="AH26" s="77"/>
      <c r="AI26" s="3"/>
      <c r="AJ26" s="3"/>
      <c r="AK26" s="3"/>
      <c r="AL26" s="3"/>
      <c r="AM26" s="3"/>
      <c r="AN26" s="3"/>
      <c r="AO26" s="77"/>
      <c r="AP26" s="3"/>
      <c r="AQ26" s="3"/>
      <c r="AR26" s="3"/>
      <c r="AS26" s="3"/>
      <c r="AT26" s="77"/>
      <c r="AU26" s="77"/>
      <c r="AV26" s="77"/>
      <c r="AW26" s="3"/>
      <c r="AX26" s="3"/>
      <c r="AY26" s="3"/>
      <c r="AZ26" s="3"/>
      <c r="BA26" s="3"/>
      <c r="BB26" s="3"/>
      <c r="BC26" s="77"/>
      <c r="BD26" s="3"/>
      <c r="BE26" s="3"/>
      <c r="BG26" s="21">
        <f t="shared" si="0"/>
        <v>0</v>
      </c>
      <c r="BH26" s="21">
        <f t="shared" si="1"/>
        <v>0</v>
      </c>
    </row>
    <row r="27" spans="1:60" x14ac:dyDescent="0.2">
      <c r="A27" s="3" t="str">
        <f>IF('Service providers'!A29="Enter name of Site 16", "", 'Service providers'!A29)</f>
        <v/>
      </c>
      <c r="B27" s="3"/>
      <c r="C27" s="3"/>
      <c r="D27" s="3"/>
      <c r="E27" s="3"/>
      <c r="F27" s="77"/>
      <c r="G27" s="3"/>
      <c r="H27" s="3"/>
      <c r="I27" s="3"/>
      <c r="J27" s="3"/>
      <c r="K27" s="3"/>
      <c r="L27" s="3"/>
      <c r="M27" s="77"/>
      <c r="N27" s="3"/>
      <c r="O27" s="3"/>
      <c r="P27" s="3"/>
      <c r="Q27" s="3"/>
      <c r="R27" s="3"/>
      <c r="S27" s="3"/>
      <c r="T27" s="77"/>
      <c r="U27" s="3"/>
      <c r="V27" s="3"/>
      <c r="W27" s="3"/>
      <c r="X27" s="3"/>
      <c r="Y27" s="3"/>
      <c r="Z27" s="3"/>
      <c r="AA27" s="77"/>
      <c r="AB27" s="3"/>
      <c r="AC27" s="3"/>
      <c r="AD27" s="3"/>
      <c r="AE27" s="3"/>
      <c r="AF27" s="3"/>
      <c r="AG27" s="3"/>
      <c r="AH27" s="77"/>
      <c r="AI27" s="3"/>
      <c r="AJ27" s="3"/>
      <c r="AK27" s="3"/>
      <c r="AL27" s="3"/>
      <c r="AM27" s="3"/>
      <c r="AN27" s="3"/>
      <c r="AO27" s="77"/>
      <c r="AP27" s="3"/>
      <c r="AQ27" s="3"/>
      <c r="AR27" s="3"/>
      <c r="AS27" s="3"/>
      <c r="AT27" s="77"/>
      <c r="AU27" s="77"/>
      <c r="AV27" s="77"/>
      <c r="AW27" s="3"/>
      <c r="AX27" s="3"/>
      <c r="AY27" s="3"/>
      <c r="AZ27" s="3"/>
      <c r="BA27" s="3"/>
      <c r="BB27" s="3"/>
      <c r="BC27" s="77"/>
      <c r="BD27" s="3"/>
      <c r="BE27" s="3"/>
      <c r="BG27" s="21">
        <f t="shared" si="0"/>
        <v>0</v>
      </c>
      <c r="BH27" s="21">
        <f t="shared" si="1"/>
        <v>0</v>
      </c>
    </row>
    <row r="28" spans="1:60" x14ac:dyDescent="0.2">
      <c r="A28" s="3" t="str">
        <f>IF('Service providers'!A30="Enter name of Site 17", "", 'Service providers'!A30)</f>
        <v/>
      </c>
      <c r="B28" s="3"/>
      <c r="C28" s="3"/>
      <c r="D28" s="3"/>
      <c r="E28" s="3"/>
      <c r="F28" s="77"/>
      <c r="G28" s="3"/>
      <c r="H28" s="3"/>
      <c r="I28" s="3"/>
      <c r="J28" s="3"/>
      <c r="K28" s="3"/>
      <c r="L28" s="3"/>
      <c r="M28" s="77"/>
      <c r="N28" s="3"/>
      <c r="O28" s="3"/>
      <c r="P28" s="3"/>
      <c r="Q28" s="3"/>
      <c r="R28" s="3"/>
      <c r="S28" s="3"/>
      <c r="T28" s="77"/>
      <c r="U28" s="3"/>
      <c r="V28" s="3"/>
      <c r="W28" s="3"/>
      <c r="X28" s="3"/>
      <c r="Y28" s="3"/>
      <c r="Z28" s="3"/>
      <c r="AA28" s="77"/>
      <c r="AB28" s="3"/>
      <c r="AC28" s="3"/>
      <c r="AD28" s="3"/>
      <c r="AE28" s="3"/>
      <c r="AF28" s="3"/>
      <c r="AG28" s="3"/>
      <c r="AH28" s="77"/>
      <c r="AI28" s="3"/>
      <c r="AJ28" s="3"/>
      <c r="AK28" s="3"/>
      <c r="AL28" s="3"/>
      <c r="AM28" s="3"/>
      <c r="AN28" s="3"/>
      <c r="AO28" s="77"/>
      <c r="AP28" s="3"/>
      <c r="AQ28" s="3"/>
      <c r="AR28" s="3"/>
      <c r="AS28" s="3"/>
      <c r="AT28" s="77"/>
      <c r="AU28" s="77"/>
      <c r="AV28" s="77"/>
      <c r="AW28" s="3"/>
      <c r="AX28" s="3"/>
      <c r="AY28" s="3"/>
      <c r="AZ28" s="3"/>
      <c r="BA28" s="3"/>
      <c r="BB28" s="3"/>
      <c r="BC28" s="77"/>
      <c r="BD28" s="3"/>
      <c r="BE28" s="3"/>
      <c r="BG28" s="21">
        <f t="shared" si="0"/>
        <v>0</v>
      </c>
      <c r="BH28" s="21">
        <f t="shared" si="1"/>
        <v>0</v>
      </c>
    </row>
    <row r="29" spans="1:60" x14ac:dyDescent="0.2">
      <c r="A29" s="3" t="str">
        <f>IF('Service providers'!A31="Enter name of Site 18", "", 'Service providers'!A31)</f>
        <v/>
      </c>
      <c r="B29" s="3"/>
      <c r="C29" s="3"/>
      <c r="D29" s="3"/>
      <c r="E29" s="3"/>
      <c r="F29" s="77"/>
      <c r="G29" s="3"/>
      <c r="H29" s="3"/>
      <c r="I29" s="3"/>
      <c r="J29" s="3"/>
      <c r="K29" s="3"/>
      <c r="L29" s="3"/>
      <c r="M29" s="77"/>
      <c r="N29" s="3"/>
      <c r="O29" s="3"/>
      <c r="P29" s="3"/>
      <c r="Q29" s="3"/>
      <c r="R29" s="3"/>
      <c r="S29" s="3"/>
      <c r="T29" s="77"/>
      <c r="U29" s="3"/>
      <c r="V29" s="3"/>
      <c r="W29" s="3"/>
      <c r="X29" s="3"/>
      <c r="Y29" s="3"/>
      <c r="Z29" s="3"/>
      <c r="AA29" s="77"/>
      <c r="AB29" s="3"/>
      <c r="AC29" s="3"/>
      <c r="AD29" s="3"/>
      <c r="AE29" s="3"/>
      <c r="AF29" s="3"/>
      <c r="AG29" s="3"/>
      <c r="AH29" s="77"/>
      <c r="AI29" s="3"/>
      <c r="AJ29" s="3"/>
      <c r="AK29" s="3"/>
      <c r="AL29" s="3"/>
      <c r="AM29" s="3"/>
      <c r="AN29" s="3"/>
      <c r="AO29" s="77"/>
      <c r="AP29" s="3"/>
      <c r="AQ29" s="3"/>
      <c r="AR29" s="3"/>
      <c r="AS29" s="3"/>
      <c r="AT29" s="77"/>
      <c r="AU29" s="77"/>
      <c r="AV29" s="77"/>
      <c r="AW29" s="3"/>
      <c r="AX29" s="3"/>
      <c r="AY29" s="3"/>
      <c r="AZ29" s="3"/>
      <c r="BA29" s="3"/>
      <c r="BB29" s="3"/>
      <c r="BC29" s="77"/>
      <c r="BD29" s="3"/>
      <c r="BE29" s="3"/>
      <c r="BG29" s="21">
        <f t="shared" si="0"/>
        <v>0</v>
      </c>
      <c r="BH29" s="21">
        <f t="shared" si="1"/>
        <v>0</v>
      </c>
    </row>
    <row r="30" spans="1:60" x14ac:dyDescent="0.2">
      <c r="A30" s="3" t="str">
        <f>IF('Service providers'!A32="Enter name of Site 19", "", 'Service providers'!A32)</f>
        <v/>
      </c>
      <c r="B30" s="3"/>
      <c r="C30" s="3"/>
      <c r="D30" s="3"/>
      <c r="E30" s="3"/>
      <c r="F30" s="77"/>
      <c r="G30" s="3"/>
      <c r="H30" s="3"/>
      <c r="I30" s="3"/>
      <c r="J30" s="3"/>
      <c r="K30" s="3"/>
      <c r="L30" s="3"/>
      <c r="M30" s="77"/>
      <c r="N30" s="3"/>
      <c r="O30" s="3"/>
      <c r="P30" s="3"/>
      <c r="Q30" s="3"/>
      <c r="R30" s="3"/>
      <c r="S30" s="3"/>
      <c r="T30" s="77"/>
      <c r="U30" s="3"/>
      <c r="V30" s="3"/>
      <c r="W30" s="3"/>
      <c r="X30" s="3"/>
      <c r="Y30" s="3"/>
      <c r="Z30" s="3"/>
      <c r="AA30" s="77"/>
      <c r="AB30" s="3"/>
      <c r="AC30" s="3"/>
      <c r="AD30" s="3"/>
      <c r="AE30" s="3"/>
      <c r="AF30" s="3"/>
      <c r="AG30" s="3"/>
      <c r="AH30" s="77"/>
      <c r="AI30" s="3"/>
      <c r="AJ30" s="3"/>
      <c r="AK30" s="3"/>
      <c r="AL30" s="3"/>
      <c r="AM30" s="3"/>
      <c r="AN30" s="3"/>
      <c r="AO30" s="77"/>
      <c r="AP30" s="3"/>
      <c r="AQ30" s="3"/>
      <c r="AR30" s="3"/>
      <c r="AS30" s="3"/>
      <c r="AT30" s="77"/>
      <c r="AU30" s="77"/>
      <c r="AV30" s="77"/>
      <c r="AW30" s="3"/>
      <c r="AX30" s="3"/>
      <c r="AY30" s="3"/>
      <c r="AZ30" s="3"/>
      <c r="BA30" s="3"/>
      <c r="BB30" s="3"/>
      <c r="BC30" s="77"/>
      <c r="BD30" s="3"/>
      <c r="BE30" s="3"/>
      <c r="BG30" s="21">
        <f t="shared" si="0"/>
        <v>0</v>
      </c>
      <c r="BH30" s="21">
        <f t="shared" si="1"/>
        <v>0</v>
      </c>
    </row>
    <row r="31" spans="1:60" x14ac:dyDescent="0.2">
      <c r="A31" s="3" t="str">
        <f>IF('Service providers'!A33="Enter name of Site 20", "", 'Service providers'!A33)</f>
        <v/>
      </c>
      <c r="B31" s="3"/>
      <c r="C31" s="3"/>
      <c r="D31" s="3"/>
      <c r="E31" s="3"/>
      <c r="F31" s="77"/>
      <c r="G31" s="3"/>
      <c r="H31" s="3"/>
      <c r="I31" s="3"/>
      <c r="J31" s="3"/>
      <c r="K31" s="3"/>
      <c r="L31" s="3"/>
      <c r="M31" s="77"/>
      <c r="N31" s="3"/>
      <c r="O31" s="3"/>
      <c r="P31" s="3"/>
      <c r="Q31" s="3"/>
      <c r="R31" s="3"/>
      <c r="S31" s="3"/>
      <c r="T31" s="77"/>
      <c r="U31" s="3"/>
      <c r="V31" s="3"/>
      <c r="W31" s="3"/>
      <c r="X31" s="3"/>
      <c r="Y31" s="3"/>
      <c r="Z31" s="3"/>
      <c r="AA31" s="77"/>
      <c r="AB31" s="3"/>
      <c r="AC31" s="3"/>
      <c r="AD31" s="3"/>
      <c r="AE31" s="3"/>
      <c r="AF31" s="3"/>
      <c r="AG31" s="3"/>
      <c r="AH31" s="77"/>
      <c r="AI31" s="3"/>
      <c r="AJ31" s="3"/>
      <c r="AK31" s="3"/>
      <c r="AL31" s="3"/>
      <c r="AM31" s="3"/>
      <c r="AN31" s="3"/>
      <c r="AO31" s="77"/>
      <c r="AP31" s="3"/>
      <c r="AQ31" s="3"/>
      <c r="AR31" s="3"/>
      <c r="AS31" s="3"/>
      <c r="AT31" s="77"/>
      <c r="AU31" s="77"/>
      <c r="AV31" s="77"/>
      <c r="AW31" s="3"/>
      <c r="AX31" s="3"/>
      <c r="AY31" s="3"/>
      <c r="AZ31" s="3"/>
      <c r="BA31" s="3"/>
      <c r="BB31" s="3"/>
      <c r="BC31" s="77"/>
      <c r="BD31" s="3"/>
      <c r="BE31" s="3"/>
      <c r="BG31" s="21">
        <f t="shared" si="0"/>
        <v>0</v>
      </c>
      <c r="BH31" s="21">
        <f t="shared" si="1"/>
        <v>0</v>
      </c>
    </row>
    <row r="32" spans="1:60" ht="15" x14ac:dyDescent="0.25">
      <c r="A32" s="74" t="str">
        <f>IF('Service providers'!A34="Enter name here", "", 'Service providers'!A34)</f>
        <v/>
      </c>
      <c r="B32" s="75"/>
      <c r="C32" s="75"/>
      <c r="D32" s="75"/>
      <c r="E32" s="75"/>
      <c r="F32" s="76"/>
      <c r="G32" s="75"/>
      <c r="H32" s="75"/>
      <c r="I32" s="75"/>
      <c r="J32" s="76"/>
      <c r="K32" s="75"/>
      <c r="L32" s="75"/>
      <c r="M32" s="75"/>
      <c r="N32" s="75"/>
      <c r="O32" s="76"/>
      <c r="P32" s="75"/>
      <c r="Q32" s="76"/>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G32" s="21">
        <f t="shared" si="0"/>
        <v>0</v>
      </c>
      <c r="BH32" s="21">
        <f t="shared" si="1"/>
        <v>0</v>
      </c>
    </row>
    <row r="33" spans="1:60" x14ac:dyDescent="0.2">
      <c r="A33" s="3" t="str">
        <f>IF('Service providers'!A35="Enter name of Site 1", "", 'Service providers'!A35)</f>
        <v/>
      </c>
      <c r="B33" s="3"/>
      <c r="C33" s="3"/>
      <c r="D33" s="3"/>
      <c r="E33" s="3"/>
      <c r="F33" s="77"/>
      <c r="G33" s="3"/>
      <c r="H33" s="3"/>
      <c r="I33" s="3"/>
      <c r="J33" s="3"/>
      <c r="K33" s="3"/>
      <c r="L33" s="3"/>
      <c r="M33" s="77"/>
      <c r="N33" s="3"/>
      <c r="O33" s="3"/>
      <c r="P33" s="3"/>
      <c r="Q33" s="3"/>
      <c r="R33" s="3"/>
      <c r="S33" s="3"/>
      <c r="T33" s="77"/>
      <c r="U33" s="3"/>
      <c r="V33" s="3"/>
      <c r="W33" s="3"/>
      <c r="X33" s="3"/>
      <c r="Y33" s="3"/>
      <c r="Z33" s="3"/>
      <c r="AA33" s="77"/>
      <c r="AB33" s="3"/>
      <c r="AC33" s="3"/>
      <c r="AD33" s="3"/>
      <c r="AE33" s="3"/>
      <c r="AF33" s="3"/>
      <c r="AG33" s="3"/>
      <c r="AH33" s="77"/>
      <c r="AI33" s="3"/>
      <c r="AJ33" s="3"/>
      <c r="AK33" s="3"/>
      <c r="AL33" s="3"/>
      <c r="AM33" s="3"/>
      <c r="AN33" s="3"/>
      <c r="AO33" s="77"/>
      <c r="AP33" s="3"/>
      <c r="AQ33" s="3"/>
      <c r="AR33" s="3"/>
      <c r="AS33" s="3"/>
      <c r="AT33" s="77"/>
      <c r="AU33" s="77"/>
      <c r="AV33" s="77"/>
      <c r="AW33" s="3"/>
      <c r="AX33" s="3"/>
      <c r="AY33" s="3"/>
      <c r="AZ33" s="3"/>
      <c r="BA33" s="3"/>
      <c r="BB33" s="3"/>
      <c r="BC33" s="77"/>
      <c r="BD33" s="3"/>
      <c r="BE33" s="3"/>
      <c r="BG33" s="21">
        <f t="shared" si="0"/>
        <v>0</v>
      </c>
      <c r="BH33" s="21">
        <f t="shared" si="1"/>
        <v>0</v>
      </c>
    </row>
    <row r="34" spans="1:60" x14ac:dyDescent="0.2">
      <c r="A34" s="3" t="str">
        <f>IF('Service providers'!A36="Enter name of Site 2", "", 'Service providers'!A36)</f>
        <v/>
      </c>
      <c r="B34" s="3"/>
      <c r="C34" s="3"/>
      <c r="D34" s="3"/>
      <c r="E34" s="3"/>
      <c r="F34" s="77"/>
      <c r="G34" s="3"/>
      <c r="H34" s="3"/>
      <c r="I34" s="3"/>
      <c r="J34" s="3"/>
      <c r="K34" s="3"/>
      <c r="L34" s="3"/>
      <c r="M34" s="77"/>
      <c r="N34" s="3"/>
      <c r="O34" s="3"/>
      <c r="P34" s="3"/>
      <c r="Q34" s="3"/>
      <c r="R34" s="3"/>
      <c r="S34" s="3"/>
      <c r="T34" s="77"/>
      <c r="U34" s="3"/>
      <c r="V34" s="3"/>
      <c r="W34" s="3"/>
      <c r="X34" s="3"/>
      <c r="Y34" s="3"/>
      <c r="Z34" s="3"/>
      <c r="AA34" s="77"/>
      <c r="AB34" s="3"/>
      <c r="AC34" s="3"/>
      <c r="AD34" s="3"/>
      <c r="AE34" s="3"/>
      <c r="AF34" s="3"/>
      <c r="AG34" s="3"/>
      <c r="AH34" s="77"/>
      <c r="AI34" s="3"/>
      <c r="AJ34" s="3"/>
      <c r="AK34" s="3"/>
      <c r="AL34" s="3"/>
      <c r="AM34" s="3"/>
      <c r="AN34" s="3"/>
      <c r="AO34" s="77"/>
      <c r="AP34" s="3"/>
      <c r="AQ34" s="3"/>
      <c r="AR34" s="3"/>
      <c r="AS34" s="3"/>
      <c r="AT34" s="77"/>
      <c r="AU34" s="77"/>
      <c r="AV34" s="77"/>
      <c r="AW34" s="3"/>
      <c r="AX34" s="3"/>
      <c r="AY34" s="3"/>
      <c r="AZ34" s="3"/>
      <c r="BA34" s="3"/>
      <c r="BB34" s="3"/>
      <c r="BC34" s="77"/>
      <c r="BD34" s="3"/>
      <c r="BE34" s="3"/>
      <c r="BG34" s="21">
        <f t="shared" si="0"/>
        <v>0</v>
      </c>
      <c r="BH34" s="21">
        <f t="shared" si="1"/>
        <v>0</v>
      </c>
    </row>
    <row r="35" spans="1:60" x14ac:dyDescent="0.2">
      <c r="A35" s="3" t="str">
        <f>IF('Service providers'!A37="Enter name of Site 3", "", 'Service providers'!A37)</f>
        <v/>
      </c>
      <c r="B35" s="3"/>
      <c r="C35" s="3"/>
      <c r="D35" s="3"/>
      <c r="E35" s="3"/>
      <c r="F35" s="77"/>
      <c r="G35" s="3"/>
      <c r="H35" s="3"/>
      <c r="I35" s="3"/>
      <c r="J35" s="3"/>
      <c r="K35" s="3"/>
      <c r="L35" s="3"/>
      <c r="M35" s="77"/>
      <c r="N35" s="3"/>
      <c r="O35" s="3"/>
      <c r="P35" s="3"/>
      <c r="Q35" s="3"/>
      <c r="R35" s="3"/>
      <c r="S35" s="3"/>
      <c r="T35" s="77"/>
      <c r="U35" s="3"/>
      <c r="V35" s="3"/>
      <c r="W35" s="3"/>
      <c r="X35" s="3"/>
      <c r="Y35" s="3"/>
      <c r="Z35" s="3"/>
      <c r="AA35" s="77"/>
      <c r="AB35" s="3"/>
      <c r="AC35" s="3"/>
      <c r="AD35" s="3"/>
      <c r="AE35" s="3"/>
      <c r="AF35" s="3"/>
      <c r="AG35" s="3"/>
      <c r="AH35" s="77"/>
      <c r="AI35" s="3"/>
      <c r="AJ35" s="3"/>
      <c r="AK35" s="3"/>
      <c r="AL35" s="3"/>
      <c r="AM35" s="3"/>
      <c r="AN35" s="3"/>
      <c r="AO35" s="77"/>
      <c r="AP35" s="3"/>
      <c r="AQ35" s="3"/>
      <c r="AR35" s="3"/>
      <c r="AS35" s="3"/>
      <c r="AT35" s="77"/>
      <c r="AU35" s="77"/>
      <c r="AV35" s="77"/>
      <c r="AW35" s="3"/>
      <c r="AX35" s="3"/>
      <c r="AY35" s="3"/>
      <c r="AZ35" s="3"/>
      <c r="BA35" s="3"/>
      <c r="BB35" s="3"/>
      <c r="BC35" s="77"/>
      <c r="BD35" s="3"/>
      <c r="BE35" s="3"/>
      <c r="BG35" s="21">
        <f t="shared" si="0"/>
        <v>0</v>
      </c>
      <c r="BH35" s="21">
        <f t="shared" si="1"/>
        <v>0</v>
      </c>
    </row>
    <row r="36" spans="1:60" x14ac:dyDescent="0.2">
      <c r="A36" s="3" t="str">
        <f>IF('Service providers'!A38="Enter name of Site 4", "", 'Service providers'!A38)</f>
        <v/>
      </c>
      <c r="B36" s="3"/>
      <c r="C36" s="3"/>
      <c r="D36" s="3"/>
      <c r="E36" s="3"/>
      <c r="F36" s="77"/>
      <c r="G36" s="3"/>
      <c r="H36" s="3"/>
      <c r="I36" s="3"/>
      <c r="J36" s="3"/>
      <c r="K36" s="3"/>
      <c r="L36" s="3"/>
      <c r="M36" s="77"/>
      <c r="N36" s="3"/>
      <c r="O36" s="3"/>
      <c r="P36" s="3"/>
      <c r="Q36" s="3"/>
      <c r="R36" s="3"/>
      <c r="S36" s="3"/>
      <c r="T36" s="77"/>
      <c r="U36" s="3"/>
      <c r="V36" s="3"/>
      <c r="W36" s="3"/>
      <c r="X36" s="3"/>
      <c r="Y36" s="3"/>
      <c r="Z36" s="3"/>
      <c r="AA36" s="77"/>
      <c r="AB36" s="3"/>
      <c r="AC36" s="3"/>
      <c r="AD36" s="3"/>
      <c r="AE36" s="3"/>
      <c r="AF36" s="3"/>
      <c r="AG36" s="3"/>
      <c r="AH36" s="77"/>
      <c r="AI36" s="3"/>
      <c r="AJ36" s="3"/>
      <c r="AK36" s="3"/>
      <c r="AL36" s="3"/>
      <c r="AM36" s="3"/>
      <c r="AN36" s="3"/>
      <c r="AO36" s="77"/>
      <c r="AP36" s="3"/>
      <c r="AQ36" s="3"/>
      <c r="AR36" s="3"/>
      <c r="AS36" s="3"/>
      <c r="AT36" s="77"/>
      <c r="AU36" s="77"/>
      <c r="AV36" s="77"/>
      <c r="AW36" s="3"/>
      <c r="AX36" s="3"/>
      <c r="AY36" s="3"/>
      <c r="AZ36" s="3"/>
      <c r="BA36" s="3"/>
      <c r="BB36" s="3"/>
      <c r="BC36" s="77"/>
      <c r="BD36" s="3"/>
      <c r="BE36" s="3"/>
      <c r="BG36" s="21">
        <f t="shared" si="0"/>
        <v>0</v>
      </c>
      <c r="BH36" s="21">
        <f t="shared" si="1"/>
        <v>0</v>
      </c>
    </row>
    <row r="37" spans="1:60" x14ac:dyDescent="0.2">
      <c r="A37" s="3" t="str">
        <f>IF('Service providers'!A39="Enter name of Site 5", "", 'Service providers'!A39)</f>
        <v/>
      </c>
      <c r="B37" s="3"/>
      <c r="C37" s="3"/>
      <c r="D37" s="3"/>
      <c r="E37" s="3"/>
      <c r="F37" s="77"/>
      <c r="G37" s="3"/>
      <c r="H37" s="3"/>
      <c r="I37" s="3"/>
      <c r="J37" s="3"/>
      <c r="K37" s="3"/>
      <c r="L37" s="3"/>
      <c r="M37" s="77"/>
      <c r="N37" s="3"/>
      <c r="O37" s="3"/>
      <c r="P37" s="3"/>
      <c r="Q37" s="3"/>
      <c r="R37" s="3"/>
      <c r="S37" s="3"/>
      <c r="T37" s="77"/>
      <c r="U37" s="3"/>
      <c r="V37" s="3"/>
      <c r="W37" s="3"/>
      <c r="X37" s="3"/>
      <c r="Y37" s="3"/>
      <c r="Z37" s="3"/>
      <c r="AA37" s="77"/>
      <c r="AB37" s="3"/>
      <c r="AC37" s="3"/>
      <c r="AD37" s="3"/>
      <c r="AE37" s="3"/>
      <c r="AF37" s="3"/>
      <c r="AG37" s="3"/>
      <c r="AH37" s="77"/>
      <c r="AI37" s="3"/>
      <c r="AJ37" s="3"/>
      <c r="AK37" s="3"/>
      <c r="AL37" s="3"/>
      <c r="AM37" s="3"/>
      <c r="AN37" s="3"/>
      <c r="AO37" s="77"/>
      <c r="AP37" s="3"/>
      <c r="AQ37" s="3"/>
      <c r="AR37" s="3"/>
      <c r="AS37" s="3"/>
      <c r="AT37" s="77"/>
      <c r="AU37" s="77"/>
      <c r="AV37" s="77"/>
      <c r="AW37" s="3"/>
      <c r="AX37" s="3"/>
      <c r="AY37" s="3"/>
      <c r="AZ37" s="3"/>
      <c r="BA37" s="3"/>
      <c r="BB37" s="3"/>
      <c r="BC37" s="77"/>
      <c r="BD37" s="3"/>
      <c r="BE37" s="3"/>
      <c r="BG37" s="21">
        <f t="shared" si="0"/>
        <v>0</v>
      </c>
      <c r="BH37" s="21">
        <f t="shared" si="1"/>
        <v>0</v>
      </c>
    </row>
    <row r="38" spans="1:60" x14ac:dyDescent="0.2">
      <c r="A38" s="3" t="str">
        <f>IF('Service providers'!A40="Enter name of Site 6", "", 'Service providers'!A40)</f>
        <v/>
      </c>
      <c r="B38" s="3"/>
      <c r="C38" s="3"/>
      <c r="D38" s="3"/>
      <c r="E38" s="3"/>
      <c r="F38" s="77"/>
      <c r="G38" s="3"/>
      <c r="H38" s="3"/>
      <c r="I38" s="3"/>
      <c r="J38" s="3"/>
      <c r="K38" s="3"/>
      <c r="L38" s="3"/>
      <c r="M38" s="77"/>
      <c r="N38" s="3"/>
      <c r="O38" s="3"/>
      <c r="P38" s="3"/>
      <c r="Q38" s="3"/>
      <c r="R38" s="3"/>
      <c r="S38" s="3"/>
      <c r="T38" s="77"/>
      <c r="U38" s="3"/>
      <c r="V38" s="3"/>
      <c r="W38" s="3"/>
      <c r="X38" s="3"/>
      <c r="Y38" s="3"/>
      <c r="Z38" s="3"/>
      <c r="AA38" s="77"/>
      <c r="AB38" s="3"/>
      <c r="AC38" s="3"/>
      <c r="AD38" s="3"/>
      <c r="AE38" s="3"/>
      <c r="AF38" s="3"/>
      <c r="AG38" s="3"/>
      <c r="AH38" s="77"/>
      <c r="AI38" s="3"/>
      <c r="AJ38" s="3"/>
      <c r="AK38" s="3"/>
      <c r="AL38" s="3"/>
      <c r="AM38" s="3"/>
      <c r="AN38" s="3"/>
      <c r="AO38" s="77"/>
      <c r="AP38" s="3"/>
      <c r="AQ38" s="3"/>
      <c r="AR38" s="3"/>
      <c r="AS38" s="3"/>
      <c r="AT38" s="77"/>
      <c r="AU38" s="77"/>
      <c r="AV38" s="77"/>
      <c r="AW38" s="3"/>
      <c r="AX38" s="3"/>
      <c r="AY38" s="3"/>
      <c r="AZ38" s="3"/>
      <c r="BA38" s="3"/>
      <c r="BB38" s="3"/>
      <c r="BC38" s="77"/>
      <c r="BD38" s="3"/>
      <c r="BE38" s="3"/>
      <c r="BG38" s="21">
        <f t="shared" si="0"/>
        <v>0</v>
      </c>
      <c r="BH38" s="21">
        <f t="shared" si="1"/>
        <v>0</v>
      </c>
    </row>
    <row r="39" spans="1:60" x14ac:dyDescent="0.2">
      <c r="A39" s="3" t="str">
        <f>IF('Service providers'!A41="Enter name of Site 7", "", 'Service providers'!A41)</f>
        <v/>
      </c>
      <c r="B39" s="3"/>
      <c r="C39" s="3"/>
      <c r="D39" s="3"/>
      <c r="E39" s="3"/>
      <c r="F39" s="77"/>
      <c r="G39" s="3"/>
      <c r="H39" s="3"/>
      <c r="I39" s="3"/>
      <c r="J39" s="3"/>
      <c r="K39" s="3"/>
      <c r="L39" s="3"/>
      <c r="M39" s="77"/>
      <c r="N39" s="3"/>
      <c r="O39" s="3"/>
      <c r="P39" s="3"/>
      <c r="Q39" s="3"/>
      <c r="R39" s="3"/>
      <c r="S39" s="3"/>
      <c r="T39" s="77"/>
      <c r="U39" s="3"/>
      <c r="V39" s="3"/>
      <c r="W39" s="3"/>
      <c r="X39" s="3"/>
      <c r="Y39" s="3"/>
      <c r="Z39" s="3"/>
      <c r="AA39" s="77"/>
      <c r="AB39" s="3"/>
      <c r="AC39" s="3"/>
      <c r="AD39" s="3"/>
      <c r="AE39" s="3"/>
      <c r="AF39" s="3"/>
      <c r="AG39" s="3"/>
      <c r="AH39" s="77"/>
      <c r="AI39" s="3"/>
      <c r="AJ39" s="3"/>
      <c r="AK39" s="3"/>
      <c r="AL39" s="3"/>
      <c r="AM39" s="3"/>
      <c r="AN39" s="3"/>
      <c r="AO39" s="77"/>
      <c r="AP39" s="3"/>
      <c r="AQ39" s="3"/>
      <c r="AR39" s="3"/>
      <c r="AS39" s="3"/>
      <c r="AT39" s="77"/>
      <c r="AU39" s="77"/>
      <c r="AV39" s="77"/>
      <c r="AW39" s="3"/>
      <c r="AX39" s="3"/>
      <c r="AY39" s="3"/>
      <c r="AZ39" s="3"/>
      <c r="BA39" s="3"/>
      <c r="BB39" s="3"/>
      <c r="BC39" s="77"/>
      <c r="BD39" s="3"/>
      <c r="BE39" s="3"/>
      <c r="BG39" s="21">
        <f t="shared" si="0"/>
        <v>0</v>
      </c>
      <c r="BH39" s="21">
        <f t="shared" si="1"/>
        <v>0</v>
      </c>
    </row>
    <row r="40" spans="1:60" x14ac:dyDescent="0.2">
      <c r="A40" s="3" t="str">
        <f>IF('Service providers'!A42="Enter name of Site 8", "", 'Service providers'!A42)</f>
        <v/>
      </c>
      <c r="B40" s="3"/>
      <c r="C40" s="3"/>
      <c r="D40" s="3"/>
      <c r="E40" s="3"/>
      <c r="F40" s="77"/>
      <c r="G40" s="3"/>
      <c r="H40" s="3"/>
      <c r="I40" s="3"/>
      <c r="J40" s="3"/>
      <c r="K40" s="3"/>
      <c r="L40" s="3"/>
      <c r="M40" s="77"/>
      <c r="N40" s="3"/>
      <c r="O40" s="3"/>
      <c r="P40" s="3"/>
      <c r="Q40" s="3"/>
      <c r="R40" s="3"/>
      <c r="S40" s="3"/>
      <c r="T40" s="77"/>
      <c r="U40" s="3"/>
      <c r="V40" s="3"/>
      <c r="W40" s="3"/>
      <c r="X40" s="3"/>
      <c r="Y40" s="3"/>
      <c r="Z40" s="3"/>
      <c r="AA40" s="77"/>
      <c r="AB40" s="3"/>
      <c r="AC40" s="3"/>
      <c r="AD40" s="3"/>
      <c r="AE40" s="3"/>
      <c r="AF40" s="3"/>
      <c r="AG40" s="3"/>
      <c r="AH40" s="77"/>
      <c r="AI40" s="3"/>
      <c r="AJ40" s="3"/>
      <c r="AK40" s="3"/>
      <c r="AL40" s="3"/>
      <c r="AM40" s="3"/>
      <c r="AN40" s="3"/>
      <c r="AO40" s="77"/>
      <c r="AP40" s="3"/>
      <c r="AQ40" s="3"/>
      <c r="AR40" s="3"/>
      <c r="AS40" s="3"/>
      <c r="AT40" s="77"/>
      <c r="AU40" s="77"/>
      <c r="AV40" s="77"/>
      <c r="AW40" s="3"/>
      <c r="AX40" s="3"/>
      <c r="AY40" s="3"/>
      <c r="AZ40" s="3"/>
      <c r="BA40" s="3"/>
      <c r="BB40" s="3"/>
      <c r="BC40" s="77"/>
      <c r="BD40" s="3"/>
      <c r="BE40" s="3"/>
      <c r="BG40" s="21">
        <f t="shared" si="0"/>
        <v>0</v>
      </c>
      <c r="BH40" s="21">
        <f t="shared" si="1"/>
        <v>0</v>
      </c>
    </row>
    <row r="41" spans="1:60" x14ac:dyDescent="0.2">
      <c r="A41" s="3" t="str">
        <f>IF('Service providers'!A43="Enter name of Site 9", "", 'Service providers'!A43)</f>
        <v/>
      </c>
      <c r="B41" s="3"/>
      <c r="C41" s="3"/>
      <c r="D41" s="3"/>
      <c r="E41" s="3"/>
      <c r="F41" s="77"/>
      <c r="G41" s="3"/>
      <c r="H41" s="3"/>
      <c r="I41" s="3"/>
      <c r="J41" s="3"/>
      <c r="K41" s="3"/>
      <c r="L41" s="3"/>
      <c r="M41" s="77"/>
      <c r="N41" s="3"/>
      <c r="O41" s="3"/>
      <c r="P41" s="3"/>
      <c r="Q41" s="3"/>
      <c r="R41" s="3"/>
      <c r="S41" s="3"/>
      <c r="T41" s="77"/>
      <c r="U41" s="3"/>
      <c r="V41" s="3"/>
      <c r="W41" s="3"/>
      <c r="X41" s="3"/>
      <c r="Y41" s="3"/>
      <c r="Z41" s="3"/>
      <c r="AA41" s="77"/>
      <c r="AB41" s="3"/>
      <c r="AC41" s="3"/>
      <c r="AD41" s="3"/>
      <c r="AE41" s="3"/>
      <c r="AF41" s="3"/>
      <c r="AG41" s="3"/>
      <c r="AH41" s="77"/>
      <c r="AI41" s="3"/>
      <c r="AJ41" s="3"/>
      <c r="AK41" s="3"/>
      <c r="AL41" s="3"/>
      <c r="AM41" s="3"/>
      <c r="AN41" s="3"/>
      <c r="AO41" s="77"/>
      <c r="AP41" s="3"/>
      <c r="AQ41" s="3"/>
      <c r="AR41" s="3"/>
      <c r="AS41" s="3"/>
      <c r="AT41" s="77"/>
      <c r="AU41" s="77"/>
      <c r="AV41" s="77"/>
      <c r="AW41" s="3"/>
      <c r="AX41" s="3"/>
      <c r="AY41" s="3"/>
      <c r="AZ41" s="3"/>
      <c r="BA41" s="3"/>
      <c r="BB41" s="3"/>
      <c r="BC41" s="77"/>
      <c r="BD41" s="3"/>
      <c r="BE41" s="3"/>
      <c r="BG41" s="21">
        <f t="shared" si="0"/>
        <v>0</v>
      </c>
      <c r="BH41" s="21">
        <f t="shared" si="1"/>
        <v>0</v>
      </c>
    </row>
    <row r="42" spans="1:60" x14ac:dyDescent="0.2">
      <c r="A42" s="3" t="str">
        <f>IF('Service providers'!A44="Enter name of Site 10", "", 'Service providers'!A44)</f>
        <v/>
      </c>
      <c r="B42" s="3"/>
      <c r="C42" s="3"/>
      <c r="D42" s="3"/>
      <c r="E42" s="3"/>
      <c r="F42" s="77"/>
      <c r="G42" s="3"/>
      <c r="H42" s="3"/>
      <c r="I42" s="3"/>
      <c r="J42" s="3"/>
      <c r="K42" s="3"/>
      <c r="L42" s="3"/>
      <c r="M42" s="77"/>
      <c r="N42" s="3"/>
      <c r="O42" s="3"/>
      <c r="P42" s="3"/>
      <c r="Q42" s="3"/>
      <c r="R42" s="3"/>
      <c r="S42" s="3"/>
      <c r="T42" s="77"/>
      <c r="U42" s="3"/>
      <c r="V42" s="3"/>
      <c r="W42" s="3"/>
      <c r="X42" s="3"/>
      <c r="Y42" s="3"/>
      <c r="Z42" s="3"/>
      <c r="AA42" s="77"/>
      <c r="AB42" s="3"/>
      <c r="AC42" s="3"/>
      <c r="AD42" s="3"/>
      <c r="AE42" s="3"/>
      <c r="AF42" s="3"/>
      <c r="AG42" s="3"/>
      <c r="AH42" s="77"/>
      <c r="AI42" s="3"/>
      <c r="AJ42" s="3"/>
      <c r="AK42" s="3"/>
      <c r="AL42" s="3"/>
      <c r="AM42" s="3"/>
      <c r="AN42" s="3"/>
      <c r="AO42" s="77"/>
      <c r="AP42" s="3"/>
      <c r="AQ42" s="3"/>
      <c r="AR42" s="3"/>
      <c r="AS42" s="3"/>
      <c r="AT42" s="77"/>
      <c r="AU42" s="77"/>
      <c r="AV42" s="77"/>
      <c r="AW42" s="3"/>
      <c r="AX42" s="3"/>
      <c r="AY42" s="3"/>
      <c r="AZ42" s="3"/>
      <c r="BA42" s="3"/>
      <c r="BB42" s="3"/>
      <c r="BC42" s="77"/>
      <c r="BD42" s="3"/>
      <c r="BE42" s="3"/>
      <c r="BG42" s="21">
        <f t="shared" si="0"/>
        <v>0</v>
      </c>
      <c r="BH42" s="21">
        <f t="shared" si="1"/>
        <v>0</v>
      </c>
    </row>
    <row r="43" spans="1:60" x14ac:dyDescent="0.2">
      <c r="A43" s="3" t="str">
        <f>IF('Service providers'!A45="Enter name of Site 11", "", 'Service providers'!A45)</f>
        <v/>
      </c>
      <c r="B43" s="3"/>
      <c r="C43" s="3"/>
      <c r="D43" s="3"/>
      <c r="E43" s="3"/>
      <c r="F43" s="77"/>
      <c r="G43" s="3"/>
      <c r="H43" s="3"/>
      <c r="I43" s="3"/>
      <c r="J43" s="3"/>
      <c r="K43" s="3"/>
      <c r="L43" s="3"/>
      <c r="M43" s="77"/>
      <c r="N43" s="3"/>
      <c r="O43" s="3"/>
      <c r="P43" s="3"/>
      <c r="Q43" s="3"/>
      <c r="R43" s="3"/>
      <c r="S43" s="3"/>
      <c r="T43" s="77"/>
      <c r="U43" s="3"/>
      <c r="V43" s="3"/>
      <c r="W43" s="3"/>
      <c r="X43" s="3"/>
      <c r="Y43" s="3"/>
      <c r="Z43" s="3"/>
      <c r="AA43" s="77"/>
      <c r="AB43" s="3"/>
      <c r="AC43" s="3"/>
      <c r="AD43" s="3"/>
      <c r="AE43" s="3"/>
      <c r="AF43" s="3"/>
      <c r="AG43" s="3"/>
      <c r="AH43" s="77"/>
      <c r="AI43" s="3"/>
      <c r="AJ43" s="3"/>
      <c r="AK43" s="3"/>
      <c r="AL43" s="3"/>
      <c r="AM43" s="3"/>
      <c r="AN43" s="3"/>
      <c r="AO43" s="77"/>
      <c r="AP43" s="3"/>
      <c r="AQ43" s="3"/>
      <c r="AR43" s="3"/>
      <c r="AS43" s="3"/>
      <c r="AT43" s="77"/>
      <c r="AU43" s="77"/>
      <c r="AV43" s="77"/>
      <c r="AW43" s="3"/>
      <c r="AX43" s="3"/>
      <c r="AY43" s="3"/>
      <c r="AZ43" s="3"/>
      <c r="BA43" s="3"/>
      <c r="BB43" s="3"/>
      <c r="BC43" s="77"/>
      <c r="BD43" s="3"/>
      <c r="BE43" s="3"/>
      <c r="BG43" s="21">
        <f t="shared" si="0"/>
        <v>0</v>
      </c>
      <c r="BH43" s="21">
        <f t="shared" si="1"/>
        <v>0</v>
      </c>
    </row>
    <row r="44" spans="1:60" x14ac:dyDescent="0.2">
      <c r="A44" s="3" t="str">
        <f>IF('Service providers'!A46="Enter name of Site 12", "", 'Service providers'!A46)</f>
        <v/>
      </c>
      <c r="B44" s="3"/>
      <c r="C44" s="3"/>
      <c r="D44" s="3"/>
      <c r="E44" s="3"/>
      <c r="F44" s="77"/>
      <c r="G44" s="3"/>
      <c r="H44" s="3"/>
      <c r="I44" s="3"/>
      <c r="J44" s="3"/>
      <c r="K44" s="3"/>
      <c r="L44" s="3"/>
      <c r="M44" s="77"/>
      <c r="N44" s="3"/>
      <c r="O44" s="3"/>
      <c r="P44" s="3"/>
      <c r="Q44" s="3"/>
      <c r="R44" s="3"/>
      <c r="S44" s="3"/>
      <c r="T44" s="77"/>
      <c r="U44" s="3"/>
      <c r="V44" s="3"/>
      <c r="W44" s="3"/>
      <c r="X44" s="3"/>
      <c r="Y44" s="3"/>
      <c r="Z44" s="3"/>
      <c r="AA44" s="77"/>
      <c r="AB44" s="3"/>
      <c r="AC44" s="3"/>
      <c r="AD44" s="3"/>
      <c r="AE44" s="3"/>
      <c r="AF44" s="3"/>
      <c r="AG44" s="3"/>
      <c r="AH44" s="77"/>
      <c r="AI44" s="3"/>
      <c r="AJ44" s="3"/>
      <c r="AK44" s="3"/>
      <c r="AL44" s="3"/>
      <c r="AM44" s="3"/>
      <c r="AN44" s="3"/>
      <c r="AO44" s="77"/>
      <c r="AP44" s="3"/>
      <c r="AQ44" s="3"/>
      <c r="AR44" s="3"/>
      <c r="AS44" s="3"/>
      <c r="AT44" s="77"/>
      <c r="AU44" s="77"/>
      <c r="AV44" s="77"/>
      <c r="AW44" s="3"/>
      <c r="AX44" s="3"/>
      <c r="AY44" s="3"/>
      <c r="AZ44" s="3"/>
      <c r="BA44" s="3"/>
      <c r="BB44" s="3"/>
      <c r="BC44" s="77"/>
      <c r="BD44" s="3"/>
      <c r="BE44" s="3"/>
      <c r="BG44" s="21">
        <f t="shared" si="0"/>
        <v>0</v>
      </c>
      <c r="BH44" s="21">
        <f t="shared" si="1"/>
        <v>0</v>
      </c>
    </row>
    <row r="45" spans="1:60" x14ac:dyDescent="0.2">
      <c r="A45" s="3" t="str">
        <f>IF('Service providers'!A47="Enter name of Site 13", "", 'Service providers'!A47)</f>
        <v/>
      </c>
      <c r="B45" s="3"/>
      <c r="C45" s="3"/>
      <c r="D45" s="3"/>
      <c r="E45" s="3"/>
      <c r="F45" s="77"/>
      <c r="G45" s="3"/>
      <c r="H45" s="3"/>
      <c r="I45" s="3"/>
      <c r="J45" s="3"/>
      <c r="K45" s="3"/>
      <c r="L45" s="3"/>
      <c r="M45" s="77"/>
      <c r="N45" s="3"/>
      <c r="O45" s="3"/>
      <c r="P45" s="3"/>
      <c r="Q45" s="3"/>
      <c r="R45" s="3"/>
      <c r="S45" s="3"/>
      <c r="T45" s="77"/>
      <c r="U45" s="3"/>
      <c r="V45" s="3"/>
      <c r="W45" s="3"/>
      <c r="X45" s="3"/>
      <c r="Y45" s="3"/>
      <c r="Z45" s="3"/>
      <c r="AA45" s="77"/>
      <c r="AB45" s="3"/>
      <c r="AC45" s="3"/>
      <c r="AD45" s="3"/>
      <c r="AE45" s="3"/>
      <c r="AF45" s="3"/>
      <c r="AG45" s="3"/>
      <c r="AH45" s="77"/>
      <c r="AI45" s="3"/>
      <c r="AJ45" s="3"/>
      <c r="AK45" s="3"/>
      <c r="AL45" s="3"/>
      <c r="AM45" s="3"/>
      <c r="AN45" s="3"/>
      <c r="AO45" s="77"/>
      <c r="AP45" s="3"/>
      <c r="AQ45" s="3"/>
      <c r="AR45" s="3"/>
      <c r="AS45" s="3"/>
      <c r="AT45" s="77"/>
      <c r="AU45" s="77"/>
      <c r="AV45" s="77"/>
      <c r="AW45" s="3"/>
      <c r="AX45" s="3"/>
      <c r="AY45" s="3"/>
      <c r="AZ45" s="3"/>
      <c r="BA45" s="3"/>
      <c r="BB45" s="3"/>
      <c r="BC45" s="77"/>
      <c r="BD45" s="3"/>
      <c r="BE45" s="3"/>
      <c r="BG45" s="21">
        <f t="shared" si="0"/>
        <v>0</v>
      </c>
      <c r="BH45" s="21">
        <f t="shared" si="1"/>
        <v>0</v>
      </c>
    </row>
    <row r="46" spans="1:60" x14ac:dyDescent="0.2">
      <c r="A46" s="3" t="str">
        <f>IF('Service providers'!A48="Enter name of Site 14", "", 'Service providers'!A48)</f>
        <v/>
      </c>
      <c r="B46" s="3"/>
      <c r="C46" s="3"/>
      <c r="D46" s="3"/>
      <c r="E46" s="3"/>
      <c r="F46" s="77"/>
      <c r="G46" s="3"/>
      <c r="H46" s="3"/>
      <c r="I46" s="3"/>
      <c r="J46" s="3"/>
      <c r="K46" s="3"/>
      <c r="L46" s="3"/>
      <c r="M46" s="77"/>
      <c r="N46" s="3"/>
      <c r="O46" s="3"/>
      <c r="P46" s="3"/>
      <c r="Q46" s="3"/>
      <c r="R46" s="3"/>
      <c r="S46" s="3"/>
      <c r="T46" s="77"/>
      <c r="U46" s="3"/>
      <c r="V46" s="3"/>
      <c r="W46" s="3"/>
      <c r="X46" s="3"/>
      <c r="Y46" s="3"/>
      <c r="Z46" s="3"/>
      <c r="AA46" s="77"/>
      <c r="AB46" s="3"/>
      <c r="AC46" s="3"/>
      <c r="AD46" s="3"/>
      <c r="AE46" s="3"/>
      <c r="AF46" s="3"/>
      <c r="AG46" s="3"/>
      <c r="AH46" s="77"/>
      <c r="AI46" s="3"/>
      <c r="AJ46" s="3"/>
      <c r="AK46" s="3"/>
      <c r="AL46" s="3"/>
      <c r="AM46" s="3"/>
      <c r="AN46" s="3"/>
      <c r="AO46" s="77"/>
      <c r="AP46" s="3"/>
      <c r="AQ46" s="3"/>
      <c r="AR46" s="3"/>
      <c r="AS46" s="3"/>
      <c r="AT46" s="77"/>
      <c r="AU46" s="77"/>
      <c r="AV46" s="77"/>
      <c r="AW46" s="3"/>
      <c r="AX46" s="3"/>
      <c r="AY46" s="3"/>
      <c r="AZ46" s="3"/>
      <c r="BA46" s="3"/>
      <c r="BB46" s="3"/>
      <c r="BC46" s="77"/>
      <c r="BD46" s="3"/>
      <c r="BE46" s="3"/>
      <c r="BG46" s="21">
        <f t="shared" si="0"/>
        <v>0</v>
      </c>
      <c r="BH46" s="21">
        <f t="shared" si="1"/>
        <v>0</v>
      </c>
    </row>
    <row r="47" spans="1:60" x14ac:dyDescent="0.2">
      <c r="A47" s="3" t="str">
        <f>IF('Service providers'!A49="Enter name of Site 15", "", 'Service providers'!A49)</f>
        <v/>
      </c>
      <c r="B47" s="3"/>
      <c r="C47" s="3"/>
      <c r="D47" s="3"/>
      <c r="E47" s="3"/>
      <c r="F47" s="77"/>
      <c r="G47" s="3"/>
      <c r="H47" s="3"/>
      <c r="I47" s="3"/>
      <c r="J47" s="3"/>
      <c r="K47" s="3"/>
      <c r="L47" s="3"/>
      <c r="M47" s="77"/>
      <c r="N47" s="3"/>
      <c r="O47" s="3"/>
      <c r="P47" s="3"/>
      <c r="Q47" s="3"/>
      <c r="R47" s="3"/>
      <c r="S47" s="3"/>
      <c r="T47" s="77"/>
      <c r="U47" s="3"/>
      <c r="V47" s="3"/>
      <c r="W47" s="3"/>
      <c r="X47" s="3"/>
      <c r="Y47" s="3"/>
      <c r="Z47" s="3"/>
      <c r="AA47" s="77"/>
      <c r="AB47" s="3"/>
      <c r="AC47" s="3"/>
      <c r="AD47" s="3"/>
      <c r="AE47" s="3"/>
      <c r="AF47" s="3"/>
      <c r="AG47" s="3"/>
      <c r="AH47" s="77"/>
      <c r="AI47" s="3"/>
      <c r="AJ47" s="3"/>
      <c r="AK47" s="3"/>
      <c r="AL47" s="3"/>
      <c r="AM47" s="3"/>
      <c r="AN47" s="3"/>
      <c r="AO47" s="77"/>
      <c r="AP47" s="3"/>
      <c r="AQ47" s="3"/>
      <c r="AR47" s="3"/>
      <c r="AS47" s="3"/>
      <c r="AT47" s="77"/>
      <c r="AU47" s="77"/>
      <c r="AV47" s="77"/>
      <c r="AW47" s="3"/>
      <c r="AX47" s="3"/>
      <c r="AY47" s="3"/>
      <c r="AZ47" s="3"/>
      <c r="BA47" s="3"/>
      <c r="BB47" s="3"/>
      <c r="BC47" s="77"/>
      <c r="BD47" s="3"/>
      <c r="BE47" s="3"/>
      <c r="BG47" s="21">
        <f t="shared" si="0"/>
        <v>0</v>
      </c>
      <c r="BH47" s="21">
        <f t="shared" si="1"/>
        <v>0</v>
      </c>
    </row>
    <row r="48" spans="1:60" x14ac:dyDescent="0.2">
      <c r="A48" s="3" t="str">
        <f>IF('Service providers'!A50="Enter name of Site 16", "", 'Service providers'!A50)</f>
        <v/>
      </c>
      <c r="B48" s="3"/>
      <c r="C48" s="3"/>
      <c r="D48" s="3"/>
      <c r="E48" s="3"/>
      <c r="F48" s="77"/>
      <c r="G48" s="3"/>
      <c r="H48" s="3"/>
      <c r="I48" s="3"/>
      <c r="J48" s="3"/>
      <c r="K48" s="3"/>
      <c r="L48" s="3"/>
      <c r="M48" s="77"/>
      <c r="N48" s="3"/>
      <c r="O48" s="3"/>
      <c r="P48" s="3"/>
      <c r="Q48" s="3"/>
      <c r="R48" s="3"/>
      <c r="S48" s="3"/>
      <c r="T48" s="77"/>
      <c r="U48" s="3"/>
      <c r="V48" s="3"/>
      <c r="W48" s="3"/>
      <c r="X48" s="3"/>
      <c r="Y48" s="3"/>
      <c r="Z48" s="3"/>
      <c r="AA48" s="77"/>
      <c r="AB48" s="3"/>
      <c r="AC48" s="3"/>
      <c r="AD48" s="3"/>
      <c r="AE48" s="3"/>
      <c r="AF48" s="3"/>
      <c r="AG48" s="3"/>
      <c r="AH48" s="77"/>
      <c r="AI48" s="3"/>
      <c r="AJ48" s="3"/>
      <c r="AK48" s="3"/>
      <c r="AL48" s="3"/>
      <c r="AM48" s="3"/>
      <c r="AN48" s="3"/>
      <c r="AO48" s="77"/>
      <c r="AP48" s="3"/>
      <c r="AQ48" s="3"/>
      <c r="AR48" s="3"/>
      <c r="AS48" s="3"/>
      <c r="AT48" s="77"/>
      <c r="AU48" s="77"/>
      <c r="AV48" s="77"/>
      <c r="AW48" s="3"/>
      <c r="AX48" s="3"/>
      <c r="AY48" s="3"/>
      <c r="AZ48" s="3"/>
      <c r="BA48" s="3"/>
      <c r="BB48" s="3"/>
      <c r="BC48" s="77"/>
      <c r="BD48" s="3"/>
      <c r="BE48" s="3"/>
      <c r="BG48" s="21">
        <f t="shared" si="0"/>
        <v>0</v>
      </c>
      <c r="BH48" s="21">
        <f t="shared" si="1"/>
        <v>0</v>
      </c>
    </row>
    <row r="49" spans="1:60" x14ac:dyDescent="0.2">
      <c r="A49" s="3" t="str">
        <f>IF('Service providers'!A51="Enter name of Site 17", "", 'Service providers'!A51)</f>
        <v/>
      </c>
      <c r="B49" s="3"/>
      <c r="C49" s="3"/>
      <c r="D49" s="3"/>
      <c r="E49" s="3"/>
      <c r="F49" s="77"/>
      <c r="G49" s="3"/>
      <c r="H49" s="3"/>
      <c r="I49" s="3"/>
      <c r="J49" s="3"/>
      <c r="K49" s="3"/>
      <c r="L49" s="3"/>
      <c r="M49" s="77"/>
      <c r="N49" s="3"/>
      <c r="O49" s="3"/>
      <c r="P49" s="3"/>
      <c r="Q49" s="3"/>
      <c r="R49" s="3"/>
      <c r="S49" s="3"/>
      <c r="T49" s="77"/>
      <c r="U49" s="3"/>
      <c r="V49" s="3"/>
      <c r="W49" s="3"/>
      <c r="X49" s="3"/>
      <c r="Y49" s="3"/>
      <c r="Z49" s="3"/>
      <c r="AA49" s="77"/>
      <c r="AB49" s="3"/>
      <c r="AC49" s="3"/>
      <c r="AD49" s="3"/>
      <c r="AE49" s="3"/>
      <c r="AF49" s="3"/>
      <c r="AG49" s="3"/>
      <c r="AH49" s="77"/>
      <c r="AI49" s="3"/>
      <c r="AJ49" s="3"/>
      <c r="AK49" s="3"/>
      <c r="AL49" s="3"/>
      <c r="AM49" s="3"/>
      <c r="AN49" s="3"/>
      <c r="AO49" s="77"/>
      <c r="AP49" s="3"/>
      <c r="AQ49" s="3"/>
      <c r="AR49" s="3"/>
      <c r="AS49" s="3"/>
      <c r="AT49" s="77"/>
      <c r="AU49" s="77"/>
      <c r="AV49" s="77"/>
      <c r="AW49" s="3"/>
      <c r="AX49" s="3"/>
      <c r="AY49" s="3"/>
      <c r="AZ49" s="3"/>
      <c r="BA49" s="3"/>
      <c r="BB49" s="3"/>
      <c r="BC49" s="77"/>
      <c r="BD49" s="3"/>
      <c r="BE49" s="3"/>
      <c r="BG49" s="21">
        <f t="shared" si="0"/>
        <v>0</v>
      </c>
      <c r="BH49" s="21">
        <f t="shared" si="1"/>
        <v>0</v>
      </c>
    </row>
    <row r="50" spans="1:60" x14ac:dyDescent="0.2">
      <c r="A50" s="3" t="str">
        <f>IF('Service providers'!A52="Enter name of Site 18", "", 'Service providers'!A52)</f>
        <v/>
      </c>
      <c r="B50" s="3"/>
      <c r="C50" s="3"/>
      <c r="D50" s="3"/>
      <c r="E50" s="3"/>
      <c r="F50" s="77"/>
      <c r="G50" s="3"/>
      <c r="H50" s="3"/>
      <c r="I50" s="3"/>
      <c r="J50" s="3"/>
      <c r="K50" s="3"/>
      <c r="L50" s="3"/>
      <c r="M50" s="77"/>
      <c r="N50" s="3"/>
      <c r="O50" s="3"/>
      <c r="P50" s="3"/>
      <c r="Q50" s="3"/>
      <c r="R50" s="3"/>
      <c r="S50" s="3"/>
      <c r="T50" s="77"/>
      <c r="U50" s="3"/>
      <c r="V50" s="3"/>
      <c r="W50" s="3"/>
      <c r="X50" s="3"/>
      <c r="Y50" s="3"/>
      <c r="Z50" s="3"/>
      <c r="AA50" s="77"/>
      <c r="AB50" s="3"/>
      <c r="AC50" s="3"/>
      <c r="AD50" s="3"/>
      <c r="AE50" s="3"/>
      <c r="AF50" s="3"/>
      <c r="AG50" s="3"/>
      <c r="AH50" s="77"/>
      <c r="AI50" s="3"/>
      <c r="AJ50" s="3"/>
      <c r="AK50" s="3"/>
      <c r="AL50" s="3"/>
      <c r="AM50" s="3"/>
      <c r="AN50" s="3"/>
      <c r="AO50" s="77"/>
      <c r="AP50" s="3"/>
      <c r="AQ50" s="3"/>
      <c r="AR50" s="3"/>
      <c r="AS50" s="3"/>
      <c r="AT50" s="77"/>
      <c r="AU50" s="77"/>
      <c r="AV50" s="77"/>
      <c r="AW50" s="3"/>
      <c r="AX50" s="3"/>
      <c r="AY50" s="3"/>
      <c r="AZ50" s="3"/>
      <c r="BA50" s="3"/>
      <c r="BB50" s="3"/>
      <c r="BC50" s="77"/>
      <c r="BD50" s="3"/>
      <c r="BE50" s="3"/>
      <c r="BG50" s="21">
        <f t="shared" si="0"/>
        <v>0</v>
      </c>
      <c r="BH50" s="21">
        <f t="shared" si="1"/>
        <v>0</v>
      </c>
    </row>
    <row r="51" spans="1:60" x14ac:dyDescent="0.2">
      <c r="A51" s="3" t="str">
        <f>IF('Service providers'!A53="Enter name of Site 19", "", 'Service providers'!A53)</f>
        <v/>
      </c>
      <c r="B51" s="3"/>
      <c r="C51" s="3"/>
      <c r="D51" s="3"/>
      <c r="E51" s="3"/>
      <c r="F51" s="77"/>
      <c r="G51" s="3"/>
      <c r="H51" s="3"/>
      <c r="I51" s="3"/>
      <c r="J51" s="3"/>
      <c r="K51" s="3"/>
      <c r="L51" s="3"/>
      <c r="M51" s="77"/>
      <c r="N51" s="3"/>
      <c r="O51" s="3"/>
      <c r="P51" s="3"/>
      <c r="Q51" s="3"/>
      <c r="R51" s="3"/>
      <c r="S51" s="3"/>
      <c r="T51" s="77"/>
      <c r="U51" s="3"/>
      <c r="V51" s="3"/>
      <c r="W51" s="3"/>
      <c r="X51" s="3"/>
      <c r="Y51" s="3"/>
      <c r="Z51" s="3"/>
      <c r="AA51" s="77"/>
      <c r="AB51" s="3"/>
      <c r="AC51" s="3"/>
      <c r="AD51" s="3"/>
      <c r="AE51" s="3"/>
      <c r="AF51" s="3"/>
      <c r="AG51" s="3"/>
      <c r="AH51" s="77"/>
      <c r="AI51" s="3"/>
      <c r="AJ51" s="3"/>
      <c r="AK51" s="3"/>
      <c r="AL51" s="3"/>
      <c r="AM51" s="3"/>
      <c r="AN51" s="3"/>
      <c r="AO51" s="77"/>
      <c r="AP51" s="3"/>
      <c r="AQ51" s="3"/>
      <c r="AR51" s="3"/>
      <c r="AS51" s="3"/>
      <c r="AT51" s="77"/>
      <c r="AU51" s="77"/>
      <c r="AV51" s="77"/>
      <c r="AW51" s="3"/>
      <c r="AX51" s="3"/>
      <c r="AY51" s="3"/>
      <c r="AZ51" s="3"/>
      <c r="BA51" s="3"/>
      <c r="BB51" s="3"/>
      <c r="BC51" s="77"/>
      <c r="BD51" s="3"/>
      <c r="BE51" s="3"/>
      <c r="BG51" s="21">
        <f t="shared" si="0"/>
        <v>0</v>
      </c>
      <c r="BH51" s="21">
        <f t="shared" si="1"/>
        <v>0</v>
      </c>
    </row>
    <row r="52" spans="1:60" x14ac:dyDescent="0.2">
      <c r="A52" s="3" t="str">
        <f>IF('Service providers'!A54="Enter name of Site 20", "", 'Service providers'!A54)</f>
        <v/>
      </c>
      <c r="B52" s="3"/>
      <c r="C52" s="3"/>
      <c r="D52" s="3"/>
      <c r="E52" s="3"/>
      <c r="F52" s="77"/>
      <c r="G52" s="3"/>
      <c r="H52" s="3"/>
      <c r="I52" s="3"/>
      <c r="J52" s="3"/>
      <c r="K52" s="3"/>
      <c r="L52" s="3"/>
      <c r="M52" s="77"/>
      <c r="N52" s="3"/>
      <c r="O52" s="3"/>
      <c r="P52" s="3"/>
      <c r="Q52" s="3"/>
      <c r="R52" s="3"/>
      <c r="S52" s="3"/>
      <c r="T52" s="77"/>
      <c r="U52" s="3"/>
      <c r="V52" s="3"/>
      <c r="W52" s="3"/>
      <c r="X52" s="3"/>
      <c r="Y52" s="3"/>
      <c r="Z52" s="3"/>
      <c r="AA52" s="77"/>
      <c r="AB52" s="3"/>
      <c r="AC52" s="3"/>
      <c r="AD52" s="3"/>
      <c r="AE52" s="3"/>
      <c r="AF52" s="3"/>
      <c r="AG52" s="3"/>
      <c r="AH52" s="77"/>
      <c r="AI52" s="3"/>
      <c r="AJ52" s="3"/>
      <c r="AK52" s="3"/>
      <c r="AL52" s="3"/>
      <c r="AM52" s="3"/>
      <c r="AN52" s="3"/>
      <c r="AO52" s="77"/>
      <c r="AP52" s="3"/>
      <c r="AQ52" s="3"/>
      <c r="AR52" s="3"/>
      <c r="AS52" s="3"/>
      <c r="AT52" s="77"/>
      <c r="AU52" s="77"/>
      <c r="AV52" s="77"/>
      <c r="AW52" s="3"/>
      <c r="AX52" s="3"/>
      <c r="AY52" s="3"/>
      <c r="AZ52" s="3"/>
      <c r="BA52" s="3"/>
      <c r="BB52" s="3"/>
      <c r="BC52" s="77"/>
      <c r="BD52" s="3"/>
      <c r="BE52" s="3"/>
      <c r="BG52" s="21">
        <f t="shared" si="0"/>
        <v>0</v>
      </c>
      <c r="BH52" s="21">
        <f t="shared" si="1"/>
        <v>0</v>
      </c>
    </row>
    <row r="53" spans="1:60" ht="15" x14ac:dyDescent="0.25">
      <c r="A53" s="74" t="str">
        <f>IF('Service providers'!A55="Enter name here", "", 'Service providers'!A55)</f>
        <v/>
      </c>
      <c r="B53" s="75"/>
      <c r="C53" s="75"/>
      <c r="D53" s="75"/>
      <c r="E53" s="75"/>
      <c r="F53" s="76"/>
      <c r="G53" s="75"/>
      <c r="H53" s="75"/>
      <c r="I53" s="75"/>
      <c r="J53" s="76"/>
      <c r="K53" s="75"/>
      <c r="L53" s="75"/>
      <c r="M53" s="75"/>
      <c r="N53" s="75"/>
      <c r="O53" s="76"/>
      <c r="P53" s="75"/>
      <c r="Q53" s="76"/>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G53" s="21">
        <f t="shared" ref="BG53:BG73" si="2">G53+N53+U53+AB53+AI53+AP53+AW53+BD53</f>
        <v>0</v>
      </c>
      <c r="BH53" s="21">
        <f t="shared" ref="BH53:BH73" si="3">H53+O53+V53+AC53+AJ53+AQ53+AX53+BE53</f>
        <v>0</v>
      </c>
    </row>
    <row r="54" spans="1:60" x14ac:dyDescent="0.2">
      <c r="A54" s="3" t="str">
        <f>IF('Service providers'!A56="Enter name of Site 1", "", 'Service providers'!A56)</f>
        <v/>
      </c>
      <c r="B54" s="3"/>
      <c r="C54" s="3"/>
      <c r="D54" s="3"/>
      <c r="E54" s="3"/>
      <c r="F54" s="77"/>
      <c r="G54" s="3"/>
      <c r="H54" s="3"/>
      <c r="I54" s="3"/>
      <c r="J54" s="3"/>
      <c r="K54" s="3"/>
      <c r="L54" s="3"/>
      <c r="M54" s="77"/>
      <c r="N54" s="3"/>
      <c r="O54" s="3"/>
      <c r="P54" s="3"/>
      <c r="Q54" s="3"/>
      <c r="R54" s="3"/>
      <c r="S54" s="3"/>
      <c r="T54" s="77"/>
      <c r="U54" s="3"/>
      <c r="V54" s="3"/>
      <c r="W54" s="3"/>
      <c r="X54" s="3"/>
      <c r="Y54" s="3"/>
      <c r="Z54" s="3"/>
      <c r="AA54" s="77"/>
      <c r="AB54" s="3"/>
      <c r="AC54" s="3"/>
      <c r="AD54" s="3"/>
      <c r="AE54" s="3"/>
      <c r="AF54" s="3"/>
      <c r="AG54" s="3"/>
      <c r="AH54" s="77"/>
      <c r="AI54" s="3"/>
      <c r="AJ54" s="3"/>
      <c r="AK54" s="3"/>
      <c r="AL54" s="3"/>
      <c r="AM54" s="3"/>
      <c r="AN54" s="3"/>
      <c r="AO54" s="77"/>
      <c r="AP54" s="3"/>
      <c r="AQ54" s="3"/>
      <c r="AR54" s="3"/>
      <c r="AS54" s="3"/>
      <c r="AT54" s="77"/>
      <c r="AU54" s="77"/>
      <c r="AV54" s="77"/>
      <c r="AW54" s="3"/>
      <c r="AX54" s="3"/>
      <c r="AY54" s="3"/>
      <c r="AZ54" s="3"/>
      <c r="BA54" s="3"/>
      <c r="BB54" s="3"/>
      <c r="BC54" s="77"/>
      <c r="BD54" s="3"/>
      <c r="BE54" s="3"/>
      <c r="BG54" s="21">
        <f t="shared" si="2"/>
        <v>0</v>
      </c>
      <c r="BH54" s="21">
        <f t="shared" si="3"/>
        <v>0</v>
      </c>
    </row>
    <row r="55" spans="1:60" x14ac:dyDescent="0.2">
      <c r="A55" s="3" t="str">
        <f>IF('Service providers'!A57="Enter name of Site 2", "", 'Service providers'!A57)</f>
        <v/>
      </c>
      <c r="B55" s="3"/>
      <c r="C55" s="3"/>
      <c r="D55" s="3"/>
      <c r="E55" s="3"/>
      <c r="F55" s="77"/>
      <c r="G55" s="3"/>
      <c r="H55" s="3"/>
      <c r="I55" s="3"/>
      <c r="J55" s="3"/>
      <c r="K55" s="3"/>
      <c r="L55" s="3"/>
      <c r="M55" s="77"/>
      <c r="N55" s="3"/>
      <c r="O55" s="3"/>
      <c r="P55" s="3"/>
      <c r="Q55" s="3"/>
      <c r="R55" s="3"/>
      <c r="S55" s="3"/>
      <c r="T55" s="77"/>
      <c r="U55" s="3"/>
      <c r="V55" s="3"/>
      <c r="W55" s="3"/>
      <c r="X55" s="3"/>
      <c r="Y55" s="3"/>
      <c r="Z55" s="3"/>
      <c r="AA55" s="77"/>
      <c r="AB55" s="3"/>
      <c r="AC55" s="3"/>
      <c r="AD55" s="3"/>
      <c r="AE55" s="3"/>
      <c r="AF55" s="3"/>
      <c r="AG55" s="3"/>
      <c r="AH55" s="77"/>
      <c r="AI55" s="3"/>
      <c r="AJ55" s="3"/>
      <c r="AK55" s="3"/>
      <c r="AL55" s="3"/>
      <c r="AM55" s="3"/>
      <c r="AN55" s="3"/>
      <c r="AO55" s="77"/>
      <c r="AP55" s="3"/>
      <c r="AQ55" s="3"/>
      <c r="AR55" s="3"/>
      <c r="AS55" s="3"/>
      <c r="AT55" s="77"/>
      <c r="AU55" s="77"/>
      <c r="AV55" s="77"/>
      <c r="AW55" s="3"/>
      <c r="AX55" s="3"/>
      <c r="AY55" s="3"/>
      <c r="AZ55" s="3"/>
      <c r="BA55" s="3"/>
      <c r="BB55" s="3"/>
      <c r="BC55" s="77"/>
      <c r="BD55" s="3"/>
      <c r="BE55" s="3"/>
      <c r="BG55" s="21">
        <f t="shared" si="2"/>
        <v>0</v>
      </c>
      <c r="BH55" s="21">
        <f t="shared" si="3"/>
        <v>0</v>
      </c>
    </row>
    <row r="56" spans="1:60" x14ac:dyDescent="0.2">
      <c r="A56" s="3" t="str">
        <f>IF('Service providers'!A58="Enter name of Site 3", "", 'Service providers'!A58)</f>
        <v/>
      </c>
      <c r="B56" s="3"/>
      <c r="C56" s="3"/>
      <c r="D56" s="3"/>
      <c r="E56" s="3"/>
      <c r="F56" s="77"/>
      <c r="G56" s="3"/>
      <c r="H56" s="3"/>
      <c r="I56" s="3"/>
      <c r="J56" s="3"/>
      <c r="K56" s="3"/>
      <c r="L56" s="3"/>
      <c r="M56" s="77"/>
      <c r="N56" s="3"/>
      <c r="O56" s="3"/>
      <c r="P56" s="3"/>
      <c r="Q56" s="3"/>
      <c r="R56" s="3"/>
      <c r="S56" s="3"/>
      <c r="T56" s="77"/>
      <c r="U56" s="3"/>
      <c r="V56" s="3"/>
      <c r="W56" s="3"/>
      <c r="X56" s="3"/>
      <c r="Y56" s="3"/>
      <c r="Z56" s="3"/>
      <c r="AA56" s="77"/>
      <c r="AB56" s="3"/>
      <c r="AC56" s="3"/>
      <c r="AD56" s="3"/>
      <c r="AE56" s="3"/>
      <c r="AF56" s="3"/>
      <c r="AG56" s="3"/>
      <c r="AH56" s="77"/>
      <c r="AI56" s="3"/>
      <c r="AJ56" s="3"/>
      <c r="AK56" s="3"/>
      <c r="AL56" s="3"/>
      <c r="AM56" s="3"/>
      <c r="AN56" s="3"/>
      <c r="AO56" s="77"/>
      <c r="AP56" s="3"/>
      <c r="AQ56" s="3"/>
      <c r="AR56" s="3"/>
      <c r="AS56" s="3"/>
      <c r="AT56" s="77"/>
      <c r="AU56" s="77"/>
      <c r="AV56" s="77"/>
      <c r="AW56" s="3"/>
      <c r="AX56" s="3"/>
      <c r="AY56" s="3"/>
      <c r="AZ56" s="3"/>
      <c r="BA56" s="3"/>
      <c r="BB56" s="3"/>
      <c r="BC56" s="77"/>
      <c r="BD56" s="3"/>
      <c r="BE56" s="3"/>
      <c r="BG56" s="21">
        <f t="shared" si="2"/>
        <v>0</v>
      </c>
      <c r="BH56" s="21">
        <f t="shared" si="3"/>
        <v>0</v>
      </c>
    </row>
    <row r="57" spans="1:60" x14ac:dyDescent="0.2">
      <c r="A57" s="3" t="str">
        <f>IF('Service providers'!A59="Enter name of Site 4", "", 'Service providers'!A59)</f>
        <v/>
      </c>
      <c r="B57" s="3"/>
      <c r="C57" s="3"/>
      <c r="D57" s="3"/>
      <c r="E57" s="3"/>
      <c r="F57" s="77"/>
      <c r="G57" s="3"/>
      <c r="H57" s="3"/>
      <c r="I57" s="3"/>
      <c r="J57" s="3"/>
      <c r="K57" s="3"/>
      <c r="L57" s="3"/>
      <c r="M57" s="77"/>
      <c r="N57" s="3"/>
      <c r="O57" s="3"/>
      <c r="P57" s="3"/>
      <c r="Q57" s="3"/>
      <c r="R57" s="3"/>
      <c r="S57" s="3"/>
      <c r="T57" s="77"/>
      <c r="U57" s="3"/>
      <c r="V57" s="3"/>
      <c r="W57" s="3"/>
      <c r="X57" s="3"/>
      <c r="Y57" s="3"/>
      <c r="Z57" s="3"/>
      <c r="AA57" s="77"/>
      <c r="AB57" s="3"/>
      <c r="AC57" s="3"/>
      <c r="AD57" s="3"/>
      <c r="AE57" s="3"/>
      <c r="AF57" s="3"/>
      <c r="AG57" s="3"/>
      <c r="AH57" s="77"/>
      <c r="AI57" s="3"/>
      <c r="AJ57" s="3"/>
      <c r="AK57" s="3"/>
      <c r="AL57" s="3"/>
      <c r="AM57" s="3"/>
      <c r="AN57" s="3"/>
      <c r="AO57" s="77"/>
      <c r="AP57" s="3"/>
      <c r="AQ57" s="3"/>
      <c r="AR57" s="3"/>
      <c r="AS57" s="3"/>
      <c r="AT57" s="77"/>
      <c r="AU57" s="77"/>
      <c r="AV57" s="77"/>
      <c r="AW57" s="3"/>
      <c r="AX57" s="3"/>
      <c r="AY57" s="3"/>
      <c r="AZ57" s="3"/>
      <c r="BA57" s="3"/>
      <c r="BB57" s="3"/>
      <c r="BC57" s="77"/>
      <c r="BD57" s="3"/>
      <c r="BE57" s="3"/>
      <c r="BG57" s="21">
        <f t="shared" si="2"/>
        <v>0</v>
      </c>
      <c r="BH57" s="21">
        <f t="shared" si="3"/>
        <v>0</v>
      </c>
    </row>
    <row r="58" spans="1:60" x14ac:dyDescent="0.2">
      <c r="A58" s="3" t="str">
        <f>IF('Service providers'!A60="Enter name of Site 5", "", 'Service providers'!A60)</f>
        <v/>
      </c>
      <c r="B58" s="3"/>
      <c r="C58" s="3"/>
      <c r="D58" s="3"/>
      <c r="E58" s="3"/>
      <c r="F58" s="77"/>
      <c r="G58" s="3"/>
      <c r="H58" s="3"/>
      <c r="I58" s="3"/>
      <c r="J58" s="3"/>
      <c r="K58" s="3"/>
      <c r="L58" s="3"/>
      <c r="M58" s="77"/>
      <c r="N58" s="3"/>
      <c r="O58" s="3"/>
      <c r="P58" s="3"/>
      <c r="Q58" s="3"/>
      <c r="R58" s="3"/>
      <c r="S58" s="3"/>
      <c r="T58" s="77"/>
      <c r="U58" s="3"/>
      <c r="V58" s="3"/>
      <c r="W58" s="3"/>
      <c r="X58" s="3"/>
      <c r="Y58" s="3"/>
      <c r="Z58" s="3"/>
      <c r="AA58" s="77"/>
      <c r="AB58" s="3"/>
      <c r="AC58" s="3"/>
      <c r="AD58" s="3"/>
      <c r="AE58" s="3"/>
      <c r="AF58" s="3"/>
      <c r="AG58" s="3"/>
      <c r="AH58" s="77"/>
      <c r="AI58" s="3"/>
      <c r="AJ58" s="3"/>
      <c r="AK58" s="3"/>
      <c r="AL58" s="3"/>
      <c r="AM58" s="3"/>
      <c r="AN58" s="3"/>
      <c r="AO58" s="77"/>
      <c r="AP58" s="3"/>
      <c r="AQ58" s="3"/>
      <c r="AR58" s="3"/>
      <c r="AS58" s="3"/>
      <c r="AT58" s="77"/>
      <c r="AU58" s="77"/>
      <c r="AV58" s="77"/>
      <c r="AW58" s="3"/>
      <c r="AX58" s="3"/>
      <c r="AY58" s="3"/>
      <c r="AZ58" s="3"/>
      <c r="BA58" s="3"/>
      <c r="BB58" s="3"/>
      <c r="BC58" s="77"/>
      <c r="BD58" s="3"/>
      <c r="BE58" s="3"/>
      <c r="BG58" s="21">
        <f t="shared" si="2"/>
        <v>0</v>
      </c>
      <c r="BH58" s="21">
        <f t="shared" si="3"/>
        <v>0</v>
      </c>
    </row>
    <row r="59" spans="1:60" x14ac:dyDescent="0.2">
      <c r="A59" s="3" t="str">
        <f>IF('Service providers'!A61="Enter name of Site 6", "", 'Service providers'!A61)</f>
        <v/>
      </c>
      <c r="B59" s="3"/>
      <c r="C59" s="3"/>
      <c r="D59" s="3"/>
      <c r="E59" s="3"/>
      <c r="F59" s="77"/>
      <c r="G59" s="3"/>
      <c r="H59" s="3"/>
      <c r="I59" s="3"/>
      <c r="J59" s="3"/>
      <c r="K59" s="3"/>
      <c r="L59" s="3"/>
      <c r="M59" s="77"/>
      <c r="N59" s="3"/>
      <c r="O59" s="3"/>
      <c r="P59" s="3"/>
      <c r="Q59" s="3"/>
      <c r="R59" s="3"/>
      <c r="S59" s="3"/>
      <c r="T59" s="77"/>
      <c r="U59" s="3"/>
      <c r="V59" s="3"/>
      <c r="W59" s="3"/>
      <c r="X59" s="3"/>
      <c r="Y59" s="3"/>
      <c r="Z59" s="3"/>
      <c r="AA59" s="77"/>
      <c r="AB59" s="3"/>
      <c r="AC59" s="3"/>
      <c r="AD59" s="3"/>
      <c r="AE59" s="3"/>
      <c r="AF59" s="3"/>
      <c r="AG59" s="3"/>
      <c r="AH59" s="77"/>
      <c r="AI59" s="3"/>
      <c r="AJ59" s="3"/>
      <c r="AK59" s="3"/>
      <c r="AL59" s="3"/>
      <c r="AM59" s="3"/>
      <c r="AN59" s="3"/>
      <c r="AO59" s="77"/>
      <c r="AP59" s="3"/>
      <c r="AQ59" s="3"/>
      <c r="AR59" s="3"/>
      <c r="AS59" s="3"/>
      <c r="AT59" s="77"/>
      <c r="AU59" s="77"/>
      <c r="AV59" s="77"/>
      <c r="AW59" s="3"/>
      <c r="AX59" s="3"/>
      <c r="AY59" s="3"/>
      <c r="AZ59" s="3"/>
      <c r="BA59" s="3"/>
      <c r="BB59" s="3"/>
      <c r="BC59" s="77"/>
      <c r="BD59" s="3"/>
      <c r="BE59" s="3"/>
      <c r="BG59" s="21">
        <f t="shared" si="2"/>
        <v>0</v>
      </c>
      <c r="BH59" s="21">
        <f t="shared" si="3"/>
        <v>0</v>
      </c>
    </row>
    <row r="60" spans="1:60" x14ac:dyDescent="0.2">
      <c r="A60" s="3" t="str">
        <f>IF('Service providers'!A62="Enter name of Site 7", "", 'Service providers'!A62)</f>
        <v/>
      </c>
      <c r="B60" s="3"/>
      <c r="C60" s="3"/>
      <c r="D60" s="3"/>
      <c r="E60" s="3"/>
      <c r="F60" s="77"/>
      <c r="G60" s="3"/>
      <c r="H60" s="3"/>
      <c r="I60" s="3"/>
      <c r="J60" s="3"/>
      <c r="K60" s="3"/>
      <c r="L60" s="3"/>
      <c r="M60" s="77"/>
      <c r="N60" s="3"/>
      <c r="O60" s="3"/>
      <c r="P60" s="3"/>
      <c r="Q60" s="3"/>
      <c r="R60" s="3"/>
      <c r="S60" s="3"/>
      <c r="T60" s="77"/>
      <c r="U60" s="3"/>
      <c r="V60" s="3"/>
      <c r="W60" s="3"/>
      <c r="X60" s="3"/>
      <c r="Y60" s="3"/>
      <c r="Z60" s="3"/>
      <c r="AA60" s="77"/>
      <c r="AB60" s="3"/>
      <c r="AC60" s="3"/>
      <c r="AD60" s="3"/>
      <c r="AE60" s="3"/>
      <c r="AF60" s="3"/>
      <c r="AG60" s="3"/>
      <c r="AH60" s="77"/>
      <c r="AI60" s="3"/>
      <c r="AJ60" s="3"/>
      <c r="AK60" s="3"/>
      <c r="AL60" s="3"/>
      <c r="AM60" s="3"/>
      <c r="AN60" s="3"/>
      <c r="AO60" s="77"/>
      <c r="AP60" s="3"/>
      <c r="AQ60" s="3"/>
      <c r="AR60" s="3"/>
      <c r="AS60" s="3"/>
      <c r="AT60" s="77"/>
      <c r="AU60" s="77"/>
      <c r="AV60" s="77"/>
      <c r="AW60" s="3"/>
      <c r="AX60" s="3"/>
      <c r="AY60" s="3"/>
      <c r="AZ60" s="3"/>
      <c r="BA60" s="3"/>
      <c r="BB60" s="3"/>
      <c r="BC60" s="77"/>
      <c r="BD60" s="3"/>
      <c r="BE60" s="3"/>
      <c r="BG60" s="21">
        <f t="shared" si="2"/>
        <v>0</v>
      </c>
      <c r="BH60" s="21">
        <f t="shared" si="3"/>
        <v>0</v>
      </c>
    </row>
    <row r="61" spans="1:60" x14ac:dyDescent="0.2">
      <c r="A61" s="3" t="str">
        <f>IF('Service providers'!A63="Enter name of Site 8", "", 'Service providers'!A63)</f>
        <v/>
      </c>
      <c r="B61" s="3"/>
      <c r="C61" s="3"/>
      <c r="D61" s="3"/>
      <c r="E61" s="3"/>
      <c r="F61" s="77"/>
      <c r="G61" s="3"/>
      <c r="H61" s="3"/>
      <c r="I61" s="3"/>
      <c r="J61" s="3"/>
      <c r="K61" s="3"/>
      <c r="L61" s="3"/>
      <c r="M61" s="77"/>
      <c r="N61" s="3"/>
      <c r="O61" s="3"/>
      <c r="P61" s="3"/>
      <c r="Q61" s="3"/>
      <c r="R61" s="3"/>
      <c r="S61" s="3"/>
      <c r="T61" s="77"/>
      <c r="U61" s="3"/>
      <c r="V61" s="3"/>
      <c r="W61" s="3"/>
      <c r="X61" s="3"/>
      <c r="Y61" s="3"/>
      <c r="Z61" s="3"/>
      <c r="AA61" s="77"/>
      <c r="AB61" s="3"/>
      <c r="AC61" s="3"/>
      <c r="AD61" s="3"/>
      <c r="AE61" s="3"/>
      <c r="AF61" s="3"/>
      <c r="AG61" s="3"/>
      <c r="AH61" s="77"/>
      <c r="AI61" s="3"/>
      <c r="AJ61" s="3"/>
      <c r="AK61" s="3"/>
      <c r="AL61" s="3"/>
      <c r="AM61" s="3"/>
      <c r="AN61" s="3"/>
      <c r="AO61" s="77"/>
      <c r="AP61" s="3"/>
      <c r="AQ61" s="3"/>
      <c r="AR61" s="3"/>
      <c r="AS61" s="3"/>
      <c r="AT61" s="77"/>
      <c r="AU61" s="77"/>
      <c r="AV61" s="77"/>
      <c r="AW61" s="3"/>
      <c r="AX61" s="3"/>
      <c r="AY61" s="3"/>
      <c r="AZ61" s="3"/>
      <c r="BA61" s="3"/>
      <c r="BB61" s="3"/>
      <c r="BC61" s="77"/>
      <c r="BD61" s="3"/>
      <c r="BE61" s="3"/>
      <c r="BG61" s="21">
        <f t="shared" si="2"/>
        <v>0</v>
      </c>
      <c r="BH61" s="21">
        <f t="shared" si="3"/>
        <v>0</v>
      </c>
    </row>
    <row r="62" spans="1:60" x14ac:dyDescent="0.2">
      <c r="A62" s="3" t="str">
        <f>IF('Service providers'!A64="Enter name of Site 9", "", 'Service providers'!A64)</f>
        <v/>
      </c>
      <c r="B62" s="3"/>
      <c r="C62" s="3"/>
      <c r="D62" s="3"/>
      <c r="E62" s="3"/>
      <c r="F62" s="77"/>
      <c r="G62" s="3"/>
      <c r="H62" s="3"/>
      <c r="I62" s="3"/>
      <c r="J62" s="3"/>
      <c r="K62" s="3"/>
      <c r="L62" s="3"/>
      <c r="M62" s="77"/>
      <c r="N62" s="3"/>
      <c r="O62" s="3"/>
      <c r="P62" s="3"/>
      <c r="Q62" s="3"/>
      <c r="R62" s="3"/>
      <c r="S62" s="3"/>
      <c r="T62" s="77"/>
      <c r="U62" s="3"/>
      <c r="V62" s="3"/>
      <c r="W62" s="3"/>
      <c r="X62" s="3"/>
      <c r="Y62" s="3"/>
      <c r="Z62" s="3"/>
      <c r="AA62" s="77"/>
      <c r="AB62" s="3"/>
      <c r="AC62" s="3"/>
      <c r="AD62" s="3"/>
      <c r="AE62" s="3"/>
      <c r="AF62" s="3"/>
      <c r="AG62" s="3"/>
      <c r="AH62" s="77"/>
      <c r="AI62" s="3"/>
      <c r="AJ62" s="3"/>
      <c r="AK62" s="3"/>
      <c r="AL62" s="3"/>
      <c r="AM62" s="3"/>
      <c r="AN62" s="3"/>
      <c r="AO62" s="77"/>
      <c r="AP62" s="3"/>
      <c r="AQ62" s="3"/>
      <c r="AR62" s="3"/>
      <c r="AS62" s="3"/>
      <c r="AT62" s="77"/>
      <c r="AU62" s="77"/>
      <c r="AV62" s="77"/>
      <c r="AW62" s="3"/>
      <c r="AX62" s="3"/>
      <c r="AY62" s="3"/>
      <c r="AZ62" s="3"/>
      <c r="BA62" s="3"/>
      <c r="BB62" s="3"/>
      <c r="BC62" s="77"/>
      <c r="BD62" s="3"/>
      <c r="BE62" s="3"/>
      <c r="BG62" s="21">
        <f t="shared" si="2"/>
        <v>0</v>
      </c>
      <c r="BH62" s="21">
        <f t="shared" si="3"/>
        <v>0</v>
      </c>
    </row>
    <row r="63" spans="1:60" x14ac:dyDescent="0.2">
      <c r="A63" s="3" t="str">
        <f>IF('Service providers'!A65="Enter name of Site 10", "", 'Service providers'!A65)</f>
        <v/>
      </c>
      <c r="B63" s="3"/>
      <c r="C63" s="3"/>
      <c r="D63" s="3"/>
      <c r="E63" s="3"/>
      <c r="F63" s="77"/>
      <c r="G63" s="3"/>
      <c r="H63" s="3"/>
      <c r="I63" s="3"/>
      <c r="J63" s="3"/>
      <c r="K63" s="3"/>
      <c r="L63" s="3"/>
      <c r="M63" s="77"/>
      <c r="N63" s="3"/>
      <c r="O63" s="3"/>
      <c r="P63" s="3"/>
      <c r="Q63" s="3"/>
      <c r="R63" s="3"/>
      <c r="S63" s="3"/>
      <c r="T63" s="77"/>
      <c r="U63" s="3"/>
      <c r="V63" s="3"/>
      <c r="W63" s="3"/>
      <c r="X63" s="3"/>
      <c r="Y63" s="3"/>
      <c r="Z63" s="3"/>
      <c r="AA63" s="77"/>
      <c r="AB63" s="3"/>
      <c r="AC63" s="3"/>
      <c r="AD63" s="3"/>
      <c r="AE63" s="3"/>
      <c r="AF63" s="3"/>
      <c r="AG63" s="3"/>
      <c r="AH63" s="77"/>
      <c r="AI63" s="3"/>
      <c r="AJ63" s="3"/>
      <c r="AK63" s="3"/>
      <c r="AL63" s="3"/>
      <c r="AM63" s="3"/>
      <c r="AN63" s="3"/>
      <c r="AO63" s="77"/>
      <c r="AP63" s="3"/>
      <c r="AQ63" s="3"/>
      <c r="AR63" s="3"/>
      <c r="AS63" s="3"/>
      <c r="AT63" s="77"/>
      <c r="AU63" s="77"/>
      <c r="AV63" s="77"/>
      <c r="AW63" s="3"/>
      <c r="AX63" s="3"/>
      <c r="AY63" s="3"/>
      <c r="AZ63" s="3"/>
      <c r="BA63" s="3"/>
      <c r="BB63" s="3"/>
      <c r="BC63" s="77"/>
      <c r="BD63" s="3"/>
      <c r="BE63" s="3"/>
      <c r="BG63" s="21">
        <f t="shared" si="2"/>
        <v>0</v>
      </c>
      <c r="BH63" s="21">
        <f t="shared" si="3"/>
        <v>0</v>
      </c>
    </row>
    <row r="64" spans="1:60" x14ac:dyDescent="0.2">
      <c r="A64" s="3" t="str">
        <f>IF('Service providers'!A66="Enter name of Site 11", "", 'Service providers'!A66)</f>
        <v/>
      </c>
      <c r="B64" s="3"/>
      <c r="C64" s="3"/>
      <c r="D64" s="3"/>
      <c r="E64" s="3"/>
      <c r="F64" s="77"/>
      <c r="G64" s="3"/>
      <c r="H64" s="3"/>
      <c r="I64" s="3"/>
      <c r="J64" s="3"/>
      <c r="K64" s="3"/>
      <c r="L64" s="3"/>
      <c r="M64" s="77"/>
      <c r="N64" s="3"/>
      <c r="O64" s="3"/>
      <c r="P64" s="3"/>
      <c r="Q64" s="3"/>
      <c r="R64" s="3"/>
      <c r="S64" s="3"/>
      <c r="T64" s="77"/>
      <c r="U64" s="3"/>
      <c r="V64" s="3"/>
      <c r="W64" s="3"/>
      <c r="X64" s="3"/>
      <c r="Y64" s="3"/>
      <c r="Z64" s="3"/>
      <c r="AA64" s="77"/>
      <c r="AB64" s="3"/>
      <c r="AC64" s="3"/>
      <c r="AD64" s="3"/>
      <c r="AE64" s="3"/>
      <c r="AF64" s="3"/>
      <c r="AG64" s="3"/>
      <c r="AH64" s="77"/>
      <c r="AI64" s="3"/>
      <c r="AJ64" s="3"/>
      <c r="AK64" s="3"/>
      <c r="AL64" s="3"/>
      <c r="AM64" s="3"/>
      <c r="AN64" s="3"/>
      <c r="AO64" s="77"/>
      <c r="AP64" s="3"/>
      <c r="AQ64" s="3"/>
      <c r="AR64" s="3"/>
      <c r="AS64" s="3"/>
      <c r="AT64" s="77"/>
      <c r="AU64" s="77"/>
      <c r="AV64" s="77"/>
      <c r="AW64" s="3"/>
      <c r="AX64" s="3"/>
      <c r="AY64" s="3"/>
      <c r="AZ64" s="3"/>
      <c r="BA64" s="3"/>
      <c r="BB64" s="3"/>
      <c r="BC64" s="77"/>
      <c r="BD64" s="3"/>
      <c r="BE64" s="3"/>
      <c r="BG64" s="21">
        <f t="shared" si="2"/>
        <v>0</v>
      </c>
      <c r="BH64" s="21">
        <f t="shared" si="3"/>
        <v>0</v>
      </c>
    </row>
    <row r="65" spans="1:60" x14ac:dyDescent="0.2">
      <c r="A65" s="3" t="str">
        <f>IF('Service providers'!A67="Enter name of Site 12", "", 'Service providers'!A67)</f>
        <v/>
      </c>
      <c r="B65" s="3"/>
      <c r="C65" s="3"/>
      <c r="D65" s="3"/>
      <c r="E65" s="3"/>
      <c r="F65" s="77"/>
      <c r="G65" s="3"/>
      <c r="H65" s="3"/>
      <c r="I65" s="3"/>
      <c r="J65" s="3"/>
      <c r="K65" s="3"/>
      <c r="L65" s="3"/>
      <c r="M65" s="77"/>
      <c r="N65" s="3"/>
      <c r="O65" s="3"/>
      <c r="P65" s="3"/>
      <c r="Q65" s="3"/>
      <c r="R65" s="3"/>
      <c r="S65" s="3"/>
      <c r="T65" s="77"/>
      <c r="U65" s="3"/>
      <c r="V65" s="3"/>
      <c r="W65" s="3"/>
      <c r="X65" s="3"/>
      <c r="Y65" s="3"/>
      <c r="Z65" s="3"/>
      <c r="AA65" s="77"/>
      <c r="AB65" s="3"/>
      <c r="AC65" s="3"/>
      <c r="AD65" s="3"/>
      <c r="AE65" s="3"/>
      <c r="AF65" s="3"/>
      <c r="AG65" s="3"/>
      <c r="AH65" s="77"/>
      <c r="AI65" s="3"/>
      <c r="AJ65" s="3"/>
      <c r="AK65" s="3"/>
      <c r="AL65" s="3"/>
      <c r="AM65" s="3"/>
      <c r="AN65" s="3"/>
      <c r="AO65" s="77"/>
      <c r="AP65" s="3"/>
      <c r="AQ65" s="3"/>
      <c r="AR65" s="3"/>
      <c r="AS65" s="3"/>
      <c r="AT65" s="77"/>
      <c r="AU65" s="77"/>
      <c r="AV65" s="77"/>
      <c r="AW65" s="3"/>
      <c r="AX65" s="3"/>
      <c r="AY65" s="3"/>
      <c r="AZ65" s="3"/>
      <c r="BA65" s="3"/>
      <c r="BB65" s="3"/>
      <c r="BC65" s="77"/>
      <c r="BD65" s="3"/>
      <c r="BE65" s="3"/>
      <c r="BG65" s="21">
        <f t="shared" si="2"/>
        <v>0</v>
      </c>
      <c r="BH65" s="21">
        <f t="shared" si="3"/>
        <v>0</v>
      </c>
    </row>
    <row r="66" spans="1:60" x14ac:dyDescent="0.2">
      <c r="A66" s="3" t="str">
        <f>IF('Service providers'!A68="Enter name of Site 13", "", 'Service providers'!A68)</f>
        <v/>
      </c>
      <c r="B66" s="3"/>
      <c r="C66" s="3"/>
      <c r="D66" s="3"/>
      <c r="E66" s="3"/>
      <c r="F66" s="77"/>
      <c r="G66" s="3"/>
      <c r="H66" s="3"/>
      <c r="I66" s="3"/>
      <c r="J66" s="3"/>
      <c r="K66" s="3"/>
      <c r="L66" s="3"/>
      <c r="M66" s="77"/>
      <c r="N66" s="3"/>
      <c r="O66" s="3"/>
      <c r="P66" s="3"/>
      <c r="Q66" s="3"/>
      <c r="R66" s="3"/>
      <c r="S66" s="3"/>
      <c r="T66" s="77"/>
      <c r="U66" s="3"/>
      <c r="V66" s="3"/>
      <c r="W66" s="3"/>
      <c r="X66" s="3"/>
      <c r="Y66" s="3"/>
      <c r="Z66" s="3"/>
      <c r="AA66" s="77"/>
      <c r="AB66" s="3"/>
      <c r="AC66" s="3"/>
      <c r="AD66" s="3"/>
      <c r="AE66" s="3"/>
      <c r="AF66" s="3"/>
      <c r="AG66" s="3"/>
      <c r="AH66" s="77"/>
      <c r="AI66" s="3"/>
      <c r="AJ66" s="3"/>
      <c r="AK66" s="3"/>
      <c r="AL66" s="3"/>
      <c r="AM66" s="3"/>
      <c r="AN66" s="3"/>
      <c r="AO66" s="77"/>
      <c r="AP66" s="3"/>
      <c r="AQ66" s="3"/>
      <c r="AR66" s="3"/>
      <c r="AS66" s="3"/>
      <c r="AT66" s="77"/>
      <c r="AU66" s="77"/>
      <c r="AV66" s="77"/>
      <c r="AW66" s="3"/>
      <c r="AX66" s="3"/>
      <c r="AY66" s="3"/>
      <c r="AZ66" s="3"/>
      <c r="BA66" s="3"/>
      <c r="BB66" s="3"/>
      <c r="BC66" s="77"/>
      <c r="BD66" s="3"/>
      <c r="BE66" s="3"/>
      <c r="BG66" s="21">
        <f t="shared" si="2"/>
        <v>0</v>
      </c>
      <c r="BH66" s="21">
        <f t="shared" si="3"/>
        <v>0</v>
      </c>
    </row>
    <row r="67" spans="1:60" x14ac:dyDescent="0.2">
      <c r="A67" s="3" t="str">
        <f>IF('Service providers'!A69="Enter name of Site 14", "", 'Service providers'!A69)</f>
        <v/>
      </c>
      <c r="B67" s="3"/>
      <c r="C67" s="3"/>
      <c r="D67" s="3"/>
      <c r="E67" s="3"/>
      <c r="F67" s="77"/>
      <c r="G67" s="3"/>
      <c r="H67" s="3"/>
      <c r="I67" s="3"/>
      <c r="J67" s="3"/>
      <c r="K67" s="3"/>
      <c r="L67" s="3"/>
      <c r="M67" s="77"/>
      <c r="N67" s="3"/>
      <c r="O67" s="3"/>
      <c r="P67" s="3"/>
      <c r="Q67" s="3"/>
      <c r="R67" s="3"/>
      <c r="S67" s="3"/>
      <c r="T67" s="77"/>
      <c r="U67" s="3"/>
      <c r="V67" s="3"/>
      <c r="W67" s="3"/>
      <c r="X67" s="3"/>
      <c r="Y67" s="3"/>
      <c r="Z67" s="3"/>
      <c r="AA67" s="77"/>
      <c r="AB67" s="3"/>
      <c r="AC67" s="3"/>
      <c r="AD67" s="3"/>
      <c r="AE67" s="3"/>
      <c r="AF67" s="3"/>
      <c r="AG67" s="3"/>
      <c r="AH67" s="77"/>
      <c r="AI67" s="3"/>
      <c r="AJ67" s="3"/>
      <c r="AK67" s="3"/>
      <c r="AL67" s="3"/>
      <c r="AM67" s="3"/>
      <c r="AN67" s="3"/>
      <c r="AO67" s="77"/>
      <c r="AP67" s="3"/>
      <c r="AQ67" s="3"/>
      <c r="AR67" s="3"/>
      <c r="AS67" s="3"/>
      <c r="AT67" s="77"/>
      <c r="AU67" s="77"/>
      <c r="AV67" s="77"/>
      <c r="AW67" s="3"/>
      <c r="AX67" s="3"/>
      <c r="AY67" s="3"/>
      <c r="AZ67" s="3"/>
      <c r="BA67" s="3"/>
      <c r="BB67" s="3"/>
      <c r="BC67" s="77"/>
      <c r="BD67" s="3"/>
      <c r="BE67" s="3"/>
      <c r="BG67" s="21">
        <f t="shared" si="2"/>
        <v>0</v>
      </c>
      <c r="BH67" s="21">
        <f t="shared" si="3"/>
        <v>0</v>
      </c>
    </row>
    <row r="68" spans="1:60" x14ac:dyDescent="0.2">
      <c r="A68" s="3" t="str">
        <f>IF('Service providers'!A70="Enter name of Site 15", "", 'Service providers'!A70)</f>
        <v/>
      </c>
      <c r="B68" s="3"/>
      <c r="C68" s="3"/>
      <c r="D68" s="3"/>
      <c r="E68" s="3"/>
      <c r="F68" s="77"/>
      <c r="G68" s="3"/>
      <c r="H68" s="3"/>
      <c r="I68" s="3"/>
      <c r="J68" s="3"/>
      <c r="K68" s="3"/>
      <c r="L68" s="3"/>
      <c r="M68" s="77"/>
      <c r="N68" s="3"/>
      <c r="O68" s="3"/>
      <c r="P68" s="3"/>
      <c r="Q68" s="3"/>
      <c r="R68" s="3"/>
      <c r="S68" s="3"/>
      <c r="T68" s="77"/>
      <c r="U68" s="3"/>
      <c r="V68" s="3"/>
      <c r="W68" s="3"/>
      <c r="X68" s="3"/>
      <c r="Y68" s="3"/>
      <c r="Z68" s="3"/>
      <c r="AA68" s="77"/>
      <c r="AB68" s="3"/>
      <c r="AC68" s="3"/>
      <c r="AD68" s="3"/>
      <c r="AE68" s="3"/>
      <c r="AF68" s="3"/>
      <c r="AG68" s="3"/>
      <c r="AH68" s="77"/>
      <c r="AI68" s="3"/>
      <c r="AJ68" s="3"/>
      <c r="AK68" s="3"/>
      <c r="AL68" s="3"/>
      <c r="AM68" s="3"/>
      <c r="AN68" s="3"/>
      <c r="AO68" s="77"/>
      <c r="AP68" s="3"/>
      <c r="AQ68" s="3"/>
      <c r="AR68" s="3"/>
      <c r="AS68" s="3"/>
      <c r="AT68" s="77"/>
      <c r="AU68" s="77"/>
      <c r="AV68" s="77"/>
      <c r="AW68" s="3"/>
      <c r="AX68" s="3"/>
      <c r="AY68" s="3"/>
      <c r="AZ68" s="3"/>
      <c r="BA68" s="3"/>
      <c r="BB68" s="3"/>
      <c r="BC68" s="77"/>
      <c r="BD68" s="3"/>
      <c r="BE68" s="3"/>
      <c r="BG68" s="21">
        <f t="shared" si="2"/>
        <v>0</v>
      </c>
      <c r="BH68" s="21">
        <f t="shared" si="3"/>
        <v>0</v>
      </c>
    </row>
    <row r="69" spans="1:60" x14ac:dyDescent="0.2">
      <c r="A69" s="3" t="str">
        <f>IF('Service providers'!A71="Enter name of Site 16", "", 'Service providers'!A71)</f>
        <v/>
      </c>
      <c r="B69" s="3"/>
      <c r="C69" s="3"/>
      <c r="D69" s="3"/>
      <c r="E69" s="3"/>
      <c r="F69" s="77"/>
      <c r="G69" s="3"/>
      <c r="H69" s="3"/>
      <c r="I69" s="3"/>
      <c r="J69" s="3"/>
      <c r="K69" s="3"/>
      <c r="L69" s="3"/>
      <c r="M69" s="77"/>
      <c r="N69" s="3"/>
      <c r="O69" s="3"/>
      <c r="P69" s="3"/>
      <c r="Q69" s="3"/>
      <c r="R69" s="3"/>
      <c r="S69" s="3"/>
      <c r="T69" s="77"/>
      <c r="U69" s="3"/>
      <c r="V69" s="3"/>
      <c r="W69" s="3"/>
      <c r="X69" s="3"/>
      <c r="Y69" s="3"/>
      <c r="Z69" s="3"/>
      <c r="AA69" s="77"/>
      <c r="AB69" s="3"/>
      <c r="AC69" s="3"/>
      <c r="AD69" s="3"/>
      <c r="AE69" s="3"/>
      <c r="AF69" s="3"/>
      <c r="AG69" s="3"/>
      <c r="AH69" s="77"/>
      <c r="AI69" s="3"/>
      <c r="AJ69" s="3"/>
      <c r="AK69" s="3"/>
      <c r="AL69" s="3"/>
      <c r="AM69" s="3"/>
      <c r="AN69" s="3"/>
      <c r="AO69" s="77"/>
      <c r="AP69" s="3"/>
      <c r="AQ69" s="3"/>
      <c r="AR69" s="3"/>
      <c r="AS69" s="3"/>
      <c r="AT69" s="77"/>
      <c r="AU69" s="77"/>
      <c r="AV69" s="77"/>
      <c r="AW69" s="3"/>
      <c r="AX69" s="3"/>
      <c r="AY69" s="3"/>
      <c r="AZ69" s="3"/>
      <c r="BA69" s="3"/>
      <c r="BB69" s="3"/>
      <c r="BC69" s="77"/>
      <c r="BD69" s="3"/>
      <c r="BE69" s="3"/>
      <c r="BG69" s="21">
        <f t="shared" si="2"/>
        <v>0</v>
      </c>
      <c r="BH69" s="21">
        <f t="shared" si="3"/>
        <v>0</v>
      </c>
    </row>
    <row r="70" spans="1:60" x14ac:dyDescent="0.2">
      <c r="A70" s="3" t="str">
        <f>IF('Service providers'!A72="Enter name of Site 17", "", 'Service providers'!A72)</f>
        <v/>
      </c>
      <c r="B70" s="3"/>
      <c r="C70" s="3"/>
      <c r="D70" s="3"/>
      <c r="E70" s="3"/>
      <c r="F70" s="77"/>
      <c r="G70" s="3"/>
      <c r="H70" s="3"/>
      <c r="I70" s="3"/>
      <c r="J70" s="3"/>
      <c r="K70" s="3"/>
      <c r="L70" s="3"/>
      <c r="M70" s="77"/>
      <c r="N70" s="3"/>
      <c r="O70" s="3"/>
      <c r="P70" s="3"/>
      <c r="Q70" s="3"/>
      <c r="R70" s="3"/>
      <c r="S70" s="3"/>
      <c r="T70" s="77"/>
      <c r="U70" s="3"/>
      <c r="V70" s="3"/>
      <c r="W70" s="3"/>
      <c r="X70" s="3"/>
      <c r="Y70" s="3"/>
      <c r="Z70" s="3"/>
      <c r="AA70" s="77"/>
      <c r="AB70" s="3"/>
      <c r="AC70" s="3"/>
      <c r="AD70" s="3"/>
      <c r="AE70" s="3"/>
      <c r="AF70" s="3"/>
      <c r="AG70" s="3"/>
      <c r="AH70" s="77"/>
      <c r="AI70" s="3"/>
      <c r="AJ70" s="3"/>
      <c r="AK70" s="3"/>
      <c r="AL70" s="3"/>
      <c r="AM70" s="3"/>
      <c r="AN70" s="3"/>
      <c r="AO70" s="77"/>
      <c r="AP70" s="3"/>
      <c r="AQ70" s="3"/>
      <c r="AR70" s="3"/>
      <c r="AS70" s="3"/>
      <c r="AT70" s="77"/>
      <c r="AU70" s="77"/>
      <c r="AV70" s="77"/>
      <c r="AW70" s="3"/>
      <c r="AX70" s="3"/>
      <c r="AY70" s="3"/>
      <c r="AZ70" s="3"/>
      <c r="BA70" s="3"/>
      <c r="BB70" s="3"/>
      <c r="BC70" s="77"/>
      <c r="BD70" s="3"/>
      <c r="BE70" s="3"/>
      <c r="BG70" s="21">
        <f t="shared" si="2"/>
        <v>0</v>
      </c>
      <c r="BH70" s="21">
        <f t="shared" si="3"/>
        <v>0</v>
      </c>
    </row>
    <row r="71" spans="1:60" x14ac:dyDescent="0.2">
      <c r="A71" s="3" t="str">
        <f>IF('Service providers'!A73="Enter name of Site 18", "", 'Service providers'!A73)</f>
        <v/>
      </c>
      <c r="B71" s="3"/>
      <c r="C71" s="3"/>
      <c r="D71" s="3"/>
      <c r="E71" s="3"/>
      <c r="F71" s="77"/>
      <c r="G71" s="3"/>
      <c r="H71" s="3"/>
      <c r="I71" s="3"/>
      <c r="J71" s="3"/>
      <c r="K71" s="3"/>
      <c r="L71" s="3"/>
      <c r="M71" s="77"/>
      <c r="N71" s="3"/>
      <c r="O71" s="3"/>
      <c r="P71" s="3"/>
      <c r="Q71" s="3"/>
      <c r="R71" s="3"/>
      <c r="S71" s="3"/>
      <c r="T71" s="77"/>
      <c r="U71" s="3"/>
      <c r="V71" s="3"/>
      <c r="W71" s="3"/>
      <c r="X71" s="3"/>
      <c r="Y71" s="3"/>
      <c r="Z71" s="3"/>
      <c r="AA71" s="77"/>
      <c r="AB71" s="3"/>
      <c r="AC71" s="3"/>
      <c r="AD71" s="3"/>
      <c r="AE71" s="3"/>
      <c r="AF71" s="3"/>
      <c r="AG71" s="3"/>
      <c r="AH71" s="77"/>
      <c r="AI71" s="3"/>
      <c r="AJ71" s="3"/>
      <c r="AK71" s="3"/>
      <c r="AL71" s="3"/>
      <c r="AM71" s="3"/>
      <c r="AN71" s="3"/>
      <c r="AO71" s="77"/>
      <c r="AP71" s="3"/>
      <c r="AQ71" s="3"/>
      <c r="AR71" s="3"/>
      <c r="AS71" s="3"/>
      <c r="AT71" s="77"/>
      <c r="AU71" s="77"/>
      <c r="AV71" s="77"/>
      <c r="AW71" s="3"/>
      <c r="AX71" s="3"/>
      <c r="AY71" s="3"/>
      <c r="AZ71" s="3"/>
      <c r="BA71" s="3"/>
      <c r="BB71" s="3"/>
      <c r="BC71" s="77"/>
      <c r="BD71" s="3"/>
      <c r="BE71" s="3"/>
      <c r="BG71" s="21">
        <f t="shared" si="2"/>
        <v>0</v>
      </c>
      <c r="BH71" s="21">
        <f t="shared" si="3"/>
        <v>0</v>
      </c>
    </row>
    <row r="72" spans="1:60" x14ac:dyDescent="0.2">
      <c r="A72" s="3" t="str">
        <f>IF('Service providers'!A74="Enter name of Site 19", "", 'Service providers'!A74)</f>
        <v/>
      </c>
      <c r="B72" s="3"/>
      <c r="C72" s="3"/>
      <c r="D72" s="3"/>
      <c r="E72" s="3"/>
      <c r="F72" s="77"/>
      <c r="G72" s="3"/>
      <c r="H72" s="3"/>
      <c r="I72" s="3"/>
      <c r="J72" s="3"/>
      <c r="K72" s="3"/>
      <c r="L72" s="3"/>
      <c r="M72" s="77"/>
      <c r="N72" s="3"/>
      <c r="O72" s="3"/>
      <c r="P72" s="3"/>
      <c r="Q72" s="3"/>
      <c r="R72" s="3"/>
      <c r="S72" s="3"/>
      <c r="T72" s="77"/>
      <c r="U72" s="3"/>
      <c r="V72" s="3"/>
      <c r="W72" s="3"/>
      <c r="X72" s="3"/>
      <c r="Y72" s="3"/>
      <c r="Z72" s="3"/>
      <c r="AA72" s="77"/>
      <c r="AB72" s="3"/>
      <c r="AC72" s="3"/>
      <c r="AD72" s="3"/>
      <c r="AE72" s="3"/>
      <c r="AF72" s="3"/>
      <c r="AG72" s="3"/>
      <c r="AH72" s="77"/>
      <c r="AI72" s="3"/>
      <c r="AJ72" s="3"/>
      <c r="AK72" s="3"/>
      <c r="AL72" s="3"/>
      <c r="AM72" s="3"/>
      <c r="AN72" s="3"/>
      <c r="AO72" s="77"/>
      <c r="AP72" s="3"/>
      <c r="AQ72" s="3"/>
      <c r="AR72" s="3"/>
      <c r="AS72" s="3"/>
      <c r="AT72" s="77"/>
      <c r="AU72" s="77"/>
      <c r="AV72" s="77"/>
      <c r="AW72" s="3"/>
      <c r="AX72" s="3"/>
      <c r="AY72" s="3"/>
      <c r="AZ72" s="3"/>
      <c r="BA72" s="3"/>
      <c r="BB72" s="3"/>
      <c r="BC72" s="77"/>
      <c r="BD72" s="3"/>
      <c r="BE72" s="3"/>
      <c r="BG72" s="21">
        <f t="shared" si="2"/>
        <v>0</v>
      </c>
      <c r="BH72" s="21">
        <f t="shared" si="3"/>
        <v>0</v>
      </c>
    </row>
    <row r="73" spans="1:60" x14ac:dyDescent="0.2">
      <c r="A73" s="3" t="str">
        <f>IF('Service providers'!A75="Enter name of Site 20", "", 'Service providers'!A75)</f>
        <v/>
      </c>
      <c r="B73" s="3"/>
      <c r="C73" s="3"/>
      <c r="D73" s="3"/>
      <c r="E73" s="3"/>
      <c r="F73" s="77"/>
      <c r="G73" s="3"/>
      <c r="H73" s="3"/>
      <c r="I73" s="3"/>
      <c r="J73" s="3"/>
      <c r="K73" s="3"/>
      <c r="L73" s="3"/>
      <c r="M73" s="77"/>
      <c r="N73" s="3"/>
      <c r="O73" s="3"/>
      <c r="P73" s="3"/>
      <c r="Q73" s="3"/>
      <c r="R73" s="3"/>
      <c r="S73" s="3"/>
      <c r="T73" s="77"/>
      <c r="U73" s="3"/>
      <c r="V73" s="3"/>
      <c r="W73" s="3"/>
      <c r="X73" s="3"/>
      <c r="Y73" s="3"/>
      <c r="Z73" s="3"/>
      <c r="AA73" s="77"/>
      <c r="AB73" s="3"/>
      <c r="AC73" s="3"/>
      <c r="AD73" s="3"/>
      <c r="AE73" s="3"/>
      <c r="AF73" s="3"/>
      <c r="AG73" s="3"/>
      <c r="AH73" s="77"/>
      <c r="AI73" s="3"/>
      <c r="AJ73" s="3"/>
      <c r="AK73" s="3"/>
      <c r="AL73" s="3"/>
      <c r="AM73" s="3"/>
      <c r="AN73" s="3"/>
      <c r="AO73" s="77"/>
      <c r="AP73" s="3"/>
      <c r="AQ73" s="3"/>
      <c r="AR73" s="3"/>
      <c r="AS73" s="3"/>
      <c r="AT73" s="77"/>
      <c r="AU73" s="77"/>
      <c r="AV73" s="77"/>
      <c r="AW73" s="3"/>
      <c r="AX73" s="3"/>
      <c r="AY73" s="3"/>
      <c r="AZ73" s="3"/>
      <c r="BA73" s="3"/>
      <c r="BB73" s="3"/>
      <c r="BC73" s="77"/>
      <c r="BD73" s="3"/>
      <c r="BE73" s="3"/>
      <c r="BG73" s="21">
        <f t="shared" si="2"/>
        <v>0</v>
      </c>
      <c r="BH73" s="21">
        <f t="shared" si="3"/>
        <v>0</v>
      </c>
    </row>
    <row r="74" spans="1:60" ht="15" x14ac:dyDescent="0.25">
      <c r="A74" s="74" t="str">
        <f>IF('Service providers'!A76="Enter name here", "", 'Service providers'!A76)</f>
        <v/>
      </c>
      <c r="B74" s="75"/>
      <c r="C74" s="75"/>
      <c r="D74" s="75"/>
      <c r="E74" s="75"/>
      <c r="F74" s="76"/>
      <c r="G74" s="75"/>
      <c r="H74" s="75"/>
      <c r="I74" s="75"/>
      <c r="J74" s="76"/>
      <c r="K74" s="75"/>
      <c r="L74" s="75"/>
      <c r="M74" s="75"/>
      <c r="N74" s="75"/>
      <c r="O74" s="76"/>
      <c r="P74" s="75"/>
      <c r="Q74" s="76"/>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G74" s="21">
        <f t="shared" ref="BG74:BG94" si="4">G74+N74+U74+AB74+AI74+AP74+AW74+BD74</f>
        <v>0</v>
      </c>
      <c r="BH74" s="21">
        <f t="shared" ref="BH74:BH94" si="5">H74+O74+V74+AC74+AJ74+AQ74+AX74+BE74</f>
        <v>0</v>
      </c>
    </row>
    <row r="75" spans="1:60" x14ac:dyDescent="0.2">
      <c r="A75" s="3" t="str">
        <f>IF('Service providers'!A77="Enter name of Site 1", "", 'Service providers'!A77)</f>
        <v/>
      </c>
      <c r="B75" s="3"/>
      <c r="C75" s="3"/>
      <c r="D75" s="3"/>
      <c r="E75" s="3"/>
      <c r="F75" s="77"/>
      <c r="G75" s="3"/>
      <c r="H75" s="3"/>
      <c r="I75" s="3"/>
      <c r="J75" s="3"/>
      <c r="K75" s="3"/>
      <c r="L75" s="3"/>
      <c r="M75" s="77"/>
      <c r="N75" s="3"/>
      <c r="O75" s="3"/>
      <c r="P75" s="3"/>
      <c r="Q75" s="3"/>
      <c r="R75" s="3"/>
      <c r="S75" s="3"/>
      <c r="T75" s="77"/>
      <c r="U75" s="3"/>
      <c r="V75" s="3"/>
      <c r="W75" s="3"/>
      <c r="X75" s="3"/>
      <c r="Y75" s="3"/>
      <c r="Z75" s="3"/>
      <c r="AA75" s="77"/>
      <c r="AB75" s="3"/>
      <c r="AC75" s="3"/>
      <c r="AD75" s="3"/>
      <c r="AE75" s="3"/>
      <c r="AF75" s="3"/>
      <c r="AG75" s="3"/>
      <c r="AH75" s="77"/>
      <c r="AI75" s="3"/>
      <c r="AJ75" s="3"/>
      <c r="AK75" s="3"/>
      <c r="AL75" s="3"/>
      <c r="AM75" s="3"/>
      <c r="AN75" s="3"/>
      <c r="AO75" s="77"/>
      <c r="AP75" s="3"/>
      <c r="AQ75" s="3"/>
      <c r="AR75" s="3"/>
      <c r="AS75" s="3"/>
      <c r="AT75" s="77"/>
      <c r="AU75" s="77"/>
      <c r="AV75" s="77"/>
      <c r="AW75" s="3"/>
      <c r="AX75" s="3"/>
      <c r="AY75" s="3"/>
      <c r="AZ75" s="3"/>
      <c r="BA75" s="3"/>
      <c r="BB75" s="3"/>
      <c r="BC75" s="77"/>
      <c r="BD75" s="3"/>
      <c r="BE75" s="3"/>
      <c r="BG75" s="21">
        <f t="shared" si="4"/>
        <v>0</v>
      </c>
      <c r="BH75" s="21">
        <f t="shared" si="5"/>
        <v>0</v>
      </c>
    </row>
    <row r="76" spans="1:60" x14ac:dyDescent="0.2">
      <c r="A76" s="3" t="str">
        <f>IF('Service providers'!A78="Enter name of Site 2", "", 'Service providers'!A78)</f>
        <v/>
      </c>
      <c r="B76" s="3"/>
      <c r="C76" s="3"/>
      <c r="D76" s="3"/>
      <c r="E76" s="3"/>
      <c r="F76" s="77"/>
      <c r="G76" s="3"/>
      <c r="H76" s="3"/>
      <c r="I76" s="3"/>
      <c r="J76" s="3"/>
      <c r="K76" s="3"/>
      <c r="L76" s="3"/>
      <c r="M76" s="77"/>
      <c r="N76" s="3"/>
      <c r="O76" s="3"/>
      <c r="P76" s="3"/>
      <c r="Q76" s="3"/>
      <c r="R76" s="3"/>
      <c r="S76" s="3"/>
      <c r="T76" s="77"/>
      <c r="U76" s="3"/>
      <c r="V76" s="3"/>
      <c r="W76" s="3"/>
      <c r="X76" s="3"/>
      <c r="Y76" s="3"/>
      <c r="Z76" s="3"/>
      <c r="AA76" s="77"/>
      <c r="AB76" s="3"/>
      <c r="AC76" s="3"/>
      <c r="AD76" s="3"/>
      <c r="AE76" s="3"/>
      <c r="AF76" s="3"/>
      <c r="AG76" s="3"/>
      <c r="AH76" s="77"/>
      <c r="AI76" s="3"/>
      <c r="AJ76" s="3"/>
      <c r="AK76" s="3"/>
      <c r="AL76" s="3"/>
      <c r="AM76" s="3"/>
      <c r="AN76" s="3"/>
      <c r="AO76" s="77"/>
      <c r="AP76" s="3"/>
      <c r="AQ76" s="3"/>
      <c r="AR76" s="3"/>
      <c r="AS76" s="3"/>
      <c r="AT76" s="77"/>
      <c r="AU76" s="77"/>
      <c r="AV76" s="77"/>
      <c r="AW76" s="3"/>
      <c r="AX76" s="3"/>
      <c r="AY76" s="3"/>
      <c r="AZ76" s="3"/>
      <c r="BA76" s="3"/>
      <c r="BB76" s="3"/>
      <c r="BC76" s="77"/>
      <c r="BD76" s="3"/>
      <c r="BE76" s="3"/>
      <c r="BG76" s="21">
        <f t="shared" si="4"/>
        <v>0</v>
      </c>
      <c r="BH76" s="21">
        <f t="shared" si="5"/>
        <v>0</v>
      </c>
    </row>
    <row r="77" spans="1:60" x14ac:dyDescent="0.2">
      <c r="A77" s="3" t="str">
        <f>IF('Service providers'!A79="Enter name of Site 3", "", 'Service providers'!A79)</f>
        <v/>
      </c>
      <c r="B77" s="3"/>
      <c r="C77" s="3"/>
      <c r="D77" s="3"/>
      <c r="E77" s="3"/>
      <c r="F77" s="77"/>
      <c r="G77" s="3"/>
      <c r="H77" s="3"/>
      <c r="I77" s="3"/>
      <c r="J77" s="3"/>
      <c r="K77" s="3"/>
      <c r="L77" s="3"/>
      <c r="M77" s="77"/>
      <c r="N77" s="3"/>
      <c r="O77" s="3"/>
      <c r="P77" s="3"/>
      <c r="Q77" s="3"/>
      <c r="R77" s="3"/>
      <c r="S77" s="3"/>
      <c r="T77" s="77"/>
      <c r="U77" s="3"/>
      <c r="V77" s="3"/>
      <c r="W77" s="3"/>
      <c r="X77" s="3"/>
      <c r="Y77" s="3"/>
      <c r="Z77" s="3"/>
      <c r="AA77" s="77"/>
      <c r="AB77" s="3"/>
      <c r="AC77" s="3"/>
      <c r="AD77" s="3"/>
      <c r="AE77" s="3"/>
      <c r="AF77" s="3"/>
      <c r="AG77" s="3"/>
      <c r="AH77" s="77"/>
      <c r="AI77" s="3"/>
      <c r="AJ77" s="3"/>
      <c r="AK77" s="3"/>
      <c r="AL77" s="3"/>
      <c r="AM77" s="3"/>
      <c r="AN77" s="3"/>
      <c r="AO77" s="77"/>
      <c r="AP77" s="3"/>
      <c r="AQ77" s="3"/>
      <c r="AR77" s="3"/>
      <c r="AS77" s="3"/>
      <c r="AT77" s="77"/>
      <c r="AU77" s="77"/>
      <c r="AV77" s="77"/>
      <c r="AW77" s="3"/>
      <c r="AX77" s="3"/>
      <c r="AY77" s="3"/>
      <c r="AZ77" s="3"/>
      <c r="BA77" s="3"/>
      <c r="BB77" s="3"/>
      <c r="BC77" s="77"/>
      <c r="BD77" s="3"/>
      <c r="BE77" s="3"/>
      <c r="BG77" s="21">
        <f t="shared" si="4"/>
        <v>0</v>
      </c>
      <c r="BH77" s="21">
        <f t="shared" si="5"/>
        <v>0</v>
      </c>
    </row>
    <row r="78" spans="1:60" x14ac:dyDescent="0.2">
      <c r="A78" s="3" t="str">
        <f>IF('Service providers'!A80="Enter name of Site 4", "", 'Service providers'!A80)</f>
        <v/>
      </c>
      <c r="B78" s="3"/>
      <c r="C78" s="3"/>
      <c r="D78" s="3"/>
      <c r="E78" s="3"/>
      <c r="F78" s="77"/>
      <c r="G78" s="3"/>
      <c r="H78" s="3"/>
      <c r="I78" s="3"/>
      <c r="J78" s="3"/>
      <c r="K78" s="3"/>
      <c r="L78" s="3"/>
      <c r="M78" s="77"/>
      <c r="N78" s="3"/>
      <c r="O78" s="3"/>
      <c r="P78" s="3"/>
      <c r="Q78" s="3"/>
      <c r="R78" s="3"/>
      <c r="S78" s="3"/>
      <c r="T78" s="77"/>
      <c r="U78" s="3"/>
      <c r="V78" s="3"/>
      <c r="W78" s="3"/>
      <c r="X78" s="3"/>
      <c r="Y78" s="3"/>
      <c r="Z78" s="3"/>
      <c r="AA78" s="77"/>
      <c r="AB78" s="3"/>
      <c r="AC78" s="3"/>
      <c r="AD78" s="3"/>
      <c r="AE78" s="3"/>
      <c r="AF78" s="3"/>
      <c r="AG78" s="3"/>
      <c r="AH78" s="77"/>
      <c r="AI78" s="3"/>
      <c r="AJ78" s="3"/>
      <c r="AK78" s="3"/>
      <c r="AL78" s="3"/>
      <c r="AM78" s="3"/>
      <c r="AN78" s="3"/>
      <c r="AO78" s="77"/>
      <c r="AP78" s="3"/>
      <c r="AQ78" s="3"/>
      <c r="AR78" s="3"/>
      <c r="AS78" s="3"/>
      <c r="AT78" s="77"/>
      <c r="AU78" s="77"/>
      <c r="AV78" s="77"/>
      <c r="AW78" s="3"/>
      <c r="AX78" s="3"/>
      <c r="AY78" s="3"/>
      <c r="AZ78" s="3"/>
      <c r="BA78" s="3"/>
      <c r="BB78" s="3"/>
      <c r="BC78" s="77"/>
      <c r="BD78" s="3"/>
      <c r="BE78" s="3"/>
      <c r="BG78" s="21">
        <f t="shared" si="4"/>
        <v>0</v>
      </c>
      <c r="BH78" s="21">
        <f t="shared" si="5"/>
        <v>0</v>
      </c>
    </row>
    <row r="79" spans="1:60" x14ac:dyDescent="0.2">
      <c r="A79" s="3" t="str">
        <f>IF('Service providers'!A81="Enter name of Site 5", "", 'Service providers'!A81)</f>
        <v/>
      </c>
      <c r="B79" s="3"/>
      <c r="C79" s="3"/>
      <c r="D79" s="3"/>
      <c r="E79" s="3"/>
      <c r="F79" s="77"/>
      <c r="G79" s="3"/>
      <c r="H79" s="3"/>
      <c r="I79" s="3"/>
      <c r="J79" s="3"/>
      <c r="K79" s="3"/>
      <c r="L79" s="3"/>
      <c r="M79" s="77"/>
      <c r="N79" s="3"/>
      <c r="O79" s="3"/>
      <c r="P79" s="3"/>
      <c r="Q79" s="3"/>
      <c r="R79" s="3"/>
      <c r="S79" s="3"/>
      <c r="T79" s="77"/>
      <c r="U79" s="3"/>
      <c r="V79" s="3"/>
      <c r="W79" s="3"/>
      <c r="X79" s="3"/>
      <c r="Y79" s="3"/>
      <c r="Z79" s="3"/>
      <c r="AA79" s="77"/>
      <c r="AB79" s="3"/>
      <c r="AC79" s="3"/>
      <c r="AD79" s="3"/>
      <c r="AE79" s="3"/>
      <c r="AF79" s="3"/>
      <c r="AG79" s="3"/>
      <c r="AH79" s="77"/>
      <c r="AI79" s="3"/>
      <c r="AJ79" s="3"/>
      <c r="AK79" s="3"/>
      <c r="AL79" s="3"/>
      <c r="AM79" s="3"/>
      <c r="AN79" s="3"/>
      <c r="AO79" s="77"/>
      <c r="AP79" s="3"/>
      <c r="AQ79" s="3"/>
      <c r="AR79" s="3"/>
      <c r="AS79" s="3"/>
      <c r="AT79" s="77"/>
      <c r="AU79" s="77"/>
      <c r="AV79" s="77"/>
      <c r="AW79" s="3"/>
      <c r="AX79" s="3"/>
      <c r="AY79" s="3"/>
      <c r="AZ79" s="3"/>
      <c r="BA79" s="3"/>
      <c r="BB79" s="3"/>
      <c r="BC79" s="77"/>
      <c r="BD79" s="3"/>
      <c r="BE79" s="3"/>
      <c r="BG79" s="21">
        <f t="shared" si="4"/>
        <v>0</v>
      </c>
      <c r="BH79" s="21">
        <f t="shared" si="5"/>
        <v>0</v>
      </c>
    </row>
    <row r="80" spans="1:60" x14ac:dyDescent="0.2">
      <c r="A80" s="3" t="str">
        <f>IF('Service providers'!A82="Enter name of Site 6", "", 'Service providers'!A82)</f>
        <v/>
      </c>
      <c r="B80" s="3"/>
      <c r="C80" s="3"/>
      <c r="D80" s="3"/>
      <c r="E80" s="3"/>
      <c r="F80" s="77"/>
      <c r="G80" s="3"/>
      <c r="H80" s="3"/>
      <c r="I80" s="3"/>
      <c r="J80" s="3"/>
      <c r="K80" s="3"/>
      <c r="L80" s="3"/>
      <c r="M80" s="77"/>
      <c r="N80" s="3"/>
      <c r="O80" s="3"/>
      <c r="P80" s="3"/>
      <c r="Q80" s="3"/>
      <c r="R80" s="3"/>
      <c r="S80" s="3"/>
      <c r="T80" s="77"/>
      <c r="U80" s="3"/>
      <c r="V80" s="3"/>
      <c r="W80" s="3"/>
      <c r="X80" s="3"/>
      <c r="Y80" s="3"/>
      <c r="Z80" s="3"/>
      <c r="AA80" s="77"/>
      <c r="AB80" s="3"/>
      <c r="AC80" s="3"/>
      <c r="AD80" s="3"/>
      <c r="AE80" s="3"/>
      <c r="AF80" s="3"/>
      <c r="AG80" s="3"/>
      <c r="AH80" s="77"/>
      <c r="AI80" s="3"/>
      <c r="AJ80" s="3"/>
      <c r="AK80" s="3"/>
      <c r="AL80" s="3"/>
      <c r="AM80" s="3"/>
      <c r="AN80" s="3"/>
      <c r="AO80" s="77"/>
      <c r="AP80" s="3"/>
      <c r="AQ80" s="3"/>
      <c r="AR80" s="3"/>
      <c r="AS80" s="3"/>
      <c r="AT80" s="77"/>
      <c r="AU80" s="77"/>
      <c r="AV80" s="77"/>
      <c r="AW80" s="3"/>
      <c r="AX80" s="3"/>
      <c r="AY80" s="3"/>
      <c r="AZ80" s="3"/>
      <c r="BA80" s="3"/>
      <c r="BB80" s="3"/>
      <c r="BC80" s="77"/>
      <c r="BD80" s="3"/>
      <c r="BE80" s="3"/>
      <c r="BG80" s="21">
        <f t="shared" si="4"/>
        <v>0</v>
      </c>
      <c r="BH80" s="21">
        <f t="shared" si="5"/>
        <v>0</v>
      </c>
    </row>
    <row r="81" spans="1:60" x14ac:dyDescent="0.2">
      <c r="A81" s="3" t="str">
        <f>IF('Service providers'!A83="Enter name of Site 7", "", 'Service providers'!A83)</f>
        <v/>
      </c>
      <c r="B81" s="3"/>
      <c r="C81" s="3"/>
      <c r="D81" s="3"/>
      <c r="E81" s="3"/>
      <c r="F81" s="77"/>
      <c r="G81" s="3"/>
      <c r="H81" s="3"/>
      <c r="I81" s="3"/>
      <c r="J81" s="3"/>
      <c r="K81" s="3"/>
      <c r="L81" s="3"/>
      <c r="M81" s="77"/>
      <c r="N81" s="3"/>
      <c r="O81" s="3"/>
      <c r="P81" s="3"/>
      <c r="Q81" s="3"/>
      <c r="R81" s="3"/>
      <c r="S81" s="3"/>
      <c r="T81" s="77"/>
      <c r="U81" s="3"/>
      <c r="V81" s="3"/>
      <c r="W81" s="3"/>
      <c r="X81" s="3"/>
      <c r="Y81" s="3"/>
      <c r="Z81" s="3"/>
      <c r="AA81" s="77"/>
      <c r="AB81" s="3"/>
      <c r="AC81" s="3"/>
      <c r="AD81" s="3"/>
      <c r="AE81" s="3"/>
      <c r="AF81" s="3"/>
      <c r="AG81" s="3"/>
      <c r="AH81" s="77"/>
      <c r="AI81" s="3"/>
      <c r="AJ81" s="3"/>
      <c r="AK81" s="3"/>
      <c r="AL81" s="3"/>
      <c r="AM81" s="3"/>
      <c r="AN81" s="3"/>
      <c r="AO81" s="77"/>
      <c r="AP81" s="3"/>
      <c r="AQ81" s="3"/>
      <c r="AR81" s="3"/>
      <c r="AS81" s="3"/>
      <c r="AT81" s="77"/>
      <c r="AU81" s="77"/>
      <c r="AV81" s="77"/>
      <c r="AW81" s="3"/>
      <c r="AX81" s="3"/>
      <c r="AY81" s="3"/>
      <c r="AZ81" s="3"/>
      <c r="BA81" s="3"/>
      <c r="BB81" s="3"/>
      <c r="BC81" s="77"/>
      <c r="BD81" s="3"/>
      <c r="BE81" s="3"/>
      <c r="BG81" s="21">
        <f t="shared" si="4"/>
        <v>0</v>
      </c>
      <c r="BH81" s="21">
        <f t="shared" si="5"/>
        <v>0</v>
      </c>
    </row>
    <row r="82" spans="1:60" x14ac:dyDescent="0.2">
      <c r="A82" s="3" t="str">
        <f>IF('Service providers'!A84="Enter name of Site 8", "", 'Service providers'!A84)</f>
        <v/>
      </c>
      <c r="B82" s="3"/>
      <c r="C82" s="3"/>
      <c r="D82" s="3"/>
      <c r="E82" s="3"/>
      <c r="F82" s="77"/>
      <c r="G82" s="3"/>
      <c r="H82" s="3"/>
      <c r="I82" s="3"/>
      <c r="J82" s="3"/>
      <c r="K82" s="3"/>
      <c r="L82" s="3"/>
      <c r="M82" s="77"/>
      <c r="N82" s="3"/>
      <c r="O82" s="3"/>
      <c r="P82" s="3"/>
      <c r="Q82" s="3"/>
      <c r="R82" s="3"/>
      <c r="S82" s="3"/>
      <c r="T82" s="77"/>
      <c r="U82" s="3"/>
      <c r="V82" s="3"/>
      <c r="W82" s="3"/>
      <c r="X82" s="3"/>
      <c r="Y82" s="3"/>
      <c r="Z82" s="3"/>
      <c r="AA82" s="77"/>
      <c r="AB82" s="3"/>
      <c r="AC82" s="3"/>
      <c r="AD82" s="3"/>
      <c r="AE82" s="3"/>
      <c r="AF82" s="3"/>
      <c r="AG82" s="3"/>
      <c r="AH82" s="77"/>
      <c r="AI82" s="3"/>
      <c r="AJ82" s="3"/>
      <c r="AK82" s="3"/>
      <c r="AL82" s="3"/>
      <c r="AM82" s="3"/>
      <c r="AN82" s="3"/>
      <c r="AO82" s="77"/>
      <c r="AP82" s="3"/>
      <c r="AQ82" s="3"/>
      <c r="AR82" s="3"/>
      <c r="AS82" s="3"/>
      <c r="AT82" s="77"/>
      <c r="AU82" s="77"/>
      <c r="AV82" s="77"/>
      <c r="AW82" s="3"/>
      <c r="AX82" s="3"/>
      <c r="AY82" s="3"/>
      <c r="AZ82" s="3"/>
      <c r="BA82" s="3"/>
      <c r="BB82" s="3"/>
      <c r="BC82" s="77"/>
      <c r="BD82" s="3"/>
      <c r="BE82" s="3"/>
      <c r="BG82" s="21">
        <f t="shared" si="4"/>
        <v>0</v>
      </c>
      <c r="BH82" s="21">
        <f t="shared" si="5"/>
        <v>0</v>
      </c>
    </row>
    <row r="83" spans="1:60" x14ac:dyDescent="0.2">
      <c r="A83" s="3" t="str">
        <f>IF('Service providers'!A85="Enter name of Site 9", "", 'Service providers'!A85)</f>
        <v/>
      </c>
      <c r="B83" s="3"/>
      <c r="C83" s="3"/>
      <c r="D83" s="3"/>
      <c r="E83" s="3"/>
      <c r="F83" s="77"/>
      <c r="G83" s="3"/>
      <c r="H83" s="3"/>
      <c r="I83" s="3"/>
      <c r="J83" s="3"/>
      <c r="K83" s="3"/>
      <c r="L83" s="3"/>
      <c r="M83" s="77"/>
      <c r="N83" s="3"/>
      <c r="O83" s="3"/>
      <c r="P83" s="3"/>
      <c r="Q83" s="3"/>
      <c r="R83" s="3"/>
      <c r="S83" s="3"/>
      <c r="T83" s="77"/>
      <c r="U83" s="3"/>
      <c r="V83" s="3"/>
      <c r="W83" s="3"/>
      <c r="X83" s="3"/>
      <c r="Y83" s="3"/>
      <c r="Z83" s="3"/>
      <c r="AA83" s="77"/>
      <c r="AB83" s="3"/>
      <c r="AC83" s="3"/>
      <c r="AD83" s="3"/>
      <c r="AE83" s="3"/>
      <c r="AF83" s="3"/>
      <c r="AG83" s="3"/>
      <c r="AH83" s="77"/>
      <c r="AI83" s="3"/>
      <c r="AJ83" s="3"/>
      <c r="AK83" s="3"/>
      <c r="AL83" s="3"/>
      <c r="AM83" s="3"/>
      <c r="AN83" s="3"/>
      <c r="AO83" s="77"/>
      <c r="AP83" s="3"/>
      <c r="AQ83" s="3"/>
      <c r="AR83" s="3"/>
      <c r="AS83" s="3"/>
      <c r="AT83" s="77"/>
      <c r="AU83" s="77"/>
      <c r="AV83" s="77"/>
      <c r="AW83" s="3"/>
      <c r="AX83" s="3"/>
      <c r="AY83" s="3"/>
      <c r="AZ83" s="3"/>
      <c r="BA83" s="3"/>
      <c r="BB83" s="3"/>
      <c r="BC83" s="77"/>
      <c r="BD83" s="3"/>
      <c r="BE83" s="3"/>
      <c r="BG83" s="21">
        <f t="shared" si="4"/>
        <v>0</v>
      </c>
      <c r="BH83" s="21">
        <f t="shared" si="5"/>
        <v>0</v>
      </c>
    </row>
    <row r="84" spans="1:60" x14ac:dyDescent="0.2">
      <c r="A84" s="3" t="str">
        <f>IF('Service providers'!A86="Enter name of Site 10", "", 'Service providers'!A86)</f>
        <v/>
      </c>
      <c r="B84" s="3"/>
      <c r="C84" s="3"/>
      <c r="D84" s="3"/>
      <c r="E84" s="3"/>
      <c r="F84" s="77"/>
      <c r="G84" s="3"/>
      <c r="H84" s="3"/>
      <c r="I84" s="3"/>
      <c r="J84" s="3"/>
      <c r="K84" s="3"/>
      <c r="L84" s="3"/>
      <c r="M84" s="77"/>
      <c r="N84" s="3"/>
      <c r="O84" s="3"/>
      <c r="P84" s="3"/>
      <c r="Q84" s="3"/>
      <c r="R84" s="3"/>
      <c r="S84" s="3"/>
      <c r="T84" s="77"/>
      <c r="U84" s="3"/>
      <c r="V84" s="3"/>
      <c r="W84" s="3"/>
      <c r="X84" s="3"/>
      <c r="Y84" s="3"/>
      <c r="Z84" s="3"/>
      <c r="AA84" s="77"/>
      <c r="AB84" s="3"/>
      <c r="AC84" s="3"/>
      <c r="AD84" s="3"/>
      <c r="AE84" s="3"/>
      <c r="AF84" s="3"/>
      <c r="AG84" s="3"/>
      <c r="AH84" s="77"/>
      <c r="AI84" s="3"/>
      <c r="AJ84" s="3"/>
      <c r="AK84" s="3"/>
      <c r="AL84" s="3"/>
      <c r="AM84" s="3"/>
      <c r="AN84" s="3"/>
      <c r="AO84" s="77"/>
      <c r="AP84" s="3"/>
      <c r="AQ84" s="3"/>
      <c r="AR84" s="3"/>
      <c r="AS84" s="3"/>
      <c r="AT84" s="77"/>
      <c r="AU84" s="77"/>
      <c r="AV84" s="77"/>
      <c r="AW84" s="3"/>
      <c r="AX84" s="3"/>
      <c r="AY84" s="3"/>
      <c r="AZ84" s="3"/>
      <c r="BA84" s="3"/>
      <c r="BB84" s="3"/>
      <c r="BC84" s="77"/>
      <c r="BD84" s="3"/>
      <c r="BE84" s="3"/>
      <c r="BG84" s="21">
        <f t="shared" si="4"/>
        <v>0</v>
      </c>
      <c r="BH84" s="21">
        <f t="shared" si="5"/>
        <v>0</v>
      </c>
    </row>
    <row r="85" spans="1:60" x14ac:dyDescent="0.2">
      <c r="A85" s="3" t="str">
        <f>IF('Service providers'!A87="Enter name of Site 11", "", 'Service providers'!A87)</f>
        <v/>
      </c>
      <c r="B85" s="3"/>
      <c r="C85" s="3"/>
      <c r="D85" s="3"/>
      <c r="E85" s="3"/>
      <c r="F85" s="77"/>
      <c r="G85" s="3"/>
      <c r="H85" s="3"/>
      <c r="I85" s="3"/>
      <c r="J85" s="3"/>
      <c r="K85" s="3"/>
      <c r="L85" s="3"/>
      <c r="M85" s="77"/>
      <c r="N85" s="3"/>
      <c r="O85" s="3"/>
      <c r="P85" s="3"/>
      <c r="Q85" s="3"/>
      <c r="R85" s="3"/>
      <c r="S85" s="3"/>
      <c r="T85" s="77"/>
      <c r="U85" s="3"/>
      <c r="V85" s="3"/>
      <c r="W85" s="3"/>
      <c r="X85" s="3"/>
      <c r="Y85" s="3"/>
      <c r="Z85" s="3"/>
      <c r="AA85" s="77"/>
      <c r="AB85" s="3"/>
      <c r="AC85" s="3"/>
      <c r="AD85" s="3"/>
      <c r="AE85" s="3"/>
      <c r="AF85" s="3"/>
      <c r="AG85" s="3"/>
      <c r="AH85" s="77"/>
      <c r="AI85" s="3"/>
      <c r="AJ85" s="3"/>
      <c r="AK85" s="3"/>
      <c r="AL85" s="3"/>
      <c r="AM85" s="3"/>
      <c r="AN85" s="3"/>
      <c r="AO85" s="77"/>
      <c r="AP85" s="3"/>
      <c r="AQ85" s="3"/>
      <c r="AR85" s="3"/>
      <c r="AS85" s="3"/>
      <c r="AT85" s="77"/>
      <c r="AU85" s="77"/>
      <c r="AV85" s="77"/>
      <c r="AW85" s="3"/>
      <c r="AX85" s="3"/>
      <c r="AY85" s="3"/>
      <c r="AZ85" s="3"/>
      <c r="BA85" s="3"/>
      <c r="BB85" s="3"/>
      <c r="BC85" s="77"/>
      <c r="BD85" s="3"/>
      <c r="BE85" s="3"/>
      <c r="BG85" s="21">
        <f t="shared" si="4"/>
        <v>0</v>
      </c>
      <c r="BH85" s="21">
        <f t="shared" si="5"/>
        <v>0</v>
      </c>
    </row>
    <row r="86" spans="1:60" x14ac:dyDescent="0.2">
      <c r="A86" s="3" t="str">
        <f>IF('Service providers'!A88="Enter name of Site 12", "", 'Service providers'!A88)</f>
        <v/>
      </c>
      <c r="B86" s="3"/>
      <c r="C86" s="3"/>
      <c r="D86" s="3"/>
      <c r="E86" s="3"/>
      <c r="F86" s="77"/>
      <c r="G86" s="3"/>
      <c r="H86" s="3"/>
      <c r="I86" s="3"/>
      <c r="J86" s="3"/>
      <c r="K86" s="3"/>
      <c r="L86" s="3"/>
      <c r="M86" s="77"/>
      <c r="N86" s="3"/>
      <c r="O86" s="3"/>
      <c r="P86" s="3"/>
      <c r="Q86" s="3"/>
      <c r="R86" s="3"/>
      <c r="S86" s="3"/>
      <c r="T86" s="77"/>
      <c r="U86" s="3"/>
      <c r="V86" s="3"/>
      <c r="W86" s="3"/>
      <c r="X86" s="3"/>
      <c r="Y86" s="3"/>
      <c r="Z86" s="3"/>
      <c r="AA86" s="77"/>
      <c r="AB86" s="3"/>
      <c r="AC86" s="3"/>
      <c r="AD86" s="3"/>
      <c r="AE86" s="3"/>
      <c r="AF86" s="3"/>
      <c r="AG86" s="3"/>
      <c r="AH86" s="77"/>
      <c r="AI86" s="3"/>
      <c r="AJ86" s="3"/>
      <c r="AK86" s="3"/>
      <c r="AL86" s="3"/>
      <c r="AM86" s="3"/>
      <c r="AN86" s="3"/>
      <c r="AO86" s="77"/>
      <c r="AP86" s="3"/>
      <c r="AQ86" s="3"/>
      <c r="AR86" s="3"/>
      <c r="AS86" s="3"/>
      <c r="AT86" s="77"/>
      <c r="AU86" s="77"/>
      <c r="AV86" s="77"/>
      <c r="AW86" s="3"/>
      <c r="AX86" s="3"/>
      <c r="AY86" s="3"/>
      <c r="AZ86" s="3"/>
      <c r="BA86" s="3"/>
      <c r="BB86" s="3"/>
      <c r="BC86" s="77"/>
      <c r="BD86" s="3"/>
      <c r="BE86" s="3"/>
      <c r="BG86" s="21">
        <f t="shared" si="4"/>
        <v>0</v>
      </c>
      <c r="BH86" s="21">
        <f t="shared" si="5"/>
        <v>0</v>
      </c>
    </row>
    <row r="87" spans="1:60" x14ac:dyDescent="0.2">
      <c r="A87" s="3" t="str">
        <f>IF('Service providers'!A89="Enter name of Site 13", "", 'Service providers'!A89)</f>
        <v/>
      </c>
      <c r="B87" s="3"/>
      <c r="C87" s="3"/>
      <c r="D87" s="3"/>
      <c r="E87" s="3"/>
      <c r="F87" s="77"/>
      <c r="G87" s="3"/>
      <c r="H87" s="3"/>
      <c r="I87" s="3"/>
      <c r="J87" s="3"/>
      <c r="K87" s="3"/>
      <c r="L87" s="3"/>
      <c r="M87" s="77"/>
      <c r="N87" s="3"/>
      <c r="O87" s="3"/>
      <c r="P87" s="3"/>
      <c r="Q87" s="3"/>
      <c r="R87" s="3"/>
      <c r="S87" s="3"/>
      <c r="T87" s="77"/>
      <c r="U87" s="3"/>
      <c r="V87" s="3"/>
      <c r="W87" s="3"/>
      <c r="X87" s="3"/>
      <c r="Y87" s="3"/>
      <c r="Z87" s="3"/>
      <c r="AA87" s="77"/>
      <c r="AB87" s="3"/>
      <c r="AC87" s="3"/>
      <c r="AD87" s="3"/>
      <c r="AE87" s="3"/>
      <c r="AF87" s="3"/>
      <c r="AG87" s="3"/>
      <c r="AH87" s="77"/>
      <c r="AI87" s="3"/>
      <c r="AJ87" s="3"/>
      <c r="AK87" s="3"/>
      <c r="AL87" s="3"/>
      <c r="AM87" s="3"/>
      <c r="AN87" s="3"/>
      <c r="AO87" s="77"/>
      <c r="AP87" s="3"/>
      <c r="AQ87" s="3"/>
      <c r="AR87" s="3"/>
      <c r="AS87" s="3"/>
      <c r="AT87" s="77"/>
      <c r="AU87" s="77"/>
      <c r="AV87" s="77"/>
      <c r="AW87" s="3"/>
      <c r="AX87" s="3"/>
      <c r="AY87" s="3"/>
      <c r="AZ87" s="3"/>
      <c r="BA87" s="3"/>
      <c r="BB87" s="3"/>
      <c r="BC87" s="77"/>
      <c r="BD87" s="3"/>
      <c r="BE87" s="3"/>
      <c r="BG87" s="21">
        <f t="shared" si="4"/>
        <v>0</v>
      </c>
      <c r="BH87" s="21">
        <f t="shared" si="5"/>
        <v>0</v>
      </c>
    </row>
    <row r="88" spans="1:60" x14ac:dyDescent="0.2">
      <c r="A88" s="3" t="str">
        <f>IF('Service providers'!A90="Enter name of Site 14", "", 'Service providers'!A90)</f>
        <v/>
      </c>
      <c r="B88" s="3"/>
      <c r="C88" s="3"/>
      <c r="D88" s="3"/>
      <c r="E88" s="3"/>
      <c r="F88" s="77"/>
      <c r="G88" s="3"/>
      <c r="H88" s="3"/>
      <c r="I88" s="3"/>
      <c r="J88" s="3"/>
      <c r="K88" s="3"/>
      <c r="L88" s="3"/>
      <c r="M88" s="77"/>
      <c r="N88" s="3"/>
      <c r="O88" s="3"/>
      <c r="P88" s="3"/>
      <c r="Q88" s="3"/>
      <c r="R88" s="3"/>
      <c r="S88" s="3"/>
      <c r="T88" s="77"/>
      <c r="U88" s="3"/>
      <c r="V88" s="3"/>
      <c r="W88" s="3"/>
      <c r="X88" s="3"/>
      <c r="Y88" s="3"/>
      <c r="Z88" s="3"/>
      <c r="AA88" s="77"/>
      <c r="AB88" s="3"/>
      <c r="AC88" s="3"/>
      <c r="AD88" s="3"/>
      <c r="AE88" s="3"/>
      <c r="AF88" s="3"/>
      <c r="AG88" s="3"/>
      <c r="AH88" s="77"/>
      <c r="AI88" s="3"/>
      <c r="AJ88" s="3"/>
      <c r="AK88" s="3"/>
      <c r="AL88" s="3"/>
      <c r="AM88" s="3"/>
      <c r="AN88" s="3"/>
      <c r="AO88" s="77"/>
      <c r="AP88" s="3"/>
      <c r="AQ88" s="3"/>
      <c r="AR88" s="3"/>
      <c r="AS88" s="3"/>
      <c r="AT88" s="77"/>
      <c r="AU88" s="77"/>
      <c r="AV88" s="77"/>
      <c r="AW88" s="3"/>
      <c r="AX88" s="3"/>
      <c r="AY88" s="3"/>
      <c r="AZ88" s="3"/>
      <c r="BA88" s="3"/>
      <c r="BB88" s="3"/>
      <c r="BC88" s="77"/>
      <c r="BD88" s="3"/>
      <c r="BE88" s="3"/>
      <c r="BG88" s="21">
        <f t="shared" si="4"/>
        <v>0</v>
      </c>
      <c r="BH88" s="21">
        <f t="shared" si="5"/>
        <v>0</v>
      </c>
    </row>
    <row r="89" spans="1:60" x14ac:dyDescent="0.2">
      <c r="A89" s="3" t="str">
        <f>IF('Service providers'!A91="Enter name of Site 15", "", 'Service providers'!A91)</f>
        <v/>
      </c>
      <c r="B89" s="3"/>
      <c r="C89" s="3"/>
      <c r="D89" s="3"/>
      <c r="E89" s="3"/>
      <c r="F89" s="77"/>
      <c r="G89" s="3"/>
      <c r="H89" s="3"/>
      <c r="I89" s="3"/>
      <c r="J89" s="3"/>
      <c r="K89" s="3"/>
      <c r="L89" s="3"/>
      <c r="M89" s="77"/>
      <c r="N89" s="3"/>
      <c r="O89" s="3"/>
      <c r="P89" s="3"/>
      <c r="Q89" s="3"/>
      <c r="R89" s="3"/>
      <c r="S89" s="3"/>
      <c r="T89" s="77"/>
      <c r="U89" s="3"/>
      <c r="V89" s="3"/>
      <c r="W89" s="3"/>
      <c r="X89" s="3"/>
      <c r="Y89" s="3"/>
      <c r="Z89" s="3"/>
      <c r="AA89" s="77"/>
      <c r="AB89" s="3"/>
      <c r="AC89" s="3"/>
      <c r="AD89" s="3"/>
      <c r="AE89" s="3"/>
      <c r="AF89" s="3"/>
      <c r="AG89" s="3"/>
      <c r="AH89" s="77"/>
      <c r="AI89" s="3"/>
      <c r="AJ89" s="3"/>
      <c r="AK89" s="3"/>
      <c r="AL89" s="3"/>
      <c r="AM89" s="3"/>
      <c r="AN89" s="3"/>
      <c r="AO89" s="77"/>
      <c r="AP89" s="3"/>
      <c r="AQ89" s="3"/>
      <c r="AR89" s="3"/>
      <c r="AS89" s="3"/>
      <c r="AT89" s="77"/>
      <c r="AU89" s="77"/>
      <c r="AV89" s="77"/>
      <c r="AW89" s="3"/>
      <c r="AX89" s="3"/>
      <c r="AY89" s="3"/>
      <c r="AZ89" s="3"/>
      <c r="BA89" s="3"/>
      <c r="BB89" s="3"/>
      <c r="BC89" s="77"/>
      <c r="BD89" s="3"/>
      <c r="BE89" s="3"/>
      <c r="BG89" s="21">
        <f t="shared" si="4"/>
        <v>0</v>
      </c>
      <c r="BH89" s="21">
        <f t="shared" si="5"/>
        <v>0</v>
      </c>
    </row>
    <row r="90" spans="1:60" x14ac:dyDescent="0.2">
      <c r="A90" s="3" t="str">
        <f>IF('Service providers'!A92="Enter name of Site 16", "", 'Service providers'!A92)</f>
        <v/>
      </c>
      <c r="B90" s="3"/>
      <c r="C90" s="3"/>
      <c r="D90" s="3"/>
      <c r="E90" s="3"/>
      <c r="F90" s="77"/>
      <c r="G90" s="3"/>
      <c r="H90" s="3"/>
      <c r="I90" s="3"/>
      <c r="J90" s="3"/>
      <c r="K90" s="3"/>
      <c r="L90" s="3"/>
      <c r="M90" s="77"/>
      <c r="N90" s="3"/>
      <c r="O90" s="3"/>
      <c r="P90" s="3"/>
      <c r="Q90" s="3"/>
      <c r="R90" s="3"/>
      <c r="S90" s="3"/>
      <c r="T90" s="77"/>
      <c r="U90" s="3"/>
      <c r="V90" s="3"/>
      <c r="W90" s="3"/>
      <c r="X90" s="3"/>
      <c r="Y90" s="3"/>
      <c r="Z90" s="3"/>
      <c r="AA90" s="77"/>
      <c r="AB90" s="3"/>
      <c r="AC90" s="3"/>
      <c r="AD90" s="3"/>
      <c r="AE90" s="3"/>
      <c r="AF90" s="3"/>
      <c r="AG90" s="3"/>
      <c r="AH90" s="77"/>
      <c r="AI90" s="3"/>
      <c r="AJ90" s="3"/>
      <c r="AK90" s="3"/>
      <c r="AL90" s="3"/>
      <c r="AM90" s="3"/>
      <c r="AN90" s="3"/>
      <c r="AO90" s="77"/>
      <c r="AP90" s="3"/>
      <c r="AQ90" s="3"/>
      <c r="AR90" s="3"/>
      <c r="AS90" s="3"/>
      <c r="AT90" s="77"/>
      <c r="AU90" s="77"/>
      <c r="AV90" s="77"/>
      <c r="AW90" s="3"/>
      <c r="AX90" s="3"/>
      <c r="AY90" s="3"/>
      <c r="AZ90" s="3"/>
      <c r="BA90" s="3"/>
      <c r="BB90" s="3"/>
      <c r="BC90" s="77"/>
      <c r="BD90" s="3"/>
      <c r="BE90" s="3"/>
      <c r="BG90" s="21">
        <f t="shared" si="4"/>
        <v>0</v>
      </c>
      <c r="BH90" s="21">
        <f t="shared" si="5"/>
        <v>0</v>
      </c>
    </row>
    <row r="91" spans="1:60" x14ac:dyDescent="0.2">
      <c r="A91" s="3" t="str">
        <f>IF('Service providers'!A93="Enter name of Site 17", "", 'Service providers'!A93)</f>
        <v/>
      </c>
      <c r="B91" s="3"/>
      <c r="C91" s="3"/>
      <c r="D91" s="3"/>
      <c r="E91" s="3"/>
      <c r="F91" s="77"/>
      <c r="G91" s="3"/>
      <c r="H91" s="3"/>
      <c r="I91" s="3"/>
      <c r="J91" s="3"/>
      <c r="K91" s="3"/>
      <c r="L91" s="3"/>
      <c r="M91" s="77"/>
      <c r="N91" s="3"/>
      <c r="O91" s="3"/>
      <c r="P91" s="3"/>
      <c r="Q91" s="3"/>
      <c r="R91" s="3"/>
      <c r="S91" s="3"/>
      <c r="T91" s="77"/>
      <c r="U91" s="3"/>
      <c r="V91" s="3"/>
      <c r="W91" s="3"/>
      <c r="X91" s="3"/>
      <c r="Y91" s="3"/>
      <c r="Z91" s="3"/>
      <c r="AA91" s="77"/>
      <c r="AB91" s="3"/>
      <c r="AC91" s="3"/>
      <c r="AD91" s="3"/>
      <c r="AE91" s="3"/>
      <c r="AF91" s="3"/>
      <c r="AG91" s="3"/>
      <c r="AH91" s="77"/>
      <c r="AI91" s="3"/>
      <c r="AJ91" s="3"/>
      <c r="AK91" s="3"/>
      <c r="AL91" s="3"/>
      <c r="AM91" s="3"/>
      <c r="AN91" s="3"/>
      <c r="AO91" s="77"/>
      <c r="AP91" s="3"/>
      <c r="AQ91" s="3"/>
      <c r="AR91" s="3"/>
      <c r="AS91" s="3"/>
      <c r="AT91" s="77"/>
      <c r="AU91" s="77"/>
      <c r="AV91" s="77"/>
      <c r="AW91" s="3"/>
      <c r="AX91" s="3"/>
      <c r="AY91" s="3"/>
      <c r="AZ91" s="3"/>
      <c r="BA91" s="3"/>
      <c r="BB91" s="3"/>
      <c r="BC91" s="77"/>
      <c r="BD91" s="3"/>
      <c r="BE91" s="3"/>
      <c r="BG91" s="21">
        <f t="shared" si="4"/>
        <v>0</v>
      </c>
      <c r="BH91" s="21">
        <f t="shared" si="5"/>
        <v>0</v>
      </c>
    </row>
    <row r="92" spans="1:60" x14ac:dyDescent="0.2">
      <c r="A92" s="3" t="str">
        <f>IF('Service providers'!A94="Enter name of Site 18", "", 'Service providers'!A94)</f>
        <v/>
      </c>
      <c r="B92" s="3"/>
      <c r="C92" s="3"/>
      <c r="D92" s="3"/>
      <c r="E92" s="3"/>
      <c r="F92" s="77"/>
      <c r="G92" s="3"/>
      <c r="H92" s="3"/>
      <c r="I92" s="3"/>
      <c r="J92" s="3"/>
      <c r="K92" s="3"/>
      <c r="L92" s="3"/>
      <c r="M92" s="77"/>
      <c r="N92" s="3"/>
      <c r="O92" s="3"/>
      <c r="P92" s="3"/>
      <c r="Q92" s="3"/>
      <c r="R92" s="3"/>
      <c r="S92" s="3"/>
      <c r="T92" s="77"/>
      <c r="U92" s="3"/>
      <c r="V92" s="3"/>
      <c r="W92" s="3"/>
      <c r="X92" s="3"/>
      <c r="Y92" s="3"/>
      <c r="Z92" s="3"/>
      <c r="AA92" s="77"/>
      <c r="AB92" s="3"/>
      <c r="AC92" s="3"/>
      <c r="AD92" s="3"/>
      <c r="AE92" s="3"/>
      <c r="AF92" s="3"/>
      <c r="AG92" s="3"/>
      <c r="AH92" s="77"/>
      <c r="AI92" s="3"/>
      <c r="AJ92" s="3"/>
      <c r="AK92" s="3"/>
      <c r="AL92" s="3"/>
      <c r="AM92" s="3"/>
      <c r="AN92" s="3"/>
      <c r="AO92" s="77"/>
      <c r="AP92" s="3"/>
      <c r="AQ92" s="3"/>
      <c r="AR92" s="3"/>
      <c r="AS92" s="3"/>
      <c r="AT92" s="77"/>
      <c r="AU92" s="77"/>
      <c r="AV92" s="77"/>
      <c r="AW92" s="3"/>
      <c r="AX92" s="3"/>
      <c r="AY92" s="3"/>
      <c r="AZ92" s="3"/>
      <c r="BA92" s="3"/>
      <c r="BB92" s="3"/>
      <c r="BC92" s="77"/>
      <c r="BD92" s="3"/>
      <c r="BE92" s="3"/>
      <c r="BG92" s="21">
        <f t="shared" si="4"/>
        <v>0</v>
      </c>
      <c r="BH92" s="21">
        <f t="shared" si="5"/>
        <v>0</v>
      </c>
    </row>
    <row r="93" spans="1:60" x14ac:dyDescent="0.2">
      <c r="A93" s="3" t="str">
        <f>IF('Service providers'!A95="Enter name of Site 19", "", 'Service providers'!A95)</f>
        <v/>
      </c>
      <c r="B93" s="3"/>
      <c r="C93" s="3"/>
      <c r="D93" s="3"/>
      <c r="E93" s="3"/>
      <c r="F93" s="77"/>
      <c r="G93" s="3"/>
      <c r="H93" s="3"/>
      <c r="I93" s="3"/>
      <c r="J93" s="3"/>
      <c r="K93" s="3"/>
      <c r="L93" s="3"/>
      <c r="M93" s="77"/>
      <c r="N93" s="3"/>
      <c r="O93" s="3"/>
      <c r="P93" s="3"/>
      <c r="Q93" s="3"/>
      <c r="R93" s="3"/>
      <c r="S93" s="3"/>
      <c r="T93" s="77"/>
      <c r="U93" s="3"/>
      <c r="V93" s="3"/>
      <c r="W93" s="3"/>
      <c r="X93" s="3"/>
      <c r="Y93" s="3"/>
      <c r="Z93" s="3"/>
      <c r="AA93" s="77"/>
      <c r="AB93" s="3"/>
      <c r="AC93" s="3"/>
      <c r="AD93" s="3"/>
      <c r="AE93" s="3"/>
      <c r="AF93" s="3"/>
      <c r="AG93" s="3"/>
      <c r="AH93" s="77"/>
      <c r="AI93" s="3"/>
      <c r="AJ93" s="3"/>
      <c r="AK93" s="3"/>
      <c r="AL93" s="3"/>
      <c r="AM93" s="3"/>
      <c r="AN93" s="3"/>
      <c r="AO93" s="77"/>
      <c r="AP93" s="3"/>
      <c r="AQ93" s="3"/>
      <c r="AR93" s="3"/>
      <c r="AS93" s="3"/>
      <c r="AT93" s="77"/>
      <c r="AU93" s="77"/>
      <c r="AV93" s="77"/>
      <c r="AW93" s="3"/>
      <c r="AX93" s="3"/>
      <c r="AY93" s="3"/>
      <c r="AZ93" s="3"/>
      <c r="BA93" s="3"/>
      <c r="BB93" s="3"/>
      <c r="BC93" s="77"/>
      <c r="BD93" s="3"/>
      <c r="BE93" s="3"/>
      <c r="BG93" s="21">
        <f t="shared" si="4"/>
        <v>0</v>
      </c>
      <c r="BH93" s="21">
        <f t="shared" si="5"/>
        <v>0</v>
      </c>
    </row>
    <row r="94" spans="1:60" x14ac:dyDescent="0.2">
      <c r="A94" s="3" t="str">
        <f>IF('Service providers'!A96="Enter name of Site 20", "", 'Service providers'!A96)</f>
        <v/>
      </c>
      <c r="B94" s="3"/>
      <c r="C94" s="3"/>
      <c r="D94" s="3"/>
      <c r="E94" s="3"/>
      <c r="F94" s="77"/>
      <c r="G94" s="3"/>
      <c r="H94" s="3"/>
      <c r="I94" s="3"/>
      <c r="J94" s="3"/>
      <c r="K94" s="3"/>
      <c r="L94" s="3"/>
      <c r="M94" s="77"/>
      <c r="N94" s="3"/>
      <c r="O94" s="3"/>
      <c r="P94" s="3"/>
      <c r="Q94" s="3"/>
      <c r="R94" s="3"/>
      <c r="S94" s="3"/>
      <c r="T94" s="77"/>
      <c r="U94" s="3"/>
      <c r="V94" s="3"/>
      <c r="W94" s="3"/>
      <c r="X94" s="3"/>
      <c r="Y94" s="3"/>
      <c r="Z94" s="3"/>
      <c r="AA94" s="77"/>
      <c r="AB94" s="3"/>
      <c r="AC94" s="3"/>
      <c r="AD94" s="3"/>
      <c r="AE94" s="3"/>
      <c r="AF94" s="3"/>
      <c r="AG94" s="3"/>
      <c r="AH94" s="77"/>
      <c r="AI94" s="3"/>
      <c r="AJ94" s="3"/>
      <c r="AK94" s="3"/>
      <c r="AL94" s="3"/>
      <c r="AM94" s="3"/>
      <c r="AN94" s="3"/>
      <c r="AO94" s="77"/>
      <c r="AP94" s="3"/>
      <c r="AQ94" s="3"/>
      <c r="AR94" s="3"/>
      <c r="AS94" s="3"/>
      <c r="AT94" s="77"/>
      <c r="AU94" s="77"/>
      <c r="AV94" s="77"/>
      <c r="AW94" s="3"/>
      <c r="AX94" s="3"/>
      <c r="AY94" s="3"/>
      <c r="AZ94" s="3"/>
      <c r="BA94" s="3"/>
      <c r="BB94" s="3"/>
      <c r="BC94" s="77"/>
      <c r="BD94" s="3"/>
      <c r="BE94" s="3"/>
      <c r="BG94" s="21">
        <f t="shared" si="4"/>
        <v>0</v>
      </c>
      <c r="BH94" s="21">
        <f t="shared" si="5"/>
        <v>0</v>
      </c>
    </row>
    <row r="95" spans="1:60" ht="15" x14ac:dyDescent="0.25">
      <c r="A95" s="74" t="str">
        <f>IF('Service providers'!A97="Enter name here", "", 'Service providers'!A97)</f>
        <v/>
      </c>
      <c r="B95" s="75"/>
      <c r="C95" s="75"/>
      <c r="D95" s="75"/>
      <c r="E95" s="75"/>
      <c r="F95" s="76"/>
      <c r="G95" s="75"/>
      <c r="H95" s="75"/>
      <c r="I95" s="75"/>
      <c r="J95" s="76"/>
      <c r="K95" s="75"/>
      <c r="L95" s="75"/>
      <c r="M95" s="75"/>
      <c r="N95" s="75"/>
      <c r="O95" s="76"/>
      <c r="P95" s="75"/>
      <c r="Q95" s="76"/>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G95" s="21">
        <f t="shared" si="0"/>
        <v>0</v>
      </c>
      <c r="BH95" s="21">
        <f t="shared" si="1"/>
        <v>0</v>
      </c>
    </row>
    <row r="96" spans="1:60" x14ac:dyDescent="0.2">
      <c r="A96" s="3" t="str">
        <f>IF('Service providers'!A98="Enter name of Site 1", "", 'Service providers'!A98)</f>
        <v/>
      </c>
      <c r="B96" s="3"/>
      <c r="C96" s="3"/>
      <c r="D96" s="3"/>
      <c r="E96" s="3"/>
      <c r="F96" s="77"/>
      <c r="G96" s="3"/>
      <c r="H96" s="3"/>
      <c r="I96" s="3"/>
      <c r="J96" s="3"/>
      <c r="K96" s="3"/>
      <c r="L96" s="3"/>
      <c r="M96" s="77"/>
      <c r="N96" s="3"/>
      <c r="O96" s="3"/>
      <c r="P96" s="3"/>
      <c r="Q96" s="3"/>
      <c r="R96" s="3"/>
      <c r="S96" s="3"/>
      <c r="T96" s="77"/>
      <c r="U96" s="3"/>
      <c r="V96" s="3"/>
      <c r="W96" s="3"/>
      <c r="X96" s="3"/>
      <c r="Y96" s="3"/>
      <c r="Z96" s="3"/>
      <c r="AA96" s="77"/>
      <c r="AB96" s="3"/>
      <c r="AC96" s="3"/>
      <c r="AD96" s="3"/>
      <c r="AE96" s="3"/>
      <c r="AF96" s="3"/>
      <c r="AG96" s="3"/>
      <c r="AH96" s="77"/>
      <c r="AI96" s="3"/>
      <c r="AJ96" s="3"/>
      <c r="AK96" s="3"/>
      <c r="AL96" s="3"/>
      <c r="AM96" s="3"/>
      <c r="AN96" s="3"/>
      <c r="AO96" s="77"/>
      <c r="AP96" s="3"/>
      <c r="AQ96" s="3"/>
      <c r="AR96" s="3"/>
      <c r="AS96" s="3"/>
      <c r="AT96" s="77"/>
      <c r="AU96" s="77"/>
      <c r="AV96" s="77"/>
      <c r="AW96" s="3"/>
      <c r="AX96" s="3"/>
      <c r="AY96" s="3"/>
      <c r="AZ96" s="3"/>
      <c r="BA96" s="3"/>
      <c r="BB96" s="3"/>
      <c r="BC96" s="77"/>
      <c r="BD96" s="3"/>
      <c r="BE96" s="3"/>
      <c r="BG96" s="21">
        <f t="shared" si="0"/>
        <v>0</v>
      </c>
      <c r="BH96" s="21">
        <f t="shared" si="1"/>
        <v>0</v>
      </c>
    </row>
    <row r="97" spans="1:60" x14ac:dyDescent="0.2">
      <c r="A97" s="3" t="str">
        <f>IF('Service providers'!A99="Enter name of Site 2", "", 'Service providers'!A99)</f>
        <v/>
      </c>
      <c r="B97" s="3"/>
      <c r="C97" s="3"/>
      <c r="D97" s="3"/>
      <c r="E97" s="3"/>
      <c r="F97" s="77"/>
      <c r="G97" s="3"/>
      <c r="H97" s="3"/>
      <c r="I97" s="3"/>
      <c r="J97" s="3"/>
      <c r="K97" s="3"/>
      <c r="L97" s="3"/>
      <c r="M97" s="77"/>
      <c r="N97" s="3"/>
      <c r="O97" s="3"/>
      <c r="P97" s="3"/>
      <c r="Q97" s="3"/>
      <c r="R97" s="3"/>
      <c r="S97" s="3"/>
      <c r="T97" s="77"/>
      <c r="U97" s="3"/>
      <c r="V97" s="3"/>
      <c r="W97" s="3"/>
      <c r="X97" s="3"/>
      <c r="Y97" s="3"/>
      <c r="Z97" s="3"/>
      <c r="AA97" s="77"/>
      <c r="AB97" s="3"/>
      <c r="AC97" s="3"/>
      <c r="AD97" s="3"/>
      <c r="AE97" s="3"/>
      <c r="AF97" s="3"/>
      <c r="AG97" s="3"/>
      <c r="AH97" s="77"/>
      <c r="AI97" s="3"/>
      <c r="AJ97" s="3"/>
      <c r="AK97" s="3"/>
      <c r="AL97" s="3"/>
      <c r="AM97" s="3"/>
      <c r="AN97" s="3"/>
      <c r="AO97" s="77"/>
      <c r="AP97" s="3"/>
      <c r="AQ97" s="3"/>
      <c r="AR97" s="3"/>
      <c r="AS97" s="3"/>
      <c r="AT97" s="77"/>
      <c r="AU97" s="77"/>
      <c r="AV97" s="77"/>
      <c r="AW97" s="3"/>
      <c r="AX97" s="3"/>
      <c r="AY97" s="3"/>
      <c r="AZ97" s="3"/>
      <c r="BA97" s="3"/>
      <c r="BB97" s="3"/>
      <c r="BC97" s="77"/>
      <c r="BD97" s="3"/>
      <c r="BE97" s="3"/>
      <c r="BG97" s="21">
        <f t="shared" si="0"/>
        <v>0</v>
      </c>
      <c r="BH97" s="21">
        <f t="shared" si="1"/>
        <v>0</v>
      </c>
    </row>
    <row r="98" spans="1:60" x14ac:dyDescent="0.2">
      <c r="A98" s="3" t="str">
        <f>IF('Service providers'!A100="Enter name of Site 3", "", 'Service providers'!A100)</f>
        <v/>
      </c>
      <c r="B98" s="3"/>
      <c r="C98" s="3"/>
      <c r="D98" s="3"/>
      <c r="E98" s="3"/>
      <c r="F98" s="77"/>
      <c r="G98" s="3"/>
      <c r="H98" s="3"/>
      <c r="I98" s="3"/>
      <c r="J98" s="3"/>
      <c r="K98" s="3"/>
      <c r="L98" s="3"/>
      <c r="M98" s="77"/>
      <c r="N98" s="3"/>
      <c r="O98" s="3"/>
      <c r="P98" s="3"/>
      <c r="Q98" s="3"/>
      <c r="R98" s="3"/>
      <c r="S98" s="3"/>
      <c r="T98" s="77"/>
      <c r="U98" s="3"/>
      <c r="V98" s="3"/>
      <c r="W98" s="3"/>
      <c r="X98" s="3"/>
      <c r="Y98" s="3"/>
      <c r="Z98" s="3"/>
      <c r="AA98" s="77"/>
      <c r="AB98" s="3"/>
      <c r="AC98" s="3"/>
      <c r="AD98" s="3"/>
      <c r="AE98" s="3"/>
      <c r="AF98" s="3"/>
      <c r="AG98" s="3"/>
      <c r="AH98" s="77"/>
      <c r="AI98" s="3"/>
      <c r="AJ98" s="3"/>
      <c r="AK98" s="3"/>
      <c r="AL98" s="3"/>
      <c r="AM98" s="3"/>
      <c r="AN98" s="3"/>
      <c r="AO98" s="77"/>
      <c r="AP98" s="3"/>
      <c r="AQ98" s="3"/>
      <c r="AR98" s="3"/>
      <c r="AS98" s="3"/>
      <c r="AT98" s="77"/>
      <c r="AU98" s="77"/>
      <c r="AV98" s="77"/>
      <c r="AW98" s="3"/>
      <c r="AX98" s="3"/>
      <c r="AY98" s="3"/>
      <c r="AZ98" s="3"/>
      <c r="BA98" s="3"/>
      <c r="BB98" s="3"/>
      <c r="BC98" s="77"/>
      <c r="BD98" s="3"/>
      <c r="BE98" s="3"/>
      <c r="BG98" s="21">
        <f t="shared" si="0"/>
        <v>0</v>
      </c>
      <c r="BH98" s="21">
        <f t="shared" si="1"/>
        <v>0</v>
      </c>
    </row>
    <row r="99" spans="1:60" x14ac:dyDescent="0.2">
      <c r="A99" s="3" t="str">
        <f>IF('Service providers'!A101="Enter name of Site 4", "", 'Service providers'!A101)</f>
        <v/>
      </c>
      <c r="B99" s="3"/>
      <c r="C99" s="3"/>
      <c r="D99" s="3"/>
      <c r="E99" s="3"/>
      <c r="F99" s="77"/>
      <c r="G99" s="3"/>
      <c r="H99" s="3"/>
      <c r="I99" s="3"/>
      <c r="J99" s="3"/>
      <c r="K99" s="3"/>
      <c r="L99" s="3"/>
      <c r="M99" s="77"/>
      <c r="N99" s="3"/>
      <c r="O99" s="3"/>
      <c r="P99" s="3"/>
      <c r="Q99" s="3"/>
      <c r="R99" s="3"/>
      <c r="S99" s="3"/>
      <c r="T99" s="77"/>
      <c r="U99" s="3"/>
      <c r="V99" s="3"/>
      <c r="W99" s="3"/>
      <c r="X99" s="3"/>
      <c r="Y99" s="3"/>
      <c r="Z99" s="3"/>
      <c r="AA99" s="77"/>
      <c r="AB99" s="3"/>
      <c r="AC99" s="3"/>
      <c r="AD99" s="3"/>
      <c r="AE99" s="3"/>
      <c r="AF99" s="3"/>
      <c r="AG99" s="3"/>
      <c r="AH99" s="77"/>
      <c r="AI99" s="3"/>
      <c r="AJ99" s="3"/>
      <c r="AK99" s="3"/>
      <c r="AL99" s="3"/>
      <c r="AM99" s="3"/>
      <c r="AN99" s="3"/>
      <c r="AO99" s="77"/>
      <c r="AP99" s="3"/>
      <c r="AQ99" s="3"/>
      <c r="AR99" s="3"/>
      <c r="AS99" s="3"/>
      <c r="AT99" s="77"/>
      <c r="AU99" s="77"/>
      <c r="AV99" s="77"/>
      <c r="AW99" s="3"/>
      <c r="AX99" s="3"/>
      <c r="AY99" s="3"/>
      <c r="AZ99" s="3"/>
      <c r="BA99" s="3"/>
      <c r="BB99" s="3"/>
      <c r="BC99" s="77"/>
      <c r="BD99" s="3"/>
      <c r="BE99" s="3"/>
      <c r="BG99" s="21">
        <f t="shared" si="0"/>
        <v>0</v>
      </c>
      <c r="BH99" s="21">
        <f t="shared" si="1"/>
        <v>0</v>
      </c>
    </row>
    <row r="100" spans="1:60" x14ac:dyDescent="0.2">
      <c r="A100" s="3" t="str">
        <f>IF('Service providers'!A102="Enter name of Site 5", "", 'Service providers'!A102)</f>
        <v/>
      </c>
      <c r="B100" s="3"/>
      <c r="C100" s="3"/>
      <c r="D100" s="3"/>
      <c r="E100" s="3"/>
      <c r="F100" s="77"/>
      <c r="G100" s="3"/>
      <c r="H100" s="3"/>
      <c r="I100" s="3"/>
      <c r="J100" s="3"/>
      <c r="K100" s="3"/>
      <c r="L100" s="3"/>
      <c r="M100" s="77"/>
      <c r="N100" s="3"/>
      <c r="O100" s="3"/>
      <c r="P100" s="3"/>
      <c r="Q100" s="3"/>
      <c r="R100" s="3"/>
      <c r="S100" s="3"/>
      <c r="T100" s="77"/>
      <c r="U100" s="3"/>
      <c r="V100" s="3"/>
      <c r="W100" s="3"/>
      <c r="X100" s="3"/>
      <c r="Y100" s="3"/>
      <c r="Z100" s="3"/>
      <c r="AA100" s="77"/>
      <c r="AB100" s="3"/>
      <c r="AC100" s="3"/>
      <c r="AD100" s="3"/>
      <c r="AE100" s="3"/>
      <c r="AF100" s="3"/>
      <c r="AG100" s="3"/>
      <c r="AH100" s="77"/>
      <c r="AI100" s="3"/>
      <c r="AJ100" s="3"/>
      <c r="AK100" s="3"/>
      <c r="AL100" s="3"/>
      <c r="AM100" s="3"/>
      <c r="AN100" s="3"/>
      <c r="AO100" s="77"/>
      <c r="AP100" s="3"/>
      <c r="AQ100" s="3"/>
      <c r="AR100" s="3"/>
      <c r="AS100" s="3"/>
      <c r="AT100" s="77"/>
      <c r="AU100" s="77"/>
      <c r="AV100" s="77"/>
      <c r="AW100" s="3"/>
      <c r="AX100" s="3"/>
      <c r="AY100" s="3"/>
      <c r="AZ100" s="3"/>
      <c r="BA100" s="3"/>
      <c r="BB100" s="3"/>
      <c r="BC100" s="77"/>
      <c r="BD100" s="3"/>
      <c r="BE100" s="3"/>
      <c r="BG100" s="21">
        <f t="shared" si="0"/>
        <v>0</v>
      </c>
      <c r="BH100" s="21">
        <f t="shared" si="1"/>
        <v>0</v>
      </c>
    </row>
    <row r="101" spans="1:60" x14ac:dyDescent="0.2">
      <c r="A101" s="3" t="str">
        <f>IF('Service providers'!A103="Enter name of Site 6", "", 'Service providers'!A103)</f>
        <v/>
      </c>
      <c r="B101" s="3"/>
      <c r="C101" s="3"/>
      <c r="D101" s="3"/>
      <c r="E101" s="3"/>
      <c r="F101" s="77"/>
      <c r="G101" s="3"/>
      <c r="H101" s="3"/>
      <c r="I101" s="3"/>
      <c r="J101" s="3"/>
      <c r="K101" s="3"/>
      <c r="L101" s="3"/>
      <c r="M101" s="77"/>
      <c r="N101" s="3"/>
      <c r="O101" s="3"/>
      <c r="P101" s="3"/>
      <c r="Q101" s="3"/>
      <c r="R101" s="3"/>
      <c r="S101" s="3"/>
      <c r="T101" s="77"/>
      <c r="U101" s="3"/>
      <c r="V101" s="3"/>
      <c r="W101" s="3"/>
      <c r="X101" s="3"/>
      <c r="Y101" s="3"/>
      <c r="Z101" s="3"/>
      <c r="AA101" s="77"/>
      <c r="AB101" s="3"/>
      <c r="AC101" s="3"/>
      <c r="AD101" s="3"/>
      <c r="AE101" s="3"/>
      <c r="AF101" s="3"/>
      <c r="AG101" s="3"/>
      <c r="AH101" s="77"/>
      <c r="AI101" s="3"/>
      <c r="AJ101" s="3"/>
      <c r="AK101" s="3"/>
      <c r="AL101" s="3"/>
      <c r="AM101" s="3"/>
      <c r="AN101" s="3"/>
      <c r="AO101" s="77"/>
      <c r="AP101" s="3"/>
      <c r="AQ101" s="3"/>
      <c r="AR101" s="3"/>
      <c r="AS101" s="3"/>
      <c r="AT101" s="77"/>
      <c r="AU101" s="77"/>
      <c r="AV101" s="77"/>
      <c r="AW101" s="3"/>
      <c r="AX101" s="3"/>
      <c r="AY101" s="3"/>
      <c r="AZ101" s="3"/>
      <c r="BA101" s="3"/>
      <c r="BB101" s="3"/>
      <c r="BC101" s="77"/>
      <c r="BD101" s="3"/>
      <c r="BE101" s="3"/>
      <c r="BG101" s="21">
        <f t="shared" si="0"/>
        <v>0</v>
      </c>
      <c r="BH101" s="21">
        <f t="shared" si="1"/>
        <v>0</v>
      </c>
    </row>
    <row r="102" spans="1:60" x14ac:dyDescent="0.2">
      <c r="A102" s="3" t="str">
        <f>IF('Service providers'!A104="Enter name of Site 7", "", 'Service providers'!A104)</f>
        <v/>
      </c>
      <c r="B102" s="3"/>
      <c r="C102" s="3"/>
      <c r="D102" s="3"/>
      <c r="E102" s="3"/>
      <c r="F102" s="77"/>
      <c r="G102" s="3"/>
      <c r="H102" s="3"/>
      <c r="I102" s="3"/>
      <c r="J102" s="3"/>
      <c r="K102" s="3"/>
      <c r="L102" s="3"/>
      <c r="M102" s="77"/>
      <c r="N102" s="3"/>
      <c r="O102" s="3"/>
      <c r="P102" s="3"/>
      <c r="Q102" s="3"/>
      <c r="R102" s="3"/>
      <c r="S102" s="3"/>
      <c r="T102" s="77"/>
      <c r="U102" s="3"/>
      <c r="V102" s="3"/>
      <c r="W102" s="3"/>
      <c r="X102" s="3"/>
      <c r="Y102" s="3"/>
      <c r="Z102" s="3"/>
      <c r="AA102" s="77"/>
      <c r="AB102" s="3"/>
      <c r="AC102" s="3"/>
      <c r="AD102" s="3"/>
      <c r="AE102" s="3"/>
      <c r="AF102" s="3"/>
      <c r="AG102" s="3"/>
      <c r="AH102" s="77"/>
      <c r="AI102" s="3"/>
      <c r="AJ102" s="3"/>
      <c r="AK102" s="3"/>
      <c r="AL102" s="3"/>
      <c r="AM102" s="3"/>
      <c r="AN102" s="3"/>
      <c r="AO102" s="77"/>
      <c r="AP102" s="3"/>
      <c r="AQ102" s="3"/>
      <c r="AR102" s="3"/>
      <c r="AS102" s="3"/>
      <c r="AT102" s="77"/>
      <c r="AU102" s="77"/>
      <c r="AV102" s="77"/>
      <c r="AW102" s="3"/>
      <c r="AX102" s="3"/>
      <c r="AY102" s="3"/>
      <c r="AZ102" s="3"/>
      <c r="BA102" s="3"/>
      <c r="BB102" s="3"/>
      <c r="BC102" s="77"/>
      <c r="BD102" s="3"/>
      <c r="BE102" s="3"/>
      <c r="BG102" s="21">
        <f t="shared" si="0"/>
        <v>0</v>
      </c>
      <c r="BH102" s="21">
        <f t="shared" si="1"/>
        <v>0</v>
      </c>
    </row>
    <row r="103" spans="1:60" x14ac:dyDescent="0.2">
      <c r="A103" s="3" t="str">
        <f>IF('Service providers'!A105="Enter name of Site 8", "", 'Service providers'!A105)</f>
        <v/>
      </c>
      <c r="B103" s="3"/>
      <c r="C103" s="3"/>
      <c r="D103" s="3"/>
      <c r="E103" s="3"/>
      <c r="F103" s="77"/>
      <c r="G103" s="3"/>
      <c r="H103" s="3"/>
      <c r="I103" s="3"/>
      <c r="J103" s="3"/>
      <c r="K103" s="3"/>
      <c r="L103" s="3"/>
      <c r="M103" s="77"/>
      <c r="N103" s="3"/>
      <c r="O103" s="3"/>
      <c r="P103" s="3"/>
      <c r="Q103" s="3"/>
      <c r="R103" s="3"/>
      <c r="S103" s="3"/>
      <c r="T103" s="77"/>
      <c r="U103" s="3"/>
      <c r="V103" s="3"/>
      <c r="W103" s="3"/>
      <c r="X103" s="3"/>
      <c r="Y103" s="3"/>
      <c r="Z103" s="3"/>
      <c r="AA103" s="77"/>
      <c r="AB103" s="3"/>
      <c r="AC103" s="3"/>
      <c r="AD103" s="3"/>
      <c r="AE103" s="3"/>
      <c r="AF103" s="3"/>
      <c r="AG103" s="3"/>
      <c r="AH103" s="77"/>
      <c r="AI103" s="3"/>
      <c r="AJ103" s="3"/>
      <c r="AK103" s="3"/>
      <c r="AL103" s="3"/>
      <c r="AM103" s="3"/>
      <c r="AN103" s="3"/>
      <c r="AO103" s="77"/>
      <c r="AP103" s="3"/>
      <c r="AQ103" s="3"/>
      <c r="AR103" s="3"/>
      <c r="AS103" s="3"/>
      <c r="AT103" s="77"/>
      <c r="AU103" s="77"/>
      <c r="AV103" s="77"/>
      <c r="AW103" s="3"/>
      <c r="AX103" s="3"/>
      <c r="AY103" s="3"/>
      <c r="AZ103" s="3"/>
      <c r="BA103" s="3"/>
      <c r="BB103" s="3"/>
      <c r="BC103" s="77"/>
      <c r="BD103" s="3"/>
      <c r="BE103" s="3"/>
      <c r="BG103" s="21">
        <f t="shared" si="0"/>
        <v>0</v>
      </c>
      <c r="BH103" s="21">
        <f t="shared" si="1"/>
        <v>0</v>
      </c>
    </row>
    <row r="104" spans="1:60" x14ac:dyDescent="0.2">
      <c r="A104" s="3" t="str">
        <f>IF('Service providers'!A106="Enter name of Site 9", "", 'Service providers'!A106)</f>
        <v/>
      </c>
      <c r="B104" s="3"/>
      <c r="C104" s="3"/>
      <c r="D104" s="3"/>
      <c r="E104" s="3"/>
      <c r="F104" s="77"/>
      <c r="G104" s="3"/>
      <c r="H104" s="3"/>
      <c r="I104" s="3"/>
      <c r="J104" s="3"/>
      <c r="K104" s="3"/>
      <c r="L104" s="3"/>
      <c r="M104" s="77"/>
      <c r="N104" s="3"/>
      <c r="O104" s="3"/>
      <c r="P104" s="3"/>
      <c r="Q104" s="3"/>
      <c r="R104" s="3"/>
      <c r="S104" s="3"/>
      <c r="T104" s="77"/>
      <c r="U104" s="3"/>
      <c r="V104" s="3"/>
      <c r="W104" s="3"/>
      <c r="X104" s="3"/>
      <c r="Y104" s="3"/>
      <c r="Z104" s="3"/>
      <c r="AA104" s="77"/>
      <c r="AB104" s="3"/>
      <c r="AC104" s="3"/>
      <c r="AD104" s="3"/>
      <c r="AE104" s="3"/>
      <c r="AF104" s="3"/>
      <c r="AG104" s="3"/>
      <c r="AH104" s="77"/>
      <c r="AI104" s="3"/>
      <c r="AJ104" s="3"/>
      <c r="AK104" s="3"/>
      <c r="AL104" s="3"/>
      <c r="AM104" s="3"/>
      <c r="AN104" s="3"/>
      <c r="AO104" s="77"/>
      <c r="AP104" s="3"/>
      <c r="AQ104" s="3"/>
      <c r="AR104" s="3"/>
      <c r="AS104" s="3"/>
      <c r="AT104" s="77"/>
      <c r="AU104" s="77"/>
      <c r="AV104" s="77"/>
      <c r="AW104" s="3"/>
      <c r="AX104" s="3"/>
      <c r="AY104" s="3"/>
      <c r="AZ104" s="3"/>
      <c r="BA104" s="3"/>
      <c r="BB104" s="3"/>
      <c r="BC104" s="77"/>
      <c r="BD104" s="3"/>
      <c r="BE104" s="3"/>
      <c r="BG104" s="21">
        <f t="shared" si="0"/>
        <v>0</v>
      </c>
      <c r="BH104" s="21">
        <f t="shared" si="1"/>
        <v>0</v>
      </c>
    </row>
    <row r="105" spans="1:60" x14ac:dyDescent="0.2">
      <c r="A105" s="3" t="str">
        <f>IF('Service providers'!A107="Enter name of Site 10", "", 'Service providers'!A107)</f>
        <v/>
      </c>
      <c r="B105" s="3"/>
      <c r="C105" s="3"/>
      <c r="D105" s="3"/>
      <c r="E105" s="3"/>
      <c r="F105" s="77"/>
      <c r="G105" s="3"/>
      <c r="H105" s="3"/>
      <c r="I105" s="3"/>
      <c r="J105" s="3"/>
      <c r="K105" s="3"/>
      <c r="L105" s="3"/>
      <c r="M105" s="77"/>
      <c r="N105" s="3"/>
      <c r="O105" s="3"/>
      <c r="P105" s="3"/>
      <c r="Q105" s="3"/>
      <c r="R105" s="3"/>
      <c r="S105" s="3"/>
      <c r="T105" s="77"/>
      <c r="U105" s="3"/>
      <c r="V105" s="3"/>
      <c r="W105" s="3"/>
      <c r="X105" s="3"/>
      <c r="Y105" s="3"/>
      <c r="Z105" s="3"/>
      <c r="AA105" s="77"/>
      <c r="AB105" s="3"/>
      <c r="AC105" s="3"/>
      <c r="AD105" s="3"/>
      <c r="AE105" s="3"/>
      <c r="AF105" s="3"/>
      <c r="AG105" s="3"/>
      <c r="AH105" s="77"/>
      <c r="AI105" s="3"/>
      <c r="AJ105" s="3"/>
      <c r="AK105" s="3"/>
      <c r="AL105" s="3"/>
      <c r="AM105" s="3"/>
      <c r="AN105" s="3"/>
      <c r="AO105" s="77"/>
      <c r="AP105" s="3"/>
      <c r="AQ105" s="3"/>
      <c r="AR105" s="3"/>
      <c r="AS105" s="3"/>
      <c r="AT105" s="77"/>
      <c r="AU105" s="77"/>
      <c r="AV105" s="77"/>
      <c r="AW105" s="3"/>
      <c r="AX105" s="3"/>
      <c r="AY105" s="3"/>
      <c r="AZ105" s="3"/>
      <c r="BA105" s="3"/>
      <c r="BB105" s="3"/>
      <c r="BC105" s="77"/>
      <c r="BD105" s="3"/>
      <c r="BE105" s="3"/>
      <c r="BG105" s="21">
        <f t="shared" si="0"/>
        <v>0</v>
      </c>
      <c r="BH105" s="21">
        <f t="shared" si="1"/>
        <v>0</v>
      </c>
    </row>
    <row r="106" spans="1:60" x14ac:dyDescent="0.2">
      <c r="A106" s="3" t="str">
        <f>IF('Service providers'!A108="Enter name of Site 11", "", 'Service providers'!A108)</f>
        <v/>
      </c>
      <c r="B106" s="3"/>
      <c r="C106" s="3"/>
      <c r="D106" s="3"/>
      <c r="E106" s="3"/>
      <c r="F106" s="77"/>
      <c r="G106" s="3"/>
      <c r="H106" s="3"/>
      <c r="I106" s="3"/>
      <c r="J106" s="3"/>
      <c r="K106" s="3"/>
      <c r="L106" s="3"/>
      <c r="M106" s="77"/>
      <c r="N106" s="3"/>
      <c r="O106" s="3"/>
      <c r="P106" s="3"/>
      <c r="Q106" s="3"/>
      <c r="R106" s="3"/>
      <c r="S106" s="3"/>
      <c r="T106" s="77"/>
      <c r="U106" s="3"/>
      <c r="V106" s="3"/>
      <c r="W106" s="3"/>
      <c r="X106" s="3"/>
      <c r="Y106" s="3"/>
      <c r="Z106" s="3"/>
      <c r="AA106" s="77"/>
      <c r="AB106" s="3"/>
      <c r="AC106" s="3"/>
      <c r="AD106" s="3"/>
      <c r="AE106" s="3"/>
      <c r="AF106" s="3"/>
      <c r="AG106" s="3"/>
      <c r="AH106" s="77"/>
      <c r="AI106" s="3"/>
      <c r="AJ106" s="3"/>
      <c r="AK106" s="3"/>
      <c r="AL106" s="3"/>
      <c r="AM106" s="3"/>
      <c r="AN106" s="3"/>
      <c r="AO106" s="77"/>
      <c r="AP106" s="3"/>
      <c r="AQ106" s="3"/>
      <c r="AR106" s="3"/>
      <c r="AS106" s="3"/>
      <c r="AT106" s="77"/>
      <c r="AU106" s="77"/>
      <c r="AV106" s="77"/>
      <c r="AW106" s="3"/>
      <c r="AX106" s="3"/>
      <c r="AY106" s="3"/>
      <c r="AZ106" s="3"/>
      <c r="BA106" s="3"/>
      <c r="BB106" s="3"/>
      <c r="BC106" s="77"/>
      <c r="BD106" s="3"/>
      <c r="BE106" s="3"/>
      <c r="BG106" s="21">
        <f t="shared" si="0"/>
        <v>0</v>
      </c>
      <c r="BH106" s="21">
        <f t="shared" si="1"/>
        <v>0</v>
      </c>
    </row>
    <row r="107" spans="1:60" x14ac:dyDescent="0.2">
      <c r="A107" s="3" t="str">
        <f>IF('Service providers'!A109="Enter name of Site 12", "", 'Service providers'!A109)</f>
        <v/>
      </c>
      <c r="B107" s="3"/>
      <c r="C107" s="3"/>
      <c r="D107" s="3"/>
      <c r="E107" s="3"/>
      <c r="F107" s="77"/>
      <c r="G107" s="3"/>
      <c r="H107" s="3"/>
      <c r="I107" s="3"/>
      <c r="J107" s="3"/>
      <c r="K107" s="3"/>
      <c r="L107" s="3"/>
      <c r="M107" s="77"/>
      <c r="N107" s="3"/>
      <c r="O107" s="3"/>
      <c r="P107" s="3"/>
      <c r="Q107" s="3"/>
      <c r="R107" s="3"/>
      <c r="S107" s="3"/>
      <c r="T107" s="77"/>
      <c r="U107" s="3"/>
      <c r="V107" s="3"/>
      <c r="W107" s="3"/>
      <c r="X107" s="3"/>
      <c r="Y107" s="3"/>
      <c r="Z107" s="3"/>
      <c r="AA107" s="77"/>
      <c r="AB107" s="3"/>
      <c r="AC107" s="3"/>
      <c r="AD107" s="3"/>
      <c r="AE107" s="3"/>
      <c r="AF107" s="3"/>
      <c r="AG107" s="3"/>
      <c r="AH107" s="77"/>
      <c r="AI107" s="3"/>
      <c r="AJ107" s="3"/>
      <c r="AK107" s="3"/>
      <c r="AL107" s="3"/>
      <c r="AM107" s="3"/>
      <c r="AN107" s="3"/>
      <c r="AO107" s="77"/>
      <c r="AP107" s="3"/>
      <c r="AQ107" s="3"/>
      <c r="AR107" s="3"/>
      <c r="AS107" s="3"/>
      <c r="AT107" s="77"/>
      <c r="AU107" s="77"/>
      <c r="AV107" s="77"/>
      <c r="AW107" s="3"/>
      <c r="AX107" s="3"/>
      <c r="AY107" s="3"/>
      <c r="AZ107" s="3"/>
      <c r="BA107" s="3"/>
      <c r="BB107" s="3"/>
      <c r="BC107" s="77"/>
      <c r="BD107" s="3"/>
      <c r="BE107" s="3"/>
      <c r="BG107" s="21">
        <f t="shared" si="0"/>
        <v>0</v>
      </c>
      <c r="BH107" s="21">
        <f t="shared" si="1"/>
        <v>0</v>
      </c>
    </row>
    <row r="108" spans="1:60" x14ac:dyDescent="0.2">
      <c r="A108" s="3" t="str">
        <f>IF('Service providers'!A110="Enter name of Site 13", "", 'Service providers'!A110)</f>
        <v/>
      </c>
      <c r="B108" s="3"/>
      <c r="C108" s="3"/>
      <c r="D108" s="3"/>
      <c r="E108" s="3"/>
      <c r="F108" s="77"/>
      <c r="G108" s="3"/>
      <c r="H108" s="3"/>
      <c r="I108" s="3"/>
      <c r="J108" s="3"/>
      <c r="K108" s="3"/>
      <c r="L108" s="3"/>
      <c r="M108" s="77"/>
      <c r="N108" s="3"/>
      <c r="O108" s="3"/>
      <c r="P108" s="3"/>
      <c r="Q108" s="3"/>
      <c r="R108" s="3"/>
      <c r="S108" s="3"/>
      <c r="T108" s="77"/>
      <c r="U108" s="3"/>
      <c r="V108" s="3"/>
      <c r="W108" s="3"/>
      <c r="X108" s="3"/>
      <c r="Y108" s="3"/>
      <c r="Z108" s="3"/>
      <c r="AA108" s="77"/>
      <c r="AB108" s="3"/>
      <c r="AC108" s="3"/>
      <c r="AD108" s="3"/>
      <c r="AE108" s="3"/>
      <c r="AF108" s="3"/>
      <c r="AG108" s="3"/>
      <c r="AH108" s="77"/>
      <c r="AI108" s="3"/>
      <c r="AJ108" s="3"/>
      <c r="AK108" s="3"/>
      <c r="AL108" s="3"/>
      <c r="AM108" s="3"/>
      <c r="AN108" s="3"/>
      <c r="AO108" s="77"/>
      <c r="AP108" s="3"/>
      <c r="AQ108" s="3"/>
      <c r="AR108" s="3"/>
      <c r="AS108" s="3"/>
      <c r="AT108" s="77"/>
      <c r="AU108" s="77"/>
      <c r="AV108" s="77"/>
      <c r="AW108" s="3"/>
      <c r="AX108" s="3"/>
      <c r="AY108" s="3"/>
      <c r="AZ108" s="3"/>
      <c r="BA108" s="3"/>
      <c r="BB108" s="3"/>
      <c r="BC108" s="77"/>
      <c r="BD108" s="3"/>
      <c r="BE108" s="3"/>
      <c r="BG108" s="21">
        <f t="shared" si="0"/>
        <v>0</v>
      </c>
      <c r="BH108" s="21">
        <f t="shared" si="1"/>
        <v>0</v>
      </c>
    </row>
    <row r="109" spans="1:60" x14ac:dyDescent="0.2">
      <c r="A109" s="3" t="str">
        <f>IF('Service providers'!A111="Enter name of Site 14", "", 'Service providers'!A111)</f>
        <v/>
      </c>
      <c r="B109" s="3"/>
      <c r="C109" s="3"/>
      <c r="D109" s="3"/>
      <c r="E109" s="3"/>
      <c r="F109" s="77"/>
      <c r="G109" s="3"/>
      <c r="H109" s="3"/>
      <c r="I109" s="3"/>
      <c r="J109" s="3"/>
      <c r="K109" s="3"/>
      <c r="L109" s="3"/>
      <c r="M109" s="77"/>
      <c r="N109" s="3"/>
      <c r="O109" s="3"/>
      <c r="P109" s="3"/>
      <c r="Q109" s="3"/>
      <c r="R109" s="3"/>
      <c r="S109" s="3"/>
      <c r="T109" s="77"/>
      <c r="U109" s="3"/>
      <c r="V109" s="3"/>
      <c r="W109" s="3"/>
      <c r="X109" s="3"/>
      <c r="Y109" s="3"/>
      <c r="Z109" s="3"/>
      <c r="AA109" s="77"/>
      <c r="AB109" s="3"/>
      <c r="AC109" s="3"/>
      <c r="AD109" s="3"/>
      <c r="AE109" s="3"/>
      <c r="AF109" s="3"/>
      <c r="AG109" s="3"/>
      <c r="AH109" s="77"/>
      <c r="AI109" s="3"/>
      <c r="AJ109" s="3"/>
      <c r="AK109" s="3"/>
      <c r="AL109" s="3"/>
      <c r="AM109" s="3"/>
      <c r="AN109" s="3"/>
      <c r="AO109" s="77"/>
      <c r="AP109" s="3"/>
      <c r="AQ109" s="3"/>
      <c r="AR109" s="3"/>
      <c r="AS109" s="3"/>
      <c r="AT109" s="77"/>
      <c r="AU109" s="77"/>
      <c r="AV109" s="77"/>
      <c r="AW109" s="3"/>
      <c r="AX109" s="3"/>
      <c r="AY109" s="3"/>
      <c r="AZ109" s="3"/>
      <c r="BA109" s="3"/>
      <c r="BB109" s="3"/>
      <c r="BC109" s="77"/>
      <c r="BD109" s="3"/>
      <c r="BE109" s="3"/>
      <c r="BG109" s="21">
        <f t="shared" si="0"/>
        <v>0</v>
      </c>
      <c r="BH109" s="21">
        <f t="shared" si="1"/>
        <v>0</v>
      </c>
    </row>
    <row r="110" spans="1:60" x14ac:dyDescent="0.2">
      <c r="A110" s="3" t="str">
        <f>IF('Service providers'!A112="Enter name of Site 15", "", 'Service providers'!A112)</f>
        <v/>
      </c>
      <c r="B110" s="3"/>
      <c r="C110" s="3"/>
      <c r="D110" s="3"/>
      <c r="E110" s="3"/>
      <c r="F110" s="77"/>
      <c r="G110" s="3"/>
      <c r="H110" s="3"/>
      <c r="I110" s="3"/>
      <c r="J110" s="3"/>
      <c r="K110" s="3"/>
      <c r="L110" s="3"/>
      <c r="M110" s="77"/>
      <c r="N110" s="3"/>
      <c r="O110" s="3"/>
      <c r="P110" s="3"/>
      <c r="Q110" s="3"/>
      <c r="R110" s="3"/>
      <c r="S110" s="3"/>
      <c r="T110" s="77"/>
      <c r="U110" s="3"/>
      <c r="V110" s="3"/>
      <c r="W110" s="3"/>
      <c r="X110" s="3"/>
      <c r="Y110" s="3"/>
      <c r="Z110" s="3"/>
      <c r="AA110" s="77"/>
      <c r="AB110" s="3"/>
      <c r="AC110" s="3"/>
      <c r="AD110" s="3"/>
      <c r="AE110" s="3"/>
      <c r="AF110" s="3"/>
      <c r="AG110" s="3"/>
      <c r="AH110" s="77"/>
      <c r="AI110" s="3"/>
      <c r="AJ110" s="3"/>
      <c r="AK110" s="3"/>
      <c r="AL110" s="3"/>
      <c r="AM110" s="3"/>
      <c r="AN110" s="3"/>
      <c r="AO110" s="77"/>
      <c r="AP110" s="3"/>
      <c r="AQ110" s="3"/>
      <c r="AR110" s="3"/>
      <c r="AS110" s="3"/>
      <c r="AT110" s="77"/>
      <c r="AU110" s="77"/>
      <c r="AV110" s="77"/>
      <c r="AW110" s="3"/>
      <c r="AX110" s="3"/>
      <c r="AY110" s="3"/>
      <c r="AZ110" s="3"/>
      <c r="BA110" s="3"/>
      <c r="BB110" s="3"/>
      <c r="BC110" s="77"/>
      <c r="BD110" s="3"/>
      <c r="BE110" s="3"/>
      <c r="BG110" s="21">
        <f t="shared" si="0"/>
        <v>0</v>
      </c>
      <c r="BH110" s="21">
        <f t="shared" si="1"/>
        <v>0</v>
      </c>
    </row>
    <row r="111" spans="1:60" x14ac:dyDescent="0.2">
      <c r="A111" s="3" t="str">
        <f>IF('Service providers'!A113="Enter name of Site 16", "", 'Service providers'!A113)</f>
        <v/>
      </c>
      <c r="B111" s="3"/>
      <c r="C111" s="3"/>
      <c r="D111" s="3"/>
      <c r="E111" s="3"/>
      <c r="F111" s="77"/>
      <c r="G111" s="3"/>
      <c r="H111" s="3"/>
      <c r="I111" s="3"/>
      <c r="J111" s="3"/>
      <c r="K111" s="3"/>
      <c r="L111" s="3"/>
      <c r="M111" s="77"/>
      <c r="N111" s="3"/>
      <c r="O111" s="3"/>
      <c r="P111" s="3"/>
      <c r="Q111" s="3"/>
      <c r="R111" s="3"/>
      <c r="S111" s="3"/>
      <c r="T111" s="77"/>
      <c r="U111" s="3"/>
      <c r="V111" s="3"/>
      <c r="W111" s="3"/>
      <c r="X111" s="3"/>
      <c r="Y111" s="3"/>
      <c r="Z111" s="3"/>
      <c r="AA111" s="77"/>
      <c r="AB111" s="3"/>
      <c r="AC111" s="3"/>
      <c r="AD111" s="3"/>
      <c r="AE111" s="3"/>
      <c r="AF111" s="3"/>
      <c r="AG111" s="3"/>
      <c r="AH111" s="77"/>
      <c r="AI111" s="3"/>
      <c r="AJ111" s="3"/>
      <c r="AK111" s="3"/>
      <c r="AL111" s="3"/>
      <c r="AM111" s="3"/>
      <c r="AN111" s="3"/>
      <c r="AO111" s="77"/>
      <c r="AP111" s="3"/>
      <c r="AQ111" s="3"/>
      <c r="AR111" s="3"/>
      <c r="AS111" s="3"/>
      <c r="AT111" s="77"/>
      <c r="AU111" s="77"/>
      <c r="AV111" s="77"/>
      <c r="AW111" s="3"/>
      <c r="AX111" s="3"/>
      <c r="AY111" s="3"/>
      <c r="AZ111" s="3"/>
      <c r="BA111" s="3"/>
      <c r="BB111" s="3"/>
      <c r="BC111" s="77"/>
      <c r="BD111" s="3"/>
      <c r="BE111" s="3"/>
      <c r="BG111" s="21">
        <f t="shared" si="0"/>
        <v>0</v>
      </c>
      <c r="BH111" s="21">
        <f t="shared" si="1"/>
        <v>0</v>
      </c>
    </row>
    <row r="112" spans="1:60" x14ac:dyDescent="0.2">
      <c r="A112" s="3" t="str">
        <f>IF('Service providers'!A114="Enter name of Site 17", "", 'Service providers'!A114)</f>
        <v/>
      </c>
      <c r="B112" s="3"/>
      <c r="C112" s="3"/>
      <c r="D112" s="3"/>
      <c r="E112" s="3"/>
      <c r="F112" s="77"/>
      <c r="G112" s="3"/>
      <c r="H112" s="3"/>
      <c r="I112" s="3"/>
      <c r="J112" s="3"/>
      <c r="K112" s="3"/>
      <c r="L112" s="3"/>
      <c r="M112" s="77"/>
      <c r="N112" s="3"/>
      <c r="O112" s="3"/>
      <c r="P112" s="3"/>
      <c r="Q112" s="3"/>
      <c r="R112" s="3"/>
      <c r="S112" s="3"/>
      <c r="T112" s="77"/>
      <c r="U112" s="3"/>
      <c r="V112" s="3"/>
      <c r="W112" s="3"/>
      <c r="X112" s="3"/>
      <c r="Y112" s="3"/>
      <c r="Z112" s="3"/>
      <c r="AA112" s="77"/>
      <c r="AB112" s="3"/>
      <c r="AC112" s="3"/>
      <c r="AD112" s="3"/>
      <c r="AE112" s="3"/>
      <c r="AF112" s="3"/>
      <c r="AG112" s="3"/>
      <c r="AH112" s="77"/>
      <c r="AI112" s="3"/>
      <c r="AJ112" s="3"/>
      <c r="AK112" s="3"/>
      <c r="AL112" s="3"/>
      <c r="AM112" s="3"/>
      <c r="AN112" s="3"/>
      <c r="AO112" s="77"/>
      <c r="AP112" s="3"/>
      <c r="AQ112" s="3"/>
      <c r="AR112" s="3"/>
      <c r="AS112" s="3"/>
      <c r="AT112" s="77"/>
      <c r="AU112" s="77"/>
      <c r="AV112" s="77"/>
      <c r="AW112" s="3"/>
      <c r="AX112" s="3"/>
      <c r="AY112" s="3"/>
      <c r="AZ112" s="3"/>
      <c r="BA112" s="3"/>
      <c r="BB112" s="3"/>
      <c r="BC112" s="77"/>
      <c r="BD112" s="3"/>
      <c r="BE112" s="3"/>
      <c r="BG112" s="21">
        <f t="shared" si="0"/>
        <v>0</v>
      </c>
      <c r="BH112" s="21">
        <f t="shared" si="1"/>
        <v>0</v>
      </c>
    </row>
    <row r="113" spans="1:60" x14ac:dyDescent="0.2">
      <c r="A113" s="3" t="str">
        <f>IF('Service providers'!A115="Enter name of Site 18", "", 'Service providers'!A115)</f>
        <v/>
      </c>
      <c r="B113" s="3"/>
      <c r="C113" s="3"/>
      <c r="D113" s="3"/>
      <c r="E113" s="3"/>
      <c r="F113" s="77"/>
      <c r="G113" s="3"/>
      <c r="H113" s="3"/>
      <c r="I113" s="3"/>
      <c r="J113" s="3"/>
      <c r="K113" s="3"/>
      <c r="L113" s="3"/>
      <c r="M113" s="77"/>
      <c r="N113" s="3"/>
      <c r="O113" s="3"/>
      <c r="P113" s="3"/>
      <c r="Q113" s="3"/>
      <c r="R113" s="3"/>
      <c r="S113" s="3"/>
      <c r="T113" s="77"/>
      <c r="U113" s="3"/>
      <c r="V113" s="3"/>
      <c r="W113" s="3"/>
      <c r="X113" s="3"/>
      <c r="Y113" s="3"/>
      <c r="Z113" s="3"/>
      <c r="AA113" s="77"/>
      <c r="AB113" s="3"/>
      <c r="AC113" s="3"/>
      <c r="AD113" s="3"/>
      <c r="AE113" s="3"/>
      <c r="AF113" s="3"/>
      <c r="AG113" s="3"/>
      <c r="AH113" s="77"/>
      <c r="AI113" s="3"/>
      <c r="AJ113" s="3"/>
      <c r="AK113" s="3"/>
      <c r="AL113" s="3"/>
      <c r="AM113" s="3"/>
      <c r="AN113" s="3"/>
      <c r="AO113" s="77"/>
      <c r="AP113" s="3"/>
      <c r="AQ113" s="3"/>
      <c r="AR113" s="3"/>
      <c r="AS113" s="3"/>
      <c r="AT113" s="77"/>
      <c r="AU113" s="77"/>
      <c r="AV113" s="77"/>
      <c r="AW113" s="3"/>
      <c r="AX113" s="3"/>
      <c r="AY113" s="3"/>
      <c r="AZ113" s="3"/>
      <c r="BA113" s="3"/>
      <c r="BB113" s="3"/>
      <c r="BC113" s="77"/>
      <c r="BD113" s="3"/>
      <c r="BE113" s="3"/>
      <c r="BG113" s="21">
        <f t="shared" si="0"/>
        <v>0</v>
      </c>
      <c r="BH113" s="21">
        <f t="shared" si="1"/>
        <v>0</v>
      </c>
    </row>
    <row r="114" spans="1:60" x14ac:dyDescent="0.2">
      <c r="A114" s="3" t="str">
        <f>IF('Service providers'!A116="Enter name of Site 19", "", 'Service providers'!A116)</f>
        <v/>
      </c>
      <c r="B114" s="3"/>
      <c r="C114" s="3"/>
      <c r="D114" s="3"/>
      <c r="E114" s="3"/>
      <c r="F114" s="77"/>
      <c r="G114" s="3"/>
      <c r="H114" s="3"/>
      <c r="I114" s="3"/>
      <c r="J114" s="3"/>
      <c r="K114" s="3"/>
      <c r="L114" s="3"/>
      <c r="M114" s="77"/>
      <c r="N114" s="3"/>
      <c r="O114" s="3"/>
      <c r="P114" s="3"/>
      <c r="Q114" s="3"/>
      <c r="R114" s="3"/>
      <c r="S114" s="3"/>
      <c r="T114" s="77"/>
      <c r="U114" s="3"/>
      <c r="V114" s="3"/>
      <c r="W114" s="3"/>
      <c r="X114" s="3"/>
      <c r="Y114" s="3"/>
      <c r="Z114" s="3"/>
      <c r="AA114" s="77"/>
      <c r="AB114" s="3"/>
      <c r="AC114" s="3"/>
      <c r="AD114" s="3"/>
      <c r="AE114" s="3"/>
      <c r="AF114" s="3"/>
      <c r="AG114" s="3"/>
      <c r="AH114" s="77"/>
      <c r="AI114" s="3"/>
      <c r="AJ114" s="3"/>
      <c r="AK114" s="3"/>
      <c r="AL114" s="3"/>
      <c r="AM114" s="3"/>
      <c r="AN114" s="3"/>
      <c r="AO114" s="77"/>
      <c r="AP114" s="3"/>
      <c r="AQ114" s="3"/>
      <c r="AR114" s="3"/>
      <c r="AS114" s="3"/>
      <c r="AT114" s="77"/>
      <c r="AU114" s="77"/>
      <c r="AV114" s="77"/>
      <c r="AW114" s="3"/>
      <c r="AX114" s="3"/>
      <c r="AY114" s="3"/>
      <c r="AZ114" s="3"/>
      <c r="BA114" s="3"/>
      <c r="BB114" s="3"/>
      <c r="BC114" s="77"/>
      <c r="BD114" s="3"/>
      <c r="BE114" s="3"/>
      <c r="BG114" s="21">
        <f t="shared" si="0"/>
        <v>0</v>
      </c>
      <c r="BH114" s="21">
        <f t="shared" si="1"/>
        <v>0</v>
      </c>
    </row>
    <row r="115" spans="1:60" x14ac:dyDescent="0.2">
      <c r="A115" s="3" t="str">
        <f>IF('Service providers'!A117="Enter name of Site 20", "", 'Service providers'!A117)</f>
        <v/>
      </c>
      <c r="B115" s="3"/>
      <c r="C115" s="3"/>
      <c r="D115" s="3"/>
      <c r="E115" s="3"/>
      <c r="F115" s="77"/>
      <c r="G115" s="3"/>
      <c r="H115" s="3"/>
      <c r="I115" s="3"/>
      <c r="J115" s="3"/>
      <c r="K115" s="3"/>
      <c r="L115" s="3"/>
      <c r="M115" s="77"/>
      <c r="N115" s="3"/>
      <c r="O115" s="3"/>
      <c r="P115" s="3"/>
      <c r="Q115" s="3"/>
      <c r="R115" s="3"/>
      <c r="S115" s="3"/>
      <c r="T115" s="77"/>
      <c r="U115" s="3"/>
      <c r="V115" s="3"/>
      <c r="W115" s="3"/>
      <c r="X115" s="3"/>
      <c r="Y115" s="3"/>
      <c r="Z115" s="3"/>
      <c r="AA115" s="77"/>
      <c r="AB115" s="3"/>
      <c r="AC115" s="3"/>
      <c r="AD115" s="3"/>
      <c r="AE115" s="3"/>
      <c r="AF115" s="3"/>
      <c r="AG115" s="3"/>
      <c r="AH115" s="77"/>
      <c r="AI115" s="3"/>
      <c r="AJ115" s="3"/>
      <c r="AK115" s="3"/>
      <c r="AL115" s="3"/>
      <c r="AM115" s="3"/>
      <c r="AN115" s="3"/>
      <c r="AO115" s="77"/>
      <c r="AP115" s="3"/>
      <c r="AQ115" s="3"/>
      <c r="AR115" s="3"/>
      <c r="AS115" s="3"/>
      <c r="AT115" s="77"/>
      <c r="AU115" s="77"/>
      <c r="AV115" s="77"/>
      <c r="AW115" s="3"/>
      <c r="AX115" s="3"/>
      <c r="AY115" s="3"/>
      <c r="AZ115" s="3"/>
      <c r="BA115" s="3"/>
      <c r="BB115" s="3"/>
      <c r="BC115" s="77"/>
      <c r="BD115" s="3"/>
      <c r="BE115" s="3"/>
      <c r="BG115" s="21">
        <f t="shared" si="0"/>
        <v>0</v>
      </c>
      <c r="BH115" s="21">
        <f t="shared" si="1"/>
        <v>0</v>
      </c>
    </row>
    <row r="116" spans="1:60" ht="15" x14ac:dyDescent="0.25">
      <c r="A116" s="74" t="str">
        <f>IF('Service providers'!A118="Enter name here", "", 'Service providers'!A118)</f>
        <v/>
      </c>
      <c r="B116" s="75"/>
      <c r="C116" s="75"/>
      <c r="D116" s="75"/>
      <c r="E116" s="75"/>
      <c r="F116" s="76"/>
      <c r="G116" s="75"/>
      <c r="H116" s="75"/>
      <c r="I116" s="75"/>
      <c r="J116" s="76"/>
      <c r="K116" s="75"/>
      <c r="L116" s="75"/>
      <c r="M116" s="75"/>
      <c r="N116" s="75"/>
      <c r="O116" s="76"/>
      <c r="P116" s="75"/>
      <c r="Q116" s="76"/>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G116" s="21">
        <f t="shared" si="0"/>
        <v>0</v>
      </c>
      <c r="BH116" s="21">
        <f t="shared" si="1"/>
        <v>0</v>
      </c>
    </row>
    <row r="117" spans="1:60" x14ac:dyDescent="0.2">
      <c r="A117" s="3" t="str">
        <f>IF('Service providers'!A119="Enter name of Site 1", "", 'Service providers'!A119)</f>
        <v/>
      </c>
      <c r="B117" s="3"/>
      <c r="C117" s="3"/>
      <c r="D117" s="3"/>
      <c r="E117" s="3"/>
      <c r="F117" s="77"/>
      <c r="G117" s="3"/>
      <c r="H117" s="3"/>
      <c r="I117" s="3"/>
      <c r="J117" s="3"/>
      <c r="K117" s="3"/>
      <c r="L117" s="3"/>
      <c r="M117" s="77"/>
      <c r="N117" s="3"/>
      <c r="O117" s="3"/>
      <c r="P117" s="3"/>
      <c r="Q117" s="3"/>
      <c r="R117" s="3"/>
      <c r="S117" s="3"/>
      <c r="T117" s="77"/>
      <c r="U117" s="3"/>
      <c r="V117" s="3"/>
      <c r="W117" s="3"/>
      <c r="X117" s="3"/>
      <c r="Y117" s="3"/>
      <c r="Z117" s="3"/>
      <c r="AA117" s="77"/>
      <c r="AB117" s="3"/>
      <c r="AC117" s="3"/>
      <c r="AD117" s="3"/>
      <c r="AE117" s="3"/>
      <c r="AF117" s="3"/>
      <c r="AG117" s="3"/>
      <c r="AH117" s="77"/>
      <c r="AI117" s="3"/>
      <c r="AJ117" s="3"/>
      <c r="AK117" s="3"/>
      <c r="AL117" s="3"/>
      <c r="AM117" s="3"/>
      <c r="AN117" s="3"/>
      <c r="AO117" s="77"/>
      <c r="AP117" s="3"/>
      <c r="AQ117" s="3"/>
      <c r="AR117" s="3"/>
      <c r="AS117" s="3"/>
      <c r="AT117" s="77"/>
      <c r="AU117" s="77"/>
      <c r="AV117" s="77"/>
      <c r="AW117" s="3"/>
      <c r="AX117" s="3"/>
      <c r="AY117" s="3"/>
      <c r="AZ117" s="3"/>
      <c r="BA117" s="3"/>
      <c r="BB117" s="3"/>
      <c r="BC117" s="77"/>
      <c r="BD117" s="3"/>
      <c r="BE117" s="3"/>
      <c r="BG117" s="21">
        <f t="shared" si="0"/>
        <v>0</v>
      </c>
      <c r="BH117" s="21">
        <f t="shared" si="1"/>
        <v>0</v>
      </c>
    </row>
    <row r="118" spans="1:60" x14ac:dyDescent="0.2">
      <c r="A118" s="3" t="str">
        <f>IF('Service providers'!A120="Enter name of Site 2", "", 'Service providers'!A120)</f>
        <v/>
      </c>
      <c r="B118" s="3"/>
      <c r="C118" s="3"/>
      <c r="D118" s="3"/>
      <c r="E118" s="3"/>
      <c r="F118" s="77"/>
      <c r="G118" s="3"/>
      <c r="H118" s="3"/>
      <c r="I118" s="3"/>
      <c r="J118" s="3"/>
      <c r="K118" s="3"/>
      <c r="L118" s="3"/>
      <c r="M118" s="77"/>
      <c r="N118" s="3"/>
      <c r="O118" s="3"/>
      <c r="P118" s="3"/>
      <c r="Q118" s="3"/>
      <c r="R118" s="3"/>
      <c r="S118" s="3"/>
      <c r="T118" s="77"/>
      <c r="U118" s="3"/>
      <c r="V118" s="3"/>
      <c r="W118" s="3"/>
      <c r="X118" s="3"/>
      <c r="Y118" s="3"/>
      <c r="Z118" s="3"/>
      <c r="AA118" s="77"/>
      <c r="AB118" s="3"/>
      <c r="AC118" s="3"/>
      <c r="AD118" s="3"/>
      <c r="AE118" s="3"/>
      <c r="AF118" s="3"/>
      <c r="AG118" s="3"/>
      <c r="AH118" s="77"/>
      <c r="AI118" s="3"/>
      <c r="AJ118" s="3"/>
      <c r="AK118" s="3"/>
      <c r="AL118" s="3"/>
      <c r="AM118" s="3"/>
      <c r="AN118" s="3"/>
      <c r="AO118" s="77"/>
      <c r="AP118" s="3"/>
      <c r="AQ118" s="3"/>
      <c r="AR118" s="3"/>
      <c r="AS118" s="3"/>
      <c r="AT118" s="77"/>
      <c r="AU118" s="77"/>
      <c r="AV118" s="77"/>
      <c r="AW118" s="3"/>
      <c r="AX118" s="3"/>
      <c r="AY118" s="3"/>
      <c r="AZ118" s="3"/>
      <c r="BA118" s="3"/>
      <c r="BB118" s="3"/>
      <c r="BC118" s="77"/>
      <c r="BD118" s="3"/>
      <c r="BE118" s="3"/>
      <c r="BG118" s="21">
        <f t="shared" si="0"/>
        <v>0</v>
      </c>
      <c r="BH118" s="21">
        <f t="shared" si="1"/>
        <v>0</v>
      </c>
    </row>
    <row r="119" spans="1:60" x14ac:dyDescent="0.2">
      <c r="A119" s="3" t="str">
        <f>IF('Service providers'!A121="Enter name of Site 3", "", 'Service providers'!A121)</f>
        <v/>
      </c>
      <c r="B119" s="3"/>
      <c r="C119" s="3"/>
      <c r="D119" s="3"/>
      <c r="E119" s="3"/>
      <c r="F119" s="77"/>
      <c r="G119" s="3"/>
      <c r="H119" s="3"/>
      <c r="I119" s="3"/>
      <c r="J119" s="3"/>
      <c r="K119" s="3"/>
      <c r="L119" s="3"/>
      <c r="M119" s="77"/>
      <c r="N119" s="3"/>
      <c r="O119" s="3"/>
      <c r="P119" s="3"/>
      <c r="Q119" s="3"/>
      <c r="R119" s="3"/>
      <c r="S119" s="3"/>
      <c r="T119" s="77"/>
      <c r="U119" s="3"/>
      <c r="V119" s="3"/>
      <c r="W119" s="3"/>
      <c r="X119" s="3"/>
      <c r="Y119" s="3"/>
      <c r="Z119" s="3"/>
      <c r="AA119" s="77"/>
      <c r="AB119" s="3"/>
      <c r="AC119" s="3"/>
      <c r="AD119" s="3"/>
      <c r="AE119" s="3"/>
      <c r="AF119" s="3"/>
      <c r="AG119" s="3"/>
      <c r="AH119" s="77"/>
      <c r="AI119" s="3"/>
      <c r="AJ119" s="3"/>
      <c r="AK119" s="3"/>
      <c r="AL119" s="3"/>
      <c r="AM119" s="3"/>
      <c r="AN119" s="3"/>
      <c r="AO119" s="77"/>
      <c r="AP119" s="3"/>
      <c r="AQ119" s="3"/>
      <c r="AR119" s="3"/>
      <c r="AS119" s="3"/>
      <c r="AT119" s="77"/>
      <c r="AU119" s="77"/>
      <c r="AV119" s="77"/>
      <c r="AW119" s="3"/>
      <c r="AX119" s="3"/>
      <c r="AY119" s="3"/>
      <c r="AZ119" s="3"/>
      <c r="BA119" s="3"/>
      <c r="BB119" s="3"/>
      <c r="BC119" s="77"/>
      <c r="BD119" s="3"/>
      <c r="BE119" s="3"/>
      <c r="BG119" s="21">
        <f t="shared" ref="BG119:BG157" si="6">G119+N119+U119+AB119+AI119+AP119+AW119+BD119</f>
        <v>0</v>
      </c>
      <c r="BH119" s="21">
        <f t="shared" ref="BH119:BH157" si="7">H119+O119+V119+AC119+AJ119+AQ119+AX119+BE119</f>
        <v>0</v>
      </c>
    </row>
    <row r="120" spans="1:60" x14ac:dyDescent="0.2">
      <c r="A120" s="3" t="str">
        <f>IF('Service providers'!A122="Enter name of Site 4", "", 'Service providers'!A122)</f>
        <v/>
      </c>
      <c r="B120" s="3"/>
      <c r="C120" s="3"/>
      <c r="D120" s="3"/>
      <c r="E120" s="3"/>
      <c r="F120" s="77"/>
      <c r="G120" s="3"/>
      <c r="H120" s="3"/>
      <c r="I120" s="3"/>
      <c r="J120" s="3"/>
      <c r="K120" s="3"/>
      <c r="L120" s="3"/>
      <c r="M120" s="77"/>
      <c r="N120" s="3"/>
      <c r="O120" s="3"/>
      <c r="P120" s="3"/>
      <c r="Q120" s="3"/>
      <c r="R120" s="3"/>
      <c r="S120" s="3"/>
      <c r="T120" s="77"/>
      <c r="U120" s="3"/>
      <c r="V120" s="3"/>
      <c r="W120" s="3"/>
      <c r="X120" s="3"/>
      <c r="Y120" s="3"/>
      <c r="Z120" s="3"/>
      <c r="AA120" s="77"/>
      <c r="AB120" s="3"/>
      <c r="AC120" s="3"/>
      <c r="AD120" s="3"/>
      <c r="AE120" s="3"/>
      <c r="AF120" s="3"/>
      <c r="AG120" s="3"/>
      <c r="AH120" s="77"/>
      <c r="AI120" s="3"/>
      <c r="AJ120" s="3"/>
      <c r="AK120" s="3"/>
      <c r="AL120" s="3"/>
      <c r="AM120" s="3"/>
      <c r="AN120" s="3"/>
      <c r="AO120" s="77"/>
      <c r="AP120" s="3"/>
      <c r="AQ120" s="3"/>
      <c r="AR120" s="3"/>
      <c r="AS120" s="3"/>
      <c r="AT120" s="77"/>
      <c r="AU120" s="77"/>
      <c r="AV120" s="77"/>
      <c r="AW120" s="3"/>
      <c r="AX120" s="3"/>
      <c r="AY120" s="3"/>
      <c r="AZ120" s="3"/>
      <c r="BA120" s="3"/>
      <c r="BB120" s="3"/>
      <c r="BC120" s="77"/>
      <c r="BD120" s="3"/>
      <c r="BE120" s="3"/>
      <c r="BG120" s="21">
        <f t="shared" si="6"/>
        <v>0</v>
      </c>
      <c r="BH120" s="21">
        <f t="shared" si="7"/>
        <v>0</v>
      </c>
    </row>
    <row r="121" spans="1:60" x14ac:dyDescent="0.2">
      <c r="A121" s="3" t="str">
        <f>IF('Service providers'!A123="Enter name of Site 5", "", 'Service providers'!A123)</f>
        <v/>
      </c>
      <c r="B121" s="3"/>
      <c r="C121" s="3"/>
      <c r="D121" s="3"/>
      <c r="E121" s="3"/>
      <c r="F121" s="77"/>
      <c r="G121" s="3"/>
      <c r="H121" s="3"/>
      <c r="I121" s="3"/>
      <c r="J121" s="3"/>
      <c r="K121" s="3"/>
      <c r="L121" s="3"/>
      <c r="M121" s="77"/>
      <c r="N121" s="3"/>
      <c r="O121" s="3"/>
      <c r="P121" s="3"/>
      <c r="Q121" s="3"/>
      <c r="R121" s="3"/>
      <c r="S121" s="3"/>
      <c r="T121" s="77"/>
      <c r="U121" s="3"/>
      <c r="V121" s="3"/>
      <c r="W121" s="3"/>
      <c r="X121" s="3"/>
      <c r="Y121" s="3"/>
      <c r="Z121" s="3"/>
      <c r="AA121" s="77"/>
      <c r="AB121" s="3"/>
      <c r="AC121" s="3"/>
      <c r="AD121" s="3"/>
      <c r="AE121" s="3"/>
      <c r="AF121" s="3"/>
      <c r="AG121" s="3"/>
      <c r="AH121" s="77"/>
      <c r="AI121" s="3"/>
      <c r="AJ121" s="3"/>
      <c r="AK121" s="3"/>
      <c r="AL121" s="3"/>
      <c r="AM121" s="3"/>
      <c r="AN121" s="3"/>
      <c r="AO121" s="77"/>
      <c r="AP121" s="3"/>
      <c r="AQ121" s="3"/>
      <c r="AR121" s="3"/>
      <c r="AS121" s="3"/>
      <c r="AT121" s="77"/>
      <c r="AU121" s="77"/>
      <c r="AV121" s="77"/>
      <c r="AW121" s="3"/>
      <c r="AX121" s="3"/>
      <c r="AY121" s="3"/>
      <c r="AZ121" s="3"/>
      <c r="BA121" s="3"/>
      <c r="BB121" s="3"/>
      <c r="BC121" s="77"/>
      <c r="BD121" s="3"/>
      <c r="BE121" s="3"/>
      <c r="BG121" s="21">
        <f t="shared" si="6"/>
        <v>0</v>
      </c>
      <c r="BH121" s="21">
        <f t="shared" si="7"/>
        <v>0</v>
      </c>
    </row>
    <row r="122" spans="1:60" x14ac:dyDescent="0.2">
      <c r="A122" s="3" t="str">
        <f>IF('Service providers'!A124="Enter name of Site 6", "", 'Service providers'!A124)</f>
        <v/>
      </c>
      <c r="B122" s="3"/>
      <c r="C122" s="3"/>
      <c r="D122" s="3"/>
      <c r="E122" s="3"/>
      <c r="F122" s="77"/>
      <c r="G122" s="3"/>
      <c r="H122" s="3"/>
      <c r="I122" s="3"/>
      <c r="J122" s="3"/>
      <c r="K122" s="3"/>
      <c r="L122" s="3"/>
      <c r="M122" s="77"/>
      <c r="N122" s="3"/>
      <c r="O122" s="3"/>
      <c r="P122" s="3"/>
      <c r="Q122" s="3"/>
      <c r="R122" s="3"/>
      <c r="S122" s="3"/>
      <c r="T122" s="77"/>
      <c r="U122" s="3"/>
      <c r="V122" s="3"/>
      <c r="W122" s="3"/>
      <c r="X122" s="3"/>
      <c r="Y122" s="3"/>
      <c r="Z122" s="3"/>
      <c r="AA122" s="77"/>
      <c r="AB122" s="3"/>
      <c r="AC122" s="3"/>
      <c r="AD122" s="3"/>
      <c r="AE122" s="3"/>
      <c r="AF122" s="3"/>
      <c r="AG122" s="3"/>
      <c r="AH122" s="77"/>
      <c r="AI122" s="3"/>
      <c r="AJ122" s="3"/>
      <c r="AK122" s="3"/>
      <c r="AL122" s="3"/>
      <c r="AM122" s="3"/>
      <c r="AN122" s="3"/>
      <c r="AO122" s="77"/>
      <c r="AP122" s="3"/>
      <c r="AQ122" s="3"/>
      <c r="AR122" s="3"/>
      <c r="AS122" s="3"/>
      <c r="AT122" s="77"/>
      <c r="AU122" s="77"/>
      <c r="AV122" s="77"/>
      <c r="AW122" s="3"/>
      <c r="AX122" s="3"/>
      <c r="AY122" s="3"/>
      <c r="AZ122" s="3"/>
      <c r="BA122" s="3"/>
      <c r="BB122" s="3"/>
      <c r="BC122" s="77"/>
      <c r="BD122" s="3"/>
      <c r="BE122" s="3"/>
      <c r="BG122" s="21">
        <f t="shared" si="6"/>
        <v>0</v>
      </c>
      <c r="BH122" s="21">
        <f t="shared" si="7"/>
        <v>0</v>
      </c>
    </row>
    <row r="123" spans="1:60" x14ac:dyDescent="0.2">
      <c r="A123" s="3" t="str">
        <f>IF('Service providers'!A125="Enter name of Site 7", "", 'Service providers'!A125)</f>
        <v/>
      </c>
      <c r="B123" s="3"/>
      <c r="C123" s="3"/>
      <c r="D123" s="3"/>
      <c r="E123" s="3"/>
      <c r="F123" s="77"/>
      <c r="G123" s="3"/>
      <c r="H123" s="3"/>
      <c r="I123" s="3"/>
      <c r="J123" s="3"/>
      <c r="K123" s="3"/>
      <c r="L123" s="3"/>
      <c r="M123" s="77"/>
      <c r="N123" s="3"/>
      <c r="O123" s="3"/>
      <c r="P123" s="3"/>
      <c r="Q123" s="3"/>
      <c r="R123" s="3"/>
      <c r="S123" s="3"/>
      <c r="T123" s="77"/>
      <c r="U123" s="3"/>
      <c r="V123" s="3"/>
      <c r="W123" s="3"/>
      <c r="X123" s="3"/>
      <c r="Y123" s="3"/>
      <c r="Z123" s="3"/>
      <c r="AA123" s="77"/>
      <c r="AB123" s="3"/>
      <c r="AC123" s="3"/>
      <c r="AD123" s="3"/>
      <c r="AE123" s="3"/>
      <c r="AF123" s="3"/>
      <c r="AG123" s="3"/>
      <c r="AH123" s="77"/>
      <c r="AI123" s="3"/>
      <c r="AJ123" s="3"/>
      <c r="AK123" s="3"/>
      <c r="AL123" s="3"/>
      <c r="AM123" s="3"/>
      <c r="AN123" s="3"/>
      <c r="AO123" s="77"/>
      <c r="AP123" s="3"/>
      <c r="AQ123" s="3"/>
      <c r="AR123" s="3"/>
      <c r="AS123" s="3"/>
      <c r="AT123" s="77"/>
      <c r="AU123" s="77"/>
      <c r="AV123" s="77"/>
      <c r="AW123" s="3"/>
      <c r="AX123" s="3"/>
      <c r="AY123" s="3"/>
      <c r="AZ123" s="3"/>
      <c r="BA123" s="3"/>
      <c r="BB123" s="3"/>
      <c r="BC123" s="77"/>
      <c r="BD123" s="3"/>
      <c r="BE123" s="3"/>
      <c r="BG123" s="21">
        <f t="shared" si="6"/>
        <v>0</v>
      </c>
      <c r="BH123" s="21">
        <f t="shared" si="7"/>
        <v>0</v>
      </c>
    </row>
    <row r="124" spans="1:60" x14ac:dyDescent="0.2">
      <c r="A124" s="3" t="str">
        <f>IF('Service providers'!A126="Enter name of Site 8", "", 'Service providers'!A126)</f>
        <v/>
      </c>
      <c r="B124" s="3"/>
      <c r="C124" s="3"/>
      <c r="D124" s="3"/>
      <c r="E124" s="3"/>
      <c r="F124" s="77"/>
      <c r="G124" s="3"/>
      <c r="H124" s="3"/>
      <c r="I124" s="3"/>
      <c r="J124" s="3"/>
      <c r="K124" s="3"/>
      <c r="L124" s="3"/>
      <c r="M124" s="77"/>
      <c r="N124" s="3"/>
      <c r="O124" s="3"/>
      <c r="P124" s="3"/>
      <c r="Q124" s="3"/>
      <c r="R124" s="3"/>
      <c r="S124" s="3"/>
      <c r="T124" s="77"/>
      <c r="U124" s="3"/>
      <c r="V124" s="3"/>
      <c r="W124" s="3"/>
      <c r="X124" s="3"/>
      <c r="Y124" s="3"/>
      <c r="Z124" s="3"/>
      <c r="AA124" s="77"/>
      <c r="AB124" s="3"/>
      <c r="AC124" s="3"/>
      <c r="AD124" s="3"/>
      <c r="AE124" s="3"/>
      <c r="AF124" s="3"/>
      <c r="AG124" s="3"/>
      <c r="AH124" s="77"/>
      <c r="AI124" s="3"/>
      <c r="AJ124" s="3"/>
      <c r="AK124" s="3"/>
      <c r="AL124" s="3"/>
      <c r="AM124" s="3"/>
      <c r="AN124" s="3"/>
      <c r="AO124" s="77"/>
      <c r="AP124" s="3"/>
      <c r="AQ124" s="3"/>
      <c r="AR124" s="3"/>
      <c r="AS124" s="3"/>
      <c r="AT124" s="77"/>
      <c r="AU124" s="77"/>
      <c r="AV124" s="77"/>
      <c r="AW124" s="3"/>
      <c r="AX124" s="3"/>
      <c r="AY124" s="3"/>
      <c r="AZ124" s="3"/>
      <c r="BA124" s="3"/>
      <c r="BB124" s="3"/>
      <c r="BC124" s="77"/>
      <c r="BD124" s="3"/>
      <c r="BE124" s="3"/>
      <c r="BG124" s="21">
        <f t="shared" si="6"/>
        <v>0</v>
      </c>
      <c r="BH124" s="21">
        <f t="shared" si="7"/>
        <v>0</v>
      </c>
    </row>
    <row r="125" spans="1:60" x14ac:dyDescent="0.2">
      <c r="A125" s="3" t="str">
        <f>IF('Service providers'!A127="Enter name of Site 9", "", 'Service providers'!A127)</f>
        <v/>
      </c>
      <c r="B125" s="3"/>
      <c r="C125" s="3"/>
      <c r="D125" s="3"/>
      <c r="E125" s="3"/>
      <c r="F125" s="77"/>
      <c r="G125" s="3"/>
      <c r="H125" s="3"/>
      <c r="I125" s="3"/>
      <c r="J125" s="3"/>
      <c r="K125" s="3"/>
      <c r="L125" s="3"/>
      <c r="M125" s="77"/>
      <c r="N125" s="3"/>
      <c r="O125" s="3"/>
      <c r="P125" s="3"/>
      <c r="Q125" s="3"/>
      <c r="R125" s="3"/>
      <c r="S125" s="3"/>
      <c r="T125" s="77"/>
      <c r="U125" s="3"/>
      <c r="V125" s="3"/>
      <c r="W125" s="3"/>
      <c r="X125" s="3"/>
      <c r="Y125" s="3"/>
      <c r="Z125" s="3"/>
      <c r="AA125" s="77"/>
      <c r="AB125" s="3"/>
      <c r="AC125" s="3"/>
      <c r="AD125" s="3"/>
      <c r="AE125" s="3"/>
      <c r="AF125" s="3"/>
      <c r="AG125" s="3"/>
      <c r="AH125" s="77"/>
      <c r="AI125" s="3"/>
      <c r="AJ125" s="3"/>
      <c r="AK125" s="3"/>
      <c r="AL125" s="3"/>
      <c r="AM125" s="3"/>
      <c r="AN125" s="3"/>
      <c r="AO125" s="77"/>
      <c r="AP125" s="3"/>
      <c r="AQ125" s="3"/>
      <c r="AR125" s="3"/>
      <c r="AS125" s="3"/>
      <c r="AT125" s="77"/>
      <c r="AU125" s="77"/>
      <c r="AV125" s="77"/>
      <c r="AW125" s="3"/>
      <c r="AX125" s="3"/>
      <c r="AY125" s="3"/>
      <c r="AZ125" s="3"/>
      <c r="BA125" s="3"/>
      <c r="BB125" s="3"/>
      <c r="BC125" s="77"/>
      <c r="BD125" s="3"/>
      <c r="BE125" s="3"/>
      <c r="BG125" s="21">
        <f t="shared" si="6"/>
        <v>0</v>
      </c>
      <c r="BH125" s="21">
        <f t="shared" si="7"/>
        <v>0</v>
      </c>
    </row>
    <row r="126" spans="1:60" x14ac:dyDescent="0.2">
      <c r="A126" s="3" t="str">
        <f>IF('Service providers'!A128="Enter name of Site 10", "", 'Service providers'!A128)</f>
        <v/>
      </c>
      <c r="B126" s="3"/>
      <c r="C126" s="3"/>
      <c r="D126" s="3"/>
      <c r="E126" s="3"/>
      <c r="F126" s="77"/>
      <c r="G126" s="3"/>
      <c r="H126" s="3"/>
      <c r="I126" s="3"/>
      <c r="J126" s="3"/>
      <c r="K126" s="3"/>
      <c r="L126" s="3"/>
      <c r="M126" s="77"/>
      <c r="N126" s="3"/>
      <c r="O126" s="3"/>
      <c r="P126" s="3"/>
      <c r="Q126" s="3"/>
      <c r="R126" s="3"/>
      <c r="S126" s="3"/>
      <c r="T126" s="77"/>
      <c r="U126" s="3"/>
      <c r="V126" s="3"/>
      <c r="W126" s="3"/>
      <c r="X126" s="3"/>
      <c r="Y126" s="3"/>
      <c r="Z126" s="3"/>
      <c r="AA126" s="77"/>
      <c r="AB126" s="3"/>
      <c r="AC126" s="3"/>
      <c r="AD126" s="3"/>
      <c r="AE126" s="3"/>
      <c r="AF126" s="3"/>
      <c r="AG126" s="3"/>
      <c r="AH126" s="77"/>
      <c r="AI126" s="3"/>
      <c r="AJ126" s="3"/>
      <c r="AK126" s="3"/>
      <c r="AL126" s="3"/>
      <c r="AM126" s="3"/>
      <c r="AN126" s="3"/>
      <c r="AO126" s="77"/>
      <c r="AP126" s="3"/>
      <c r="AQ126" s="3"/>
      <c r="AR126" s="3"/>
      <c r="AS126" s="3"/>
      <c r="AT126" s="77"/>
      <c r="AU126" s="77"/>
      <c r="AV126" s="77"/>
      <c r="AW126" s="3"/>
      <c r="AX126" s="3"/>
      <c r="AY126" s="3"/>
      <c r="AZ126" s="3"/>
      <c r="BA126" s="3"/>
      <c r="BB126" s="3"/>
      <c r="BC126" s="77"/>
      <c r="BD126" s="3"/>
      <c r="BE126" s="3"/>
      <c r="BG126" s="21">
        <f t="shared" si="6"/>
        <v>0</v>
      </c>
      <c r="BH126" s="21">
        <f t="shared" si="7"/>
        <v>0</v>
      </c>
    </row>
    <row r="127" spans="1:60" x14ac:dyDescent="0.2">
      <c r="A127" s="3" t="str">
        <f>IF('Service providers'!A129="Enter name of Site 11", "", 'Service providers'!A129)</f>
        <v/>
      </c>
      <c r="B127" s="3"/>
      <c r="C127" s="3"/>
      <c r="D127" s="3"/>
      <c r="E127" s="3"/>
      <c r="F127" s="77"/>
      <c r="G127" s="3"/>
      <c r="H127" s="3"/>
      <c r="I127" s="3"/>
      <c r="J127" s="3"/>
      <c r="K127" s="3"/>
      <c r="L127" s="3"/>
      <c r="M127" s="77"/>
      <c r="N127" s="3"/>
      <c r="O127" s="3"/>
      <c r="P127" s="3"/>
      <c r="Q127" s="3"/>
      <c r="R127" s="3"/>
      <c r="S127" s="3"/>
      <c r="T127" s="77"/>
      <c r="U127" s="3"/>
      <c r="V127" s="3"/>
      <c r="W127" s="3"/>
      <c r="X127" s="3"/>
      <c r="Y127" s="3"/>
      <c r="Z127" s="3"/>
      <c r="AA127" s="77"/>
      <c r="AB127" s="3"/>
      <c r="AC127" s="3"/>
      <c r="AD127" s="3"/>
      <c r="AE127" s="3"/>
      <c r="AF127" s="3"/>
      <c r="AG127" s="3"/>
      <c r="AH127" s="77"/>
      <c r="AI127" s="3"/>
      <c r="AJ127" s="3"/>
      <c r="AK127" s="3"/>
      <c r="AL127" s="3"/>
      <c r="AM127" s="3"/>
      <c r="AN127" s="3"/>
      <c r="AO127" s="77"/>
      <c r="AP127" s="3"/>
      <c r="AQ127" s="3"/>
      <c r="AR127" s="3"/>
      <c r="AS127" s="3"/>
      <c r="AT127" s="77"/>
      <c r="AU127" s="77"/>
      <c r="AV127" s="77"/>
      <c r="AW127" s="3"/>
      <c r="AX127" s="3"/>
      <c r="AY127" s="3"/>
      <c r="AZ127" s="3"/>
      <c r="BA127" s="3"/>
      <c r="BB127" s="3"/>
      <c r="BC127" s="77"/>
      <c r="BD127" s="3"/>
      <c r="BE127" s="3"/>
      <c r="BG127" s="21">
        <f t="shared" si="6"/>
        <v>0</v>
      </c>
      <c r="BH127" s="21">
        <f t="shared" si="7"/>
        <v>0</v>
      </c>
    </row>
    <row r="128" spans="1:60" x14ac:dyDescent="0.2">
      <c r="A128" s="3" t="str">
        <f>IF('Service providers'!A130="Enter name of Site 12", "", 'Service providers'!A130)</f>
        <v/>
      </c>
      <c r="B128" s="3"/>
      <c r="C128" s="3"/>
      <c r="D128" s="3"/>
      <c r="E128" s="3"/>
      <c r="F128" s="77"/>
      <c r="G128" s="3"/>
      <c r="H128" s="3"/>
      <c r="I128" s="3"/>
      <c r="J128" s="3"/>
      <c r="K128" s="3"/>
      <c r="L128" s="3"/>
      <c r="M128" s="77"/>
      <c r="N128" s="3"/>
      <c r="O128" s="3"/>
      <c r="P128" s="3"/>
      <c r="Q128" s="3"/>
      <c r="R128" s="3"/>
      <c r="S128" s="3"/>
      <c r="T128" s="77"/>
      <c r="U128" s="3"/>
      <c r="V128" s="3"/>
      <c r="W128" s="3"/>
      <c r="X128" s="3"/>
      <c r="Y128" s="3"/>
      <c r="Z128" s="3"/>
      <c r="AA128" s="77"/>
      <c r="AB128" s="3"/>
      <c r="AC128" s="3"/>
      <c r="AD128" s="3"/>
      <c r="AE128" s="3"/>
      <c r="AF128" s="3"/>
      <c r="AG128" s="3"/>
      <c r="AH128" s="77"/>
      <c r="AI128" s="3"/>
      <c r="AJ128" s="3"/>
      <c r="AK128" s="3"/>
      <c r="AL128" s="3"/>
      <c r="AM128" s="3"/>
      <c r="AN128" s="3"/>
      <c r="AO128" s="77"/>
      <c r="AP128" s="3"/>
      <c r="AQ128" s="3"/>
      <c r="AR128" s="3"/>
      <c r="AS128" s="3"/>
      <c r="AT128" s="77"/>
      <c r="AU128" s="77"/>
      <c r="AV128" s="77"/>
      <c r="AW128" s="3"/>
      <c r="AX128" s="3"/>
      <c r="AY128" s="3"/>
      <c r="AZ128" s="3"/>
      <c r="BA128" s="3"/>
      <c r="BB128" s="3"/>
      <c r="BC128" s="77"/>
      <c r="BD128" s="3"/>
      <c r="BE128" s="3"/>
      <c r="BG128" s="21">
        <f t="shared" si="6"/>
        <v>0</v>
      </c>
      <c r="BH128" s="21">
        <f t="shared" si="7"/>
        <v>0</v>
      </c>
    </row>
    <row r="129" spans="1:60" x14ac:dyDescent="0.2">
      <c r="A129" s="3" t="str">
        <f>IF('Service providers'!A131="Enter name of Site 13", "", 'Service providers'!A131)</f>
        <v/>
      </c>
      <c r="B129" s="3"/>
      <c r="C129" s="3"/>
      <c r="D129" s="3"/>
      <c r="E129" s="3"/>
      <c r="F129" s="77"/>
      <c r="G129" s="3"/>
      <c r="H129" s="3"/>
      <c r="I129" s="3"/>
      <c r="J129" s="3"/>
      <c r="K129" s="3"/>
      <c r="L129" s="3"/>
      <c r="M129" s="77"/>
      <c r="N129" s="3"/>
      <c r="O129" s="3"/>
      <c r="P129" s="3"/>
      <c r="Q129" s="3"/>
      <c r="R129" s="3"/>
      <c r="S129" s="3"/>
      <c r="T129" s="77"/>
      <c r="U129" s="3"/>
      <c r="V129" s="3"/>
      <c r="W129" s="3"/>
      <c r="X129" s="3"/>
      <c r="Y129" s="3"/>
      <c r="Z129" s="3"/>
      <c r="AA129" s="77"/>
      <c r="AB129" s="3"/>
      <c r="AC129" s="3"/>
      <c r="AD129" s="3"/>
      <c r="AE129" s="3"/>
      <c r="AF129" s="3"/>
      <c r="AG129" s="3"/>
      <c r="AH129" s="77"/>
      <c r="AI129" s="3"/>
      <c r="AJ129" s="3"/>
      <c r="AK129" s="3"/>
      <c r="AL129" s="3"/>
      <c r="AM129" s="3"/>
      <c r="AN129" s="3"/>
      <c r="AO129" s="77"/>
      <c r="AP129" s="3"/>
      <c r="AQ129" s="3"/>
      <c r="AR129" s="3"/>
      <c r="AS129" s="3"/>
      <c r="AT129" s="77"/>
      <c r="AU129" s="77"/>
      <c r="AV129" s="77"/>
      <c r="AW129" s="3"/>
      <c r="AX129" s="3"/>
      <c r="AY129" s="3"/>
      <c r="AZ129" s="3"/>
      <c r="BA129" s="3"/>
      <c r="BB129" s="3"/>
      <c r="BC129" s="77"/>
      <c r="BD129" s="3"/>
      <c r="BE129" s="3"/>
      <c r="BG129" s="21">
        <f t="shared" si="6"/>
        <v>0</v>
      </c>
      <c r="BH129" s="21">
        <f t="shared" si="7"/>
        <v>0</v>
      </c>
    </row>
    <row r="130" spans="1:60" x14ac:dyDescent="0.2">
      <c r="A130" s="3" t="str">
        <f>IF('Service providers'!A132="Enter name of Site 14", "", 'Service providers'!A132)</f>
        <v/>
      </c>
      <c r="B130" s="3"/>
      <c r="C130" s="3"/>
      <c r="D130" s="3"/>
      <c r="E130" s="3"/>
      <c r="F130" s="77"/>
      <c r="G130" s="3"/>
      <c r="H130" s="3"/>
      <c r="I130" s="3"/>
      <c r="J130" s="3"/>
      <c r="K130" s="3"/>
      <c r="L130" s="3"/>
      <c r="M130" s="77"/>
      <c r="N130" s="3"/>
      <c r="O130" s="3"/>
      <c r="P130" s="3"/>
      <c r="Q130" s="3"/>
      <c r="R130" s="3"/>
      <c r="S130" s="3"/>
      <c r="T130" s="77"/>
      <c r="U130" s="3"/>
      <c r="V130" s="3"/>
      <c r="W130" s="3"/>
      <c r="X130" s="3"/>
      <c r="Y130" s="3"/>
      <c r="Z130" s="3"/>
      <c r="AA130" s="77"/>
      <c r="AB130" s="3"/>
      <c r="AC130" s="3"/>
      <c r="AD130" s="3"/>
      <c r="AE130" s="3"/>
      <c r="AF130" s="3"/>
      <c r="AG130" s="3"/>
      <c r="AH130" s="77"/>
      <c r="AI130" s="3"/>
      <c r="AJ130" s="3"/>
      <c r="AK130" s="3"/>
      <c r="AL130" s="3"/>
      <c r="AM130" s="3"/>
      <c r="AN130" s="3"/>
      <c r="AO130" s="77"/>
      <c r="AP130" s="3"/>
      <c r="AQ130" s="3"/>
      <c r="AR130" s="3"/>
      <c r="AS130" s="3"/>
      <c r="AT130" s="77"/>
      <c r="AU130" s="77"/>
      <c r="AV130" s="77"/>
      <c r="AW130" s="3"/>
      <c r="AX130" s="3"/>
      <c r="AY130" s="3"/>
      <c r="AZ130" s="3"/>
      <c r="BA130" s="3"/>
      <c r="BB130" s="3"/>
      <c r="BC130" s="77"/>
      <c r="BD130" s="3"/>
      <c r="BE130" s="3"/>
      <c r="BG130" s="21">
        <f t="shared" si="6"/>
        <v>0</v>
      </c>
      <c r="BH130" s="21">
        <f t="shared" si="7"/>
        <v>0</v>
      </c>
    </row>
    <row r="131" spans="1:60" x14ac:dyDescent="0.2">
      <c r="A131" s="3" t="str">
        <f>IF('Service providers'!A133="Enter name of Site 15", "", 'Service providers'!A133)</f>
        <v/>
      </c>
      <c r="B131" s="3"/>
      <c r="C131" s="3"/>
      <c r="D131" s="3"/>
      <c r="E131" s="3"/>
      <c r="F131" s="77"/>
      <c r="G131" s="3"/>
      <c r="H131" s="3"/>
      <c r="I131" s="3"/>
      <c r="J131" s="3"/>
      <c r="K131" s="3"/>
      <c r="L131" s="3"/>
      <c r="M131" s="77"/>
      <c r="N131" s="3"/>
      <c r="O131" s="3"/>
      <c r="P131" s="3"/>
      <c r="Q131" s="3"/>
      <c r="R131" s="3"/>
      <c r="S131" s="3"/>
      <c r="T131" s="77"/>
      <c r="U131" s="3"/>
      <c r="V131" s="3"/>
      <c r="W131" s="3"/>
      <c r="X131" s="3"/>
      <c r="Y131" s="3"/>
      <c r="Z131" s="3"/>
      <c r="AA131" s="77"/>
      <c r="AB131" s="3"/>
      <c r="AC131" s="3"/>
      <c r="AD131" s="3"/>
      <c r="AE131" s="3"/>
      <c r="AF131" s="3"/>
      <c r="AG131" s="3"/>
      <c r="AH131" s="77"/>
      <c r="AI131" s="3"/>
      <c r="AJ131" s="3"/>
      <c r="AK131" s="3"/>
      <c r="AL131" s="3"/>
      <c r="AM131" s="3"/>
      <c r="AN131" s="3"/>
      <c r="AO131" s="77"/>
      <c r="AP131" s="3"/>
      <c r="AQ131" s="3"/>
      <c r="AR131" s="3"/>
      <c r="AS131" s="3"/>
      <c r="AT131" s="77"/>
      <c r="AU131" s="77"/>
      <c r="AV131" s="77"/>
      <c r="AW131" s="3"/>
      <c r="AX131" s="3"/>
      <c r="AY131" s="3"/>
      <c r="AZ131" s="3"/>
      <c r="BA131" s="3"/>
      <c r="BB131" s="3"/>
      <c r="BC131" s="77"/>
      <c r="BD131" s="3"/>
      <c r="BE131" s="3"/>
      <c r="BG131" s="21">
        <f t="shared" si="6"/>
        <v>0</v>
      </c>
      <c r="BH131" s="21">
        <f t="shared" si="7"/>
        <v>0</v>
      </c>
    </row>
    <row r="132" spans="1:60" x14ac:dyDescent="0.2">
      <c r="A132" s="3" t="str">
        <f>IF('Service providers'!A134="Enter name of Site 16", "", 'Service providers'!A134)</f>
        <v/>
      </c>
      <c r="B132" s="3"/>
      <c r="C132" s="3"/>
      <c r="D132" s="3"/>
      <c r="E132" s="3"/>
      <c r="F132" s="77"/>
      <c r="G132" s="3"/>
      <c r="H132" s="3"/>
      <c r="I132" s="3"/>
      <c r="J132" s="3"/>
      <c r="K132" s="3"/>
      <c r="L132" s="3"/>
      <c r="M132" s="77"/>
      <c r="N132" s="3"/>
      <c r="O132" s="3"/>
      <c r="P132" s="3"/>
      <c r="Q132" s="3"/>
      <c r="R132" s="3"/>
      <c r="S132" s="3"/>
      <c r="T132" s="77"/>
      <c r="U132" s="3"/>
      <c r="V132" s="3"/>
      <c r="W132" s="3"/>
      <c r="X132" s="3"/>
      <c r="Y132" s="3"/>
      <c r="Z132" s="3"/>
      <c r="AA132" s="77"/>
      <c r="AB132" s="3"/>
      <c r="AC132" s="3"/>
      <c r="AD132" s="3"/>
      <c r="AE132" s="3"/>
      <c r="AF132" s="3"/>
      <c r="AG132" s="3"/>
      <c r="AH132" s="77"/>
      <c r="AI132" s="3"/>
      <c r="AJ132" s="3"/>
      <c r="AK132" s="3"/>
      <c r="AL132" s="3"/>
      <c r="AM132" s="3"/>
      <c r="AN132" s="3"/>
      <c r="AO132" s="77"/>
      <c r="AP132" s="3"/>
      <c r="AQ132" s="3"/>
      <c r="AR132" s="3"/>
      <c r="AS132" s="3"/>
      <c r="AT132" s="77"/>
      <c r="AU132" s="77"/>
      <c r="AV132" s="77"/>
      <c r="AW132" s="3"/>
      <c r="AX132" s="3"/>
      <c r="AY132" s="3"/>
      <c r="AZ132" s="3"/>
      <c r="BA132" s="3"/>
      <c r="BB132" s="3"/>
      <c r="BC132" s="77"/>
      <c r="BD132" s="3"/>
      <c r="BE132" s="3"/>
      <c r="BG132" s="21">
        <f t="shared" si="6"/>
        <v>0</v>
      </c>
      <c r="BH132" s="21">
        <f t="shared" si="7"/>
        <v>0</v>
      </c>
    </row>
    <row r="133" spans="1:60" x14ac:dyDescent="0.2">
      <c r="A133" s="3" t="str">
        <f>IF('Service providers'!A135="Enter name of Site 17", "", 'Service providers'!A135)</f>
        <v/>
      </c>
      <c r="B133" s="3"/>
      <c r="C133" s="3"/>
      <c r="D133" s="3"/>
      <c r="E133" s="3"/>
      <c r="F133" s="77"/>
      <c r="G133" s="3"/>
      <c r="H133" s="3"/>
      <c r="I133" s="3"/>
      <c r="J133" s="3"/>
      <c r="K133" s="3"/>
      <c r="L133" s="3"/>
      <c r="M133" s="77"/>
      <c r="N133" s="3"/>
      <c r="O133" s="3"/>
      <c r="P133" s="3"/>
      <c r="Q133" s="3"/>
      <c r="R133" s="3"/>
      <c r="S133" s="3"/>
      <c r="T133" s="77"/>
      <c r="U133" s="3"/>
      <c r="V133" s="3"/>
      <c r="W133" s="3"/>
      <c r="X133" s="3"/>
      <c r="Y133" s="3"/>
      <c r="Z133" s="3"/>
      <c r="AA133" s="77"/>
      <c r="AB133" s="3"/>
      <c r="AC133" s="3"/>
      <c r="AD133" s="3"/>
      <c r="AE133" s="3"/>
      <c r="AF133" s="3"/>
      <c r="AG133" s="3"/>
      <c r="AH133" s="77"/>
      <c r="AI133" s="3"/>
      <c r="AJ133" s="3"/>
      <c r="AK133" s="3"/>
      <c r="AL133" s="3"/>
      <c r="AM133" s="3"/>
      <c r="AN133" s="3"/>
      <c r="AO133" s="77"/>
      <c r="AP133" s="3"/>
      <c r="AQ133" s="3"/>
      <c r="AR133" s="3"/>
      <c r="AS133" s="3"/>
      <c r="AT133" s="77"/>
      <c r="AU133" s="77"/>
      <c r="AV133" s="77"/>
      <c r="AW133" s="3"/>
      <c r="AX133" s="3"/>
      <c r="AY133" s="3"/>
      <c r="AZ133" s="3"/>
      <c r="BA133" s="3"/>
      <c r="BB133" s="3"/>
      <c r="BC133" s="77"/>
      <c r="BD133" s="3"/>
      <c r="BE133" s="3"/>
      <c r="BG133" s="21">
        <f t="shared" si="6"/>
        <v>0</v>
      </c>
      <c r="BH133" s="21">
        <f t="shared" si="7"/>
        <v>0</v>
      </c>
    </row>
    <row r="134" spans="1:60" x14ac:dyDescent="0.2">
      <c r="A134" s="3" t="str">
        <f>IF('Service providers'!A136="Enter name of Site 18", "", 'Service providers'!A136)</f>
        <v/>
      </c>
      <c r="B134" s="3"/>
      <c r="C134" s="3"/>
      <c r="D134" s="3"/>
      <c r="E134" s="3"/>
      <c r="F134" s="77"/>
      <c r="G134" s="3"/>
      <c r="H134" s="3"/>
      <c r="I134" s="3"/>
      <c r="J134" s="3"/>
      <c r="K134" s="3"/>
      <c r="L134" s="3"/>
      <c r="M134" s="77"/>
      <c r="N134" s="3"/>
      <c r="O134" s="3"/>
      <c r="P134" s="3"/>
      <c r="Q134" s="3"/>
      <c r="R134" s="3"/>
      <c r="S134" s="3"/>
      <c r="T134" s="77"/>
      <c r="U134" s="3"/>
      <c r="V134" s="3"/>
      <c r="W134" s="3"/>
      <c r="X134" s="3"/>
      <c r="Y134" s="3"/>
      <c r="Z134" s="3"/>
      <c r="AA134" s="77"/>
      <c r="AB134" s="3"/>
      <c r="AC134" s="3"/>
      <c r="AD134" s="3"/>
      <c r="AE134" s="3"/>
      <c r="AF134" s="3"/>
      <c r="AG134" s="3"/>
      <c r="AH134" s="77"/>
      <c r="AI134" s="3"/>
      <c r="AJ134" s="3"/>
      <c r="AK134" s="3"/>
      <c r="AL134" s="3"/>
      <c r="AM134" s="3"/>
      <c r="AN134" s="3"/>
      <c r="AO134" s="77"/>
      <c r="AP134" s="3"/>
      <c r="AQ134" s="3"/>
      <c r="AR134" s="3"/>
      <c r="AS134" s="3"/>
      <c r="AT134" s="77"/>
      <c r="AU134" s="77"/>
      <c r="AV134" s="77"/>
      <c r="AW134" s="3"/>
      <c r="AX134" s="3"/>
      <c r="AY134" s="3"/>
      <c r="AZ134" s="3"/>
      <c r="BA134" s="3"/>
      <c r="BB134" s="3"/>
      <c r="BC134" s="77"/>
      <c r="BD134" s="3"/>
      <c r="BE134" s="3"/>
      <c r="BG134" s="21">
        <f t="shared" si="6"/>
        <v>0</v>
      </c>
      <c r="BH134" s="21">
        <f t="shared" si="7"/>
        <v>0</v>
      </c>
    </row>
    <row r="135" spans="1:60" x14ac:dyDescent="0.2">
      <c r="A135" s="3" t="str">
        <f>IF('Service providers'!A137="Enter name of Site 19", "", 'Service providers'!A137)</f>
        <v/>
      </c>
      <c r="B135" s="3"/>
      <c r="C135" s="3"/>
      <c r="D135" s="3"/>
      <c r="E135" s="3"/>
      <c r="F135" s="77"/>
      <c r="G135" s="3"/>
      <c r="H135" s="3"/>
      <c r="I135" s="3"/>
      <c r="J135" s="3"/>
      <c r="K135" s="3"/>
      <c r="L135" s="3"/>
      <c r="M135" s="77"/>
      <c r="N135" s="3"/>
      <c r="O135" s="3"/>
      <c r="P135" s="3"/>
      <c r="Q135" s="3"/>
      <c r="R135" s="3"/>
      <c r="S135" s="3"/>
      <c r="T135" s="77"/>
      <c r="U135" s="3"/>
      <c r="V135" s="3"/>
      <c r="W135" s="3"/>
      <c r="X135" s="3"/>
      <c r="Y135" s="3"/>
      <c r="Z135" s="3"/>
      <c r="AA135" s="77"/>
      <c r="AB135" s="3"/>
      <c r="AC135" s="3"/>
      <c r="AD135" s="3"/>
      <c r="AE135" s="3"/>
      <c r="AF135" s="3"/>
      <c r="AG135" s="3"/>
      <c r="AH135" s="77"/>
      <c r="AI135" s="3"/>
      <c r="AJ135" s="3"/>
      <c r="AK135" s="3"/>
      <c r="AL135" s="3"/>
      <c r="AM135" s="3"/>
      <c r="AN135" s="3"/>
      <c r="AO135" s="77"/>
      <c r="AP135" s="3"/>
      <c r="AQ135" s="3"/>
      <c r="AR135" s="3"/>
      <c r="AS135" s="3"/>
      <c r="AT135" s="77"/>
      <c r="AU135" s="77"/>
      <c r="AV135" s="77"/>
      <c r="AW135" s="3"/>
      <c r="AX135" s="3"/>
      <c r="AY135" s="3"/>
      <c r="AZ135" s="3"/>
      <c r="BA135" s="3"/>
      <c r="BB135" s="3"/>
      <c r="BC135" s="77"/>
      <c r="BD135" s="3"/>
      <c r="BE135" s="3"/>
      <c r="BG135" s="21">
        <f t="shared" si="6"/>
        <v>0</v>
      </c>
      <c r="BH135" s="21">
        <f t="shared" si="7"/>
        <v>0</v>
      </c>
    </row>
    <row r="136" spans="1:60" x14ac:dyDescent="0.2">
      <c r="A136" s="3" t="str">
        <f>IF('Service providers'!A138="Enter name of Site 20", "", 'Service providers'!A138)</f>
        <v/>
      </c>
      <c r="B136" s="3"/>
      <c r="C136" s="3"/>
      <c r="D136" s="3"/>
      <c r="E136" s="3"/>
      <c r="F136" s="77"/>
      <c r="G136" s="3"/>
      <c r="H136" s="3"/>
      <c r="I136" s="3"/>
      <c r="J136" s="3"/>
      <c r="K136" s="3"/>
      <c r="L136" s="3"/>
      <c r="M136" s="77"/>
      <c r="N136" s="3"/>
      <c r="O136" s="3"/>
      <c r="P136" s="3"/>
      <c r="Q136" s="3"/>
      <c r="R136" s="3"/>
      <c r="S136" s="3"/>
      <c r="T136" s="77"/>
      <c r="U136" s="3"/>
      <c r="V136" s="3"/>
      <c r="W136" s="3"/>
      <c r="X136" s="3"/>
      <c r="Y136" s="3"/>
      <c r="Z136" s="3"/>
      <c r="AA136" s="77"/>
      <c r="AB136" s="3"/>
      <c r="AC136" s="3"/>
      <c r="AD136" s="3"/>
      <c r="AE136" s="3"/>
      <c r="AF136" s="3"/>
      <c r="AG136" s="3"/>
      <c r="AH136" s="77"/>
      <c r="AI136" s="3"/>
      <c r="AJ136" s="3"/>
      <c r="AK136" s="3"/>
      <c r="AL136" s="3"/>
      <c r="AM136" s="3"/>
      <c r="AN136" s="3"/>
      <c r="AO136" s="77"/>
      <c r="AP136" s="3"/>
      <c r="AQ136" s="3"/>
      <c r="AR136" s="3"/>
      <c r="AS136" s="3"/>
      <c r="AT136" s="77"/>
      <c r="AU136" s="77"/>
      <c r="AV136" s="77"/>
      <c r="AW136" s="3"/>
      <c r="AX136" s="3"/>
      <c r="AY136" s="3"/>
      <c r="AZ136" s="3"/>
      <c r="BA136" s="3"/>
      <c r="BB136" s="3"/>
      <c r="BC136" s="77"/>
      <c r="BD136" s="3"/>
      <c r="BE136" s="3"/>
      <c r="BG136" s="21">
        <f t="shared" si="6"/>
        <v>0</v>
      </c>
      <c r="BH136" s="21">
        <f t="shared" si="7"/>
        <v>0</v>
      </c>
    </row>
    <row r="137" spans="1:60" ht="15" x14ac:dyDescent="0.25">
      <c r="A137" s="74" t="str">
        <f>IF('Service providers'!A139="Enter name here", "", 'Service providers'!A139)</f>
        <v/>
      </c>
      <c r="B137" s="75"/>
      <c r="C137" s="75"/>
      <c r="D137" s="75"/>
      <c r="E137" s="75"/>
      <c r="F137" s="76"/>
      <c r="G137" s="75"/>
      <c r="H137" s="75"/>
      <c r="I137" s="75"/>
      <c r="J137" s="76"/>
      <c r="K137" s="75"/>
      <c r="L137" s="75"/>
      <c r="M137" s="75"/>
      <c r="N137" s="75"/>
      <c r="O137" s="76"/>
      <c r="P137" s="75"/>
      <c r="Q137" s="76"/>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c r="AY137" s="75"/>
      <c r="AZ137" s="75"/>
      <c r="BA137" s="75"/>
      <c r="BB137" s="75"/>
      <c r="BC137" s="75"/>
      <c r="BD137" s="75"/>
      <c r="BE137" s="75"/>
      <c r="BG137" s="21">
        <f t="shared" si="6"/>
        <v>0</v>
      </c>
      <c r="BH137" s="21">
        <f t="shared" si="7"/>
        <v>0</v>
      </c>
    </row>
    <row r="138" spans="1:60" x14ac:dyDescent="0.2">
      <c r="A138" s="3" t="str">
        <f>IF('Service providers'!A140="Enter name of Site 1", "", 'Service providers'!A140)</f>
        <v/>
      </c>
      <c r="B138" s="3"/>
      <c r="C138" s="3"/>
      <c r="D138" s="3"/>
      <c r="E138" s="3"/>
      <c r="F138" s="77"/>
      <c r="G138" s="3"/>
      <c r="H138" s="3"/>
      <c r="I138" s="3"/>
      <c r="J138" s="3"/>
      <c r="K138" s="3"/>
      <c r="L138" s="3"/>
      <c r="M138" s="77"/>
      <c r="N138" s="3"/>
      <c r="O138" s="3"/>
      <c r="P138" s="3"/>
      <c r="Q138" s="3"/>
      <c r="R138" s="3"/>
      <c r="S138" s="3"/>
      <c r="T138" s="77"/>
      <c r="U138" s="3"/>
      <c r="V138" s="3"/>
      <c r="W138" s="3"/>
      <c r="X138" s="3"/>
      <c r="Y138" s="3"/>
      <c r="Z138" s="3"/>
      <c r="AA138" s="77"/>
      <c r="AB138" s="3"/>
      <c r="AC138" s="3"/>
      <c r="AD138" s="3"/>
      <c r="AE138" s="3"/>
      <c r="AF138" s="3"/>
      <c r="AG138" s="3"/>
      <c r="AH138" s="77"/>
      <c r="AI138" s="3"/>
      <c r="AJ138" s="3"/>
      <c r="AK138" s="3"/>
      <c r="AL138" s="3"/>
      <c r="AM138" s="3"/>
      <c r="AN138" s="3"/>
      <c r="AO138" s="77"/>
      <c r="AP138" s="3"/>
      <c r="AQ138" s="3"/>
      <c r="AR138" s="3"/>
      <c r="AS138" s="3"/>
      <c r="AT138" s="77"/>
      <c r="AU138" s="77"/>
      <c r="AV138" s="77"/>
      <c r="AW138" s="3"/>
      <c r="AX138" s="3"/>
      <c r="AY138" s="3"/>
      <c r="AZ138" s="3"/>
      <c r="BA138" s="3"/>
      <c r="BB138" s="3"/>
      <c r="BC138" s="77"/>
      <c r="BD138" s="3"/>
      <c r="BE138" s="3"/>
      <c r="BG138" s="21">
        <f t="shared" si="6"/>
        <v>0</v>
      </c>
      <c r="BH138" s="21">
        <f t="shared" si="7"/>
        <v>0</v>
      </c>
    </row>
    <row r="139" spans="1:60" x14ac:dyDescent="0.2">
      <c r="A139" s="3" t="str">
        <f>IF('Service providers'!A141="Enter name of Site 2", "", 'Service providers'!A141)</f>
        <v/>
      </c>
      <c r="B139" s="3"/>
      <c r="C139" s="3"/>
      <c r="D139" s="3"/>
      <c r="E139" s="3"/>
      <c r="F139" s="77"/>
      <c r="G139" s="3"/>
      <c r="H139" s="3"/>
      <c r="I139" s="3"/>
      <c r="J139" s="3"/>
      <c r="K139" s="3"/>
      <c r="L139" s="3"/>
      <c r="M139" s="77"/>
      <c r="N139" s="3"/>
      <c r="O139" s="3"/>
      <c r="P139" s="3"/>
      <c r="Q139" s="3"/>
      <c r="R139" s="3"/>
      <c r="S139" s="3"/>
      <c r="T139" s="77"/>
      <c r="U139" s="3"/>
      <c r="V139" s="3"/>
      <c r="W139" s="3"/>
      <c r="X139" s="3"/>
      <c r="Y139" s="3"/>
      <c r="Z139" s="3"/>
      <c r="AA139" s="77"/>
      <c r="AB139" s="3"/>
      <c r="AC139" s="3"/>
      <c r="AD139" s="3"/>
      <c r="AE139" s="3"/>
      <c r="AF139" s="3"/>
      <c r="AG139" s="3"/>
      <c r="AH139" s="77"/>
      <c r="AI139" s="3"/>
      <c r="AJ139" s="3"/>
      <c r="AK139" s="3"/>
      <c r="AL139" s="3"/>
      <c r="AM139" s="3"/>
      <c r="AN139" s="3"/>
      <c r="AO139" s="77"/>
      <c r="AP139" s="3"/>
      <c r="AQ139" s="3"/>
      <c r="AR139" s="3"/>
      <c r="AS139" s="3"/>
      <c r="AT139" s="77"/>
      <c r="AU139" s="77"/>
      <c r="AV139" s="77"/>
      <c r="AW139" s="3"/>
      <c r="AX139" s="3"/>
      <c r="AY139" s="3"/>
      <c r="AZ139" s="3"/>
      <c r="BA139" s="3"/>
      <c r="BB139" s="3"/>
      <c r="BC139" s="77"/>
      <c r="BD139" s="3"/>
      <c r="BE139" s="3"/>
      <c r="BG139" s="21">
        <f t="shared" si="6"/>
        <v>0</v>
      </c>
      <c r="BH139" s="21">
        <f t="shared" si="7"/>
        <v>0</v>
      </c>
    </row>
    <row r="140" spans="1:60" x14ac:dyDescent="0.2">
      <c r="A140" s="3" t="str">
        <f>IF('Service providers'!A142="Enter name of Site 3", "", 'Service providers'!A142)</f>
        <v/>
      </c>
      <c r="B140" s="3"/>
      <c r="C140" s="3"/>
      <c r="D140" s="3"/>
      <c r="E140" s="3"/>
      <c r="F140" s="77"/>
      <c r="G140" s="3"/>
      <c r="H140" s="3"/>
      <c r="I140" s="3"/>
      <c r="J140" s="3"/>
      <c r="K140" s="3"/>
      <c r="L140" s="3"/>
      <c r="M140" s="77"/>
      <c r="N140" s="3"/>
      <c r="O140" s="3"/>
      <c r="P140" s="3"/>
      <c r="Q140" s="3"/>
      <c r="R140" s="3"/>
      <c r="S140" s="3"/>
      <c r="T140" s="77"/>
      <c r="U140" s="3"/>
      <c r="V140" s="3"/>
      <c r="W140" s="3"/>
      <c r="X140" s="3"/>
      <c r="Y140" s="3"/>
      <c r="Z140" s="3"/>
      <c r="AA140" s="77"/>
      <c r="AB140" s="3"/>
      <c r="AC140" s="3"/>
      <c r="AD140" s="3"/>
      <c r="AE140" s="3"/>
      <c r="AF140" s="3"/>
      <c r="AG140" s="3"/>
      <c r="AH140" s="77"/>
      <c r="AI140" s="3"/>
      <c r="AJ140" s="3"/>
      <c r="AK140" s="3"/>
      <c r="AL140" s="3"/>
      <c r="AM140" s="3"/>
      <c r="AN140" s="3"/>
      <c r="AO140" s="77"/>
      <c r="AP140" s="3"/>
      <c r="AQ140" s="3"/>
      <c r="AR140" s="3"/>
      <c r="AS140" s="3"/>
      <c r="AT140" s="77"/>
      <c r="AU140" s="77"/>
      <c r="AV140" s="77"/>
      <c r="AW140" s="3"/>
      <c r="AX140" s="3"/>
      <c r="AY140" s="3"/>
      <c r="AZ140" s="3"/>
      <c r="BA140" s="3"/>
      <c r="BB140" s="3"/>
      <c r="BC140" s="77"/>
      <c r="BD140" s="3"/>
      <c r="BE140" s="3"/>
      <c r="BG140" s="21">
        <f t="shared" si="6"/>
        <v>0</v>
      </c>
      <c r="BH140" s="21">
        <f t="shared" si="7"/>
        <v>0</v>
      </c>
    </row>
    <row r="141" spans="1:60" x14ac:dyDescent="0.2">
      <c r="A141" s="3" t="str">
        <f>IF('Service providers'!A143="Enter name of Site 4", "", 'Service providers'!A143)</f>
        <v/>
      </c>
      <c r="B141" s="3"/>
      <c r="C141" s="3"/>
      <c r="D141" s="3"/>
      <c r="E141" s="3"/>
      <c r="F141" s="77"/>
      <c r="G141" s="3"/>
      <c r="H141" s="3"/>
      <c r="I141" s="3"/>
      <c r="J141" s="3"/>
      <c r="K141" s="3"/>
      <c r="L141" s="3"/>
      <c r="M141" s="77"/>
      <c r="N141" s="3"/>
      <c r="O141" s="3"/>
      <c r="P141" s="3"/>
      <c r="Q141" s="3"/>
      <c r="R141" s="3"/>
      <c r="S141" s="3"/>
      <c r="T141" s="77"/>
      <c r="U141" s="3"/>
      <c r="V141" s="3"/>
      <c r="W141" s="3"/>
      <c r="X141" s="3"/>
      <c r="Y141" s="3"/>
      <c r="Z141" s="3"/>
      <c r="AA141" s="77"/>
      <c r="AB141" s="3"/>
      <c r="AC141" s="3"/>
      <c r="AD141" s="3"/>
      <c r="AE141" s="3"/>
      <c r="AF141" s="3"/>
      <c r="AG141" s="3"/>
      <c r="AH141" s="77"/>
      <c r="AI141" s="3"/>
      <c r="AJ141" s="3"/>
      <c r="AK141" s="3"/>
      <c r="AL141" s="3"/>
      <c r="AM141" s="3"/>
      <c r="AN141" s="3"/>
      <c r="AO141" s="77"/>
      <c r="AP141" s="3"/>
      <c r="AQ141" s="3"/>
      <c r="AR141" s="3"/>
      <c r="AS141" s="3"/>
      <c r="AT141" s="77"/>
      <c r="AU141" s="77"/>
      <c r="AV141" s="77"/>
      <c r="AW141" s="3"/>
      <c r="AX141" s="3"/>
      <c r="AY141" s="3"/>
      <c r="AZ141" s="3"/>
      <c r="BA141" s="3"/>
      <c r="BB141" s="3"/>
      <c r="BC141" s="77"/>
      <c r="BD141" s="3"/>
      <c r="BE141" s="3"/>
      <c r="BG141" s="21">
        <f t="shared" si="6"/>
        <v>0</v>
      </c>
      <c r="BH141" s="21">
        <f t="shared" si="7"/>
        <v>0</v>
      </c>
    </row>
    <row r="142" spans="1:60" x14ac:dyDescent="0.2">
      <c r="A142" s="3" t="str">
        <f>IF('Service providers'!A144="Enter name of Site 5", "", 'Service providers'!A144)</f>
        <v/>
      </c>
      <c r="B142" s="3"/>
      <c r="C142" s="3"/>
      <c r="D142" s="3"/>
      <c r="E142" s="3"/>
      <c r="F142" s="77"/>
      <c r="G142" s="3"/>
      <c r="H142" s="3"/>
      <c r="I142" s="3"/>
      <c r="J142" s="3"/>
      <c r="K142" s="3"/>
      <c r="L142" s="3"/>
      <c r="M142" s="77"/>
      <c r="N142" s="3"/>
      <c r="O142" s="3"/>
      <c r="P142" s="3"/>
      <c r="Q142" s="3"/>
      <c r="R142" s="3"/>
      <c r="S142" s="3"/>
      <c r="T142" s="77"/>
      <c r="U142" s="3"/>
      <c r="V142" s="3"/>
      <c r="W142" s="3"/>
      <c r="X142" s="3"/>
      <c r="Y142" s="3"/>
      <c r="Z142" s="3"/>
      <c r="AA142" s="77"/>
      <c r="AB142" s="3"/>
      <c r="AC142" s="3"/>
      <c r="AD142" s="3"/>
      <c r="AE142" s="3"/>
      <c r="AF142" s="3"/>
      <c r="AG142" s="3"/>
      <c r="AH142" s="77"/>
      <c r="AI142" s="3"/>
      <c r="AJ142" s="3"/>
      <c r="AK142" s="3"/>
      <c r="AL142" s="3"/>
      <c r="AM142" s="3"/>
      <c r="AN142" s="3"/>
      <c r="AO142" s="77"/>
      <c r="AP142" s="3"/>
      <c r="AQ142" s="3"/>
      <c r="AR142" s="3"/>
      <c r="AS142" s="3"/>
      <c r="AT142" s="77"/>
      <c r="AU142" s="77"/>
      <c r="AV142" s="77"/>
      <c r="AW142" s="3"/>
      <c r="AX142" s="3"/>
      <c r="AY142" s="3"/>
      <c r="AZ142" s="3"/>
      <c r="BA142" s="3"/>
      <c r="BB142" s="3"/>
      <c r="BC142" s="77"/>
      <c r="BD142" s="3"/>
      <c r="BE142" s="3"/>
      <c r="BG142" s="21">
        <f t="shared" si="6"/>
        <v>0</v>
      </c>
      <c r="BH142" s="21">
        <f t="shared" si="7"/>
        <v>0</v>
      </c>
    </row>
    <row r="143" spans="1:60" x14ac:dyDescent="0.2">
      <c r="A143" s="3" t="str">
        <f>IF('Service providers'!A145="Enter name of Site 6", "", 'Service providers'!A145)</f>
        <v/>
      </c>
      <c r="B143" s="3"/>
      <c r="C143" s="3"/>
      <c r="D143" s="3"/>
      <c r="E143" s="3"/>
      <c r="F143" s="77"/>
      <c r="G143" s="3"/>
      <c r="H143" s="3"/>
      <c r="I143" s="3"/>
      <c r="J143" s="3"/>
      <c r="K143" s="3"/>
      <c r="L143" s="3"/>
      <c r="M143" s="77"/>
      <c r="N143" s="3"/>
      <c r="O143" s="3"/>
      <c r="P143" s="3"/>
      <c r="Q143" s="3"/>
      <c r="R143" s="3"/>
      <c r="S143" s="3"/>
      <c r="T143" s="77"/>
      <c r="U143" s="3"/>
      <c r="V143" s="3"/>
      <c r="W143" s="3"/>
      <c r="X143" s="3"/>
      <c r="Y143" s="3"/>
      <c r="Z143" s="3"/>
      <c r="AA143" s="77"/>
      <c r="AB143" s="3"/>
      <c r="AC143" s="3"/>
      <c r="AD143" s="3"/>
      <c r="AE143" s="3"/>
      <c r="AF143" s="3"/>
      <c r="AG143" s="3"/>
      <c r="AH143" s="77"/>
      <c r="AI143" s="3"/>
      <c r="AJ143" s="3"/>
      <c r="AK143" s="3"/>
      <c r="AL143" s="3"/>
      <c r="AM143" s="3"/>
      <c r="AN143" s="3"/>
      <c r="AO143" s="77"/>
      <c r="AP143" s="3"/>
      <c r="AQ143" s="3"/>
      <c r="AR143" s="3"/>
      <c r="AS143" s="3"/>
      <c r="AT143" s="77"/>
      <c r="AU143" s="77"/>
      <c r="AV143" s="77"/>
      <c r="AW143" s="3"/>
      <c r="AX143" s="3"/>
      <c r="AY143" s="3"/>
      <c r="AZ143" s="3"/>
      <c r="BA143" s="3"/>
      <c r="BB143" s="3"/>
      <c r="BC143" s="77"/>
      <c r="BD143" s="3"/>
      <c r="BE143" s="3"/>
      <c r="BG143" s="21">
        <f t="shared" si="6"/>
        <v>0</v>
      </c>
      <c r="BH143" s="21">
        <f t="shared" si="7"/>
        <v>0</v>
      </c>
    </row>
    <row r="144" spans="1:60" x14ac:dyDescent="0.2">
      <c r="A144" s="3" t="str">
        <f>IF('Service providers'!A146="Enter name of Site 7", "", 'Service providers'!A146)</f>
        <v/>
      </c>
      <c r="B144" s="3"/>
      <c r="C144" s="3"/>
      <c r="D144" s="3"/>
      <c r="E144" s="3"/>
      <c r="F144" s="77"/>
      <c r="G144" s="3"/>
      <c r="H144" s="3"/>
      <c r="I144" s="3"/>
      <c r="J144" s="3"/>
      <c r="K144" s="3"/>
      <c r="L144" s="3"/>
      <c r="M144" s="77"/>
      <c r="N144" s="3"/>
      <c r="O144" s="3"/>
      <c r="P144" s="3"/>
      <c r="Q144" s="3"/>
      <c r="R144" s="3"/>
      <c r="S144" s="3"/>
      <c r="T144" s="77"/>
      <c r="U144" s="3"/>
      <c r="V144" s="3"/>
      <c r="W144" s="3"/>
      <c r="X144" s="3"/>
      <c r="Y144" s="3"/>
      <c r="Z144" s="3"/>
      <c r="AA144" s="77"/>
      <c r="AB144" s="3"/>
      <c r="AC144" s="3"/>
      <c r="AD144" s="3"/>
      <c r="AE144" s="3"/>
      <c r="AF144" s="3"/>
      <c r="AG144" s="3"/>
      <c r="AH144" s="77"/>
      <c r="AI144" s="3"/>
      <c r="AJ144" s="3"/>
      <c r="AK144" s="3"/>
      <c r="AL144" s="3"/>
      <c r="AM144" s="3"/>
      <c r="AN144" s="3"/>
      <c r="AO144" s="77"/>
      <c r="AP144" s="3"/>
      <c r="AQ144" s="3"/>
      <c r="AR144" s="3"/>
      <c r="AS144" s="3"/>
      <c r="AT144" s="77"/>
      <c r="AU144" s="77"/>
      <c r="AV144" s="77"/>
      <c r="AW144" s="3"/>
      <c r="AX144" s="3"/>
      <c r="AY144" s="3"/>
      <c r="AZ144" s="3"/>
      <c r="BA144" s="3"/>
      <c r="BB144" s="3"/>
      <c r="BC144" s="77"/>
      <c r="BD144" s="3"/>
      <c r="BE144" s="3"/>
      <c r="BG144" s="21">
        <f t="shared" si="6"/>
        <v>0</v>
      </c>
      <c r="BH144" s="21">
        <f t="shared" si="7"/>
        <v>0</v>
      </c>
    </row>
    <row r="145" spans="1:60" x14ac:dyDescent="0.2">
      <c r="A145" s="3" t="str">
        <f>IF('Service providers'!A147="Enter name of Site 8", "", 'Service providers'!A147)</f>
        <v/>
      </c>
      <c r="B145" s="3"/>
      <c r="C145" s="3"/>
      <c r="D145" s="3"/>
      <c r="E145" s="3"/>
      <c r="F145" s="77"/>
      <c r="G145" s="3"/>
      <c r="H145" s="3"/>
      <c r="I145" s="3"/>
      <c r="J145" s="3"/>
      <c r="K145" s="3"/>
      <c r="L145" s="3"/>
      <c r="M145" s="77"/>
      <c r="N145" s="3"/>
      <c r="O145" s="3"/>
      <c r="P145" s="3"/>
      <c r="Q145" s="3"/>
      <c r="R145" s="3"/>
      <c r="S145" s="3"/>
      <c r="T145" s="77"/>
      <c r="U145" s="3"/>
      <c r="V145" s="3"/>
      <c r="W145" s="3"/>
      <c r="X145" s="3"/>
      <c r="Y145" s="3"/>
      <c r="Z145" s="3"/>
      <c r="AA145" s="77"/>
      <c r="AB145" s="3"/>
      <c r="AC145" s="3"/>
      <c r="AD145" s="3"/>
      <c r="AE145" s="3"/>
      <c r="AF145" s="3"/>
      <c r="AG145" s="3"/>
      <c r="AH145" s="77"/>
      <c r="AI145" s="3"/>
      <c r="AJ145" s="3"/>
      <c r="AK145" s="3"/>
      <c r="AL145" s="3"/>
      <c r="AM145" s="3"/>
      <c r="AN145" s="3"/>
      <c r="AO145" s="77"/>
      <c r="AP145" s="3"/>
      <c r="AQ145" s="3"/>
      <c r="AR145" s="3"/>
      <c r="AS145" s="3"/>
      <c r="AT145" s="77"/>
      <c r="AU145" s="77"/>
      <c r="AV145" s="77"/>
      <c r="AW145" s="3"/>
      <c r="AX145" s="3"/>
      <c r="AY145" s="3"/>
      <c r="AZ145" s="3"/>
      <c r="BA145" s="3"/>
      <c r="BB145" s="3"/>
      <c r="BC145" s="77"/>
      <c r="BD145" s="3"/>
      <c r="BE145" s="3"/>
      <c r="BG145" s="21">
        <f t="shared" si="6"/>
        <v>0</v>
      </c>
      <c r="BH145" s="21">
        <f t="shared" si="7"/>
        <v>0</v>
      </c>
    </row>
    <row r="146" spans="1:60" x14ac:dyDescent="0.2">
      <c r="A146" s="3" t="str">
        <f>IF('Service providers'!A148="Enter name of Site 9", "", 'Service providers'!A148)</f>
        <v/>
      </c>
      <c r="B146" s="3"/>
      <c r="C146" s="3"/>
      <c r="D146" s="3"/>
      <c r="E146" s="3"/>
      <c r="F146" s="77"/>
      <c r="G146" s="3"/>
      <c r="H146" s="3"/>
      <c r="I146" s="3"/>
      <c r="J146" s="3"/>
      <c r="K146" s="3"/>
      <c r="L146" s="3"/>
      <c r="M146" s="77"/>
      <c r="N146" s="3"/>
      <c r="O146" s="3"/>
      <c r="P146" s="3"/>
      <c r="Q146" s="3"/>
      <c r="R146" s="3"/>
      <c r="S146" s="3"/>
      <c r="T146" s="77"/>
      <c r="U146" s="3"/>
      <c r="V146" s="3"/>
      <c r="W146" s="3"/>
      <c r="X146" s="3"/>
      <c r="Y146" s="3"/>
      <c r="Z146" s="3"/>
      <c r="AA146" s="77"/>
      <c r="AB146" s="3"/>
      <c r="AC146" s="3"/>
      <c r="AD146" s="3"/>
      <c r="AE146" s="3"/>
      <c r="AF146" s="3"/>
      <c r="AG146" s="3"/>
      <c r="AH146" s="77"/>
      <c r="AI146" s="3"/>
      <c r="AJ146" s="3"/>
      <c r="AK146" s="3"/>
      <c r="AL146" s="3"/>
      <c r="AM146" s="3"/>
      <c r="AN146" s="3"/>
      <c r="AO146" s="77"/>
      <c r="AP146" s="3"/>
      <c r="AQ146" s="3"/>
      <c r="AR146" s="3"/>
      <c r="AS146" s="3"/>
      <c r="AT146" s="77"/>
      <c r="AU146" s="77"/>
      <c r="AV146" s="77"/>
      <c r="AW146" s="3"/>
      <c r="AX146" s="3"/>
      <c r="AY146" s="3"/>
      <c r="AZ146" s="3"/>
      <c r="BA146" s="3"/>
      <c r="BB146" s="3"/>
      <c r="BC146" s="77"/>
      <c r="BD146" s="3"/>
      <c r="BE146" s="3"/>
      <c r="BG146" s="21">
        <f t="shared" si="6"/>
        <v>0</v>
      </c>
      <c r="BH146" s="21">
        <f t="shared" si="7"/>
        <v>0</v>
      </c>
    </row>
    <row r="147" spans="1:60" x14ac:dyDescent="0.2">
      <c r="A147" s="3" t="str">
        <f>IF('Service providers'!A149="Enter name of Site 10", "", 'Service providers'!A149)</f>
        <v/>
      </c>
      <c r="B147" s="3"/>
      <c r="C147" s="3"/>
      <c r="D147" s="3"/>
      <c r="E147" s="3"/>
      <c r="F147" s="77"/>
      <c r="G147" s="3"/>
      <c r="H147" s="3"/>
      <c r="I147" s="3"/>
      <c r="J147" s="3"/>
      <c r="K147" s="3"/>
      <c r="L147" s="3"/>
      <c r="M147" s="77"/>
      <c r="N147" s="3"/>
      <c r="O147" s="3"/>
      <c r="P147" s="3"/>
      <c r="Q147" s="3"/>
      <c r="R147" s="3"/>
      <c r="S147" s="3"/>
      <c r="T147" s="77"/>
      <c r="U147" s="3"/>
      <c r="V147" s="3"/>
      <c r="W147" s="3"/>
      <c r="X147" s="3"/>
      <c r="Y147" s="3"/>
      <c r="Z147" s="3"/>
      <c r="AA147" s="77"/>
      <c r="AB147" s="3"/>
      <c r="AC147" s="3"/>
      <c r="AD147" s="3"/>
      <c r="AE147" s="3"/>
      <c r="AF147" s="3"/>
      <c r="AG147" s="3"/>
      <c r="AH147" s="77"/>
      <c r="AI147" s="3"/>
      <c r="AJ147" s="3"/>
      <c r="AK147" s="3"/>
      <c r="AL147" s="3"/>
      <c r="AM147" s="3"/>
      <c r="AN147" s="3"/>
      <c r="AO147" s="77"/>
      <c r="AP147" s="3"/>
      <c r="AQ147" s="3"/>
      <c r="AR147" s="3"/>
      <c r="AS147" s="3"/>
      <c r="AT147" s="77"/>
      <c r="AU147" s="77"/>
      <c r="AV147" s="77"/>
      <c r="AW147" s="3"/>
      <c r="AX147" s="3"/>
      <c r="AY147" s="3"/>
      <c r="AZ147" s="3"/>
      <c r="BA147" s="3"/>
      <c r="BB147" s="3"/>
      <c r="BC147" s="77"/>
      <c r="BD147" s="3"/>
      <c r="BE147" s="3"/>
      <c r="BG147" s="21">
        <f t="shared" si="6"/>
        <v>0</v>
      </c>
      <c r="BH147" s="21">
        <f t="shared" si="7"/>
        <v>0</v>
      </c>
    </row>
    <row r="148" spans="1:60" x14ac:dyDescent="0.2">
      <c r="A148" s="3" t="str">
        <f>IF('Service providers'!A150="Enter name of Site 11", "", 'Service providers'!A150)</f>
        <v/>
      </c>
      <c r="B148" s="3"/>
      <c r="C148" s="3"/>
      <c r="D148" s="3"/>
      <c r="E148" s="3"/>
      <c r="F148" s="77"/>
      <c r="G148" s="3"/>
      <c r="H148" s="3"/>
      <c r="I148" s="3"/>
      <c r="J148" s="3"/>
      <c r="K148" s="3"/>
      <c r="L148" s="3"/>
      <c r="M148" s="77"/>
      <c r="N148" s="3"/>
      <c r="O148" s="3"/>
      <c r="P148" s="3"/>
      <c r="Q148" s="3"/>
      <c r="R148" s="3"/>
      <c r="S148" s="3"/>
      <c r="T148" s="77"/>
      <c r="U148" s="3"/>
      <c r="V148" s="3"/>
      <c r="W148" s="3"/>
      <c r="X148" s="3"/>
      <c r="Y148" s="3"/>
      <c r="Z148" s="3"/>
      <c r="AA148" s="77"/>
      <c r="AB148" s="3"/>
      <c r="AC148" s="3"/>
      <c r="AD148" s="3"/>
      <c r="AE148" s="3"/>
      <c r="AF148" s="3"/>
      <c r="AG148" s="3"/>
      <c r="AH148" s="77"/>
      <c r="AI148" s="3"/>
      <c r="AJ148" s="3"/>
      <c r="AK148" s="3"/>
      <c r="AL148" s="3"/>
      <c r="AM148" s="3"/>
      <c r="AN148" s="3"/>
      <c r="AO148" s="77"/>
      <c r="AP148" s="3"/>
      <c r="AQ148" s="3"/>
      <c r="AR148" s="3"/>
      <c r="AS148" s="3"/>
      <c r="AT148" s="77"/>
      <c r="AU148" s="77"/>
      <c r="AV148" s="77"/>
      <c r="AW148" s="3"/>
      <c r="AX148" s="3"/>
      <c r="AY148" s="3"/>
      <c r="AZ148" s="3"/>
      <c r="BA148" s="3"/>
      <c r="BB148" s="3"/>
      <c r="BC148" s="77"/>
      <c r="BD148" s="3"/>
      <c r="BE148" s="3"/>
      <c r="BG148" s="21">
        <f t="shared" si="6"/>
        <v>0</v>
      </c>
      <c r="BH148" s="21">
        <f t="shared" si="7"/>
        <v>0</v>
      </c>
    </row>
    <row r="149" spans="1:60" x14ac:dyDescent="0.2">
      <c r="A149" s="3" t="str">
        <f>IF('Service providers'!A151="Enter name of Site 12", "", 'Service providers'!A151)</f>
        <v/>
      </c>
      <c r="B149" s="3"/>
      <c r="C149" s="3"/>
      <c r="D149" s="3"/>
      <c r="E149" s="3"/>
      <c r="F149" s="77"/>
      <c r="G149" s="3"/>
      <c r="H149" s="3"/>
      <c r="I149" s="3"/>
      <c r="J149" s="3"/>
      <c r="K149" s="3"/>
      <c r="L149" s="3"/>
      <c r="M149" s="77"/>
      <c r="N149" s="3"/>
      <c r="O149" s="3"/>
      <c r="P149" s="3"/>
      <c r="Q149" s="3"/>
      <c r="R149" s="3"/>
      <c r="S149" s="3"/>
      <c r="T149" s="77"/>
      <c r="U149" s="3"/>
      <c r="V149" s="3"/>
      <c r="W149" s="3"/>
      <c r="X149" s="3"/>
      <c r="Y149" s="3"/>
      <c r="Z149" s="3"/>
      <c r="AA149" s="77"/>
      <c r="AB149" s="3"/>
      <c r="AC149" s="3"/>
      <c r="AD149" s="3"/>
      <c r="AE149" s="3"/>
      <c r="AF149" s="3"/>
      <c r="AG149" s="3"/>
      <c r="AH149" s="77"/>
      <c r="AI149" s="3"/>
      <c r="AJ149" s="3"/>
      <c r="AK149" s="3"/>
      <c r="AL149" s="3"/>
      <c r="AM149" s="3"/>
      <c r="AN149" s="3"/>
      <c r="AO149" s="77"/>
      <c r="AP149" s="3"/>
      <c r="AQ149" s="3"/>
      <c r="AR149" s="3"/>
      <c r="AS149" s="3"/>
      <c r="AT149" s="77"/>
      <c r="AU149" s="77"/>
      <c r="AV149" s="77"/>
      <c r="AW149" s="3"/>
      <c r="AX149" s="3"/>
      <c r="AY149" s="3"/>
      <c r="AZ149" s="3"/>
      <c r="BA149" s="3"/>
      <c r="BB149" s="3"/>
      <c r="BC149" s="77"/>
      <c r="BD149" s="3"/>
      <c r="BE149" s="3"/>
      <c r="BG149" s="21">
        <f t="shared" si="6"/>
        <v>0</v>
      </c>
      <c r="BH149" s="21">
        <f t="shared" si="7"/>
        <v>0</v>
      </c>
    </row>
    <row r="150" spans="1:60" x14ac:dyDescent="0.2">
      <c r="A150" s="3" t="str">
        <f>IF('Service providers'!A152="Enter name of Site 13", "", 'Service providers'!A152)</f>
        <v/>
      </c>
      <c r="B150" s="3"/>
      <c r="C150" s="3"/>
      <c r="D150" s="3"/>
      <c r="E150" s="3"/>
      <c r="F150" s="77"/>
      <c r="G150" s="3"/>
      <c r="H150" s="3"/>
      <c r="I150" s="3"/>
      <c r="J150" s="3"/>
      <c r="K150" s="3"/>
      <c r="L150" s="3"/>
      <c r="M150" s="77"/>
      <c r="N150" s="3"/>
      <c r="O150" s="3"/>
      <c r="P150" s="3"/>
      <c r="Q150" s="3"/>
      <c r="R150" s="3"/>
      <c r="S150" s="3"/>
      <c r="T150" s="77"/>
      <c r="U150" s="3"/>
      <c r="V150" s="3"/>
      <c r="W150" s="3"/>
      <c r="X150" s="3"/>
      <c r="Y150" s="3"/>
      <c r="Z150" s="3"/>
      <c r="AA150" s="77"/>
      <c r="AB150" s="3"/>
      <c r="AC150" s="3"/>
      <c r="AD150" s="3"/>
      <c r="AE150" s="3"/>
      <c r="AF150" s="3"/>
      <c r="AG150" s="3"/>
      <c r="AH150" s="77"/>
      <c r="AI150" s="3"/>
      <c r="AJ150" s="3"/>
      <c r="AK150" s="3"/>
      <c r="AL150" s="3"/>
      <c r="AM150" s="3"/>
      <c r="AN150" s="3"/>
      <c r="AO150" s="77"/>
      <c r="AP150" s="3"/>
      <c r="AQ150" s="3"/>
      <c r="AR150" s="3"/>
      <c r="AS150" s="3"/>
      <c r="AT150" s="77"/>
      <c r="AU150" s="77"/>
      <c r="AV150" s="77"/>
      <c r="AW150" s="3"/>
      <c r="AX150" s="3"/>
      <c r="AY150" s="3"/>
      <c r="AZ150" s="3"/>
      <c r="BA150" s="3"/>
      <c r="BB150" s="3"/>
      <c r="BC150" s="77"/>
      <c r="BD150" s="3"/>
      <c r="BE150" s="3"/>
      <c r="BG150" s="21">
        <f t="shared" si="6"/>
        <v>0</v>
      </c>
      <c r="BH150" s="21">
        <f t="shared" si="7"/>
        <v>0</v>
      </c>
    </row>
    <row r="151" spans="1:60" x14ac:dyDescent="0.2">
      <c r="A151" s="3" t="str">
        <f>IF('Service providers'!A153="Enter name of Site 14", "", 'Service providers'!A153)</f>
        <v/>
      </c>
      <c r="B151" s="3"/>
      <c r="C151" s="3"/>
      <c r="D151" s="3"/>
      <c r="E151" s="3"/>
      <c r="F151" s="77"/>
      <c r="G151" s="3"/>
      <c r="H151" s="3"/>
      <c r="I151" s="3"/>
      <c r="J151" s="3"/>
      <c r="K151" s="3"/>
      <c r="L151" s="3"/>
      <c r="M151" s="77"/>
      <c r="N151" s="3"/>
      <c r="O151" s="3"/>
      <c r="P151" s="3"/>
      <c r="Q151" s="3"/>
      <c r="R151" s="3"/>
      <c r="S151" s="3"/>
      <c r="T151" s="77"/>
      <c r="U151" s="3"/>
      <c r="V151" s="3"/>
      <c r="W151" s="3"/>
      <c r="X151" s="3"/>
      <c r="Y151" s="3"/>
      <c r="Z151" s="3"/>
      <c r="AA151" s="77"/>
      <c r="AB151" s="3"/>
      <c r="AC151" s="3"/>
      <c r="AD151" s="3"/>
      <c r="AE151" s="3"/>
      <c r="AF151" s="3"/>
      <c r="AG151" s="3"/>
      <c r="AH151" s="77"/>
      <c r="AI151" s="3"/>
      <c r="AJ151" s="3"/>
      <c r="AK151" s="3"/>
      <c r="AL151" s="3"/>
      <c r="AM151" s="3"/>
      <c r="AN151" s="3"/>
      <c r="AO151" s="77"/>
      <c r="AP151" s="3"/>
      <c r="AQ151" s="3"/>
      <c r="AR151" s="3"/>
      <c r="AS151" s="3"/>
      <c r="AT151" s="77"/>
      <c r="AU151" s="77"/>
      <c r="AV151" s="77"/>
      <c r="AW151" s="3"/>
      <c r="AX151" s="3"/>
      <c r="AY151" s="3"/>
      <c r="AZ151" s="3"/>
      <c r="BA151" s="3"/>
      <c r="BB151" s="3"/>
      <c r="BC151" s="77"/>
      <c r="BD151" s="3"/>
      <c r="BE151" s="3"/>
      <c r="BG151" s="21">
        <f t="shared" si="6"/>
        <v>0</v>
      </c>
      <c r="BH151" s="21">
        <f t="shared" si="7"/>
        <v>0</v>
      </c>
    </row>
    <row r="152" spans="1:60" x14ac:dyDescent="0.2">
      <c r="A152" s="3" t="str">
        <f>IF('Service providers'!A154="Enter name of Site 15", "", 'Service providers'!A154)</f>
        <v/>
      </c>
      <c r="C152" s="3"/>
      <c r="D152" s="3"/>
      <c r="E152" s="3"/>
      <c r="F152" s="77"/>
      <c r="G152" s="3"/>
      <c r="H152" s="3"/>
      <c r="I152" s="3"/>
      <c r="J152" s="3"/>
      <c r="K152" s="3"/>
      <c r="L152" s="3"/>
      <c r="M152" s="77"/>
      <c r="N152" s="3"/>
      <c r="O152" s="3"/>
      <c r="P152" s="3"/>
      <c r="Q152" s="3"/>
      <c r="R152" s="3"/>
      <c r="S152" s="3"/>
      <c r="T152" s="77"/>
      <c r="U152" s="3"/>
      <c r="V152" s="3"/>
      <c r="W152" s="3"/>
      <c r="X152" s="3"/>
      <c r="Y152" s="3"/>
      <c r="Z152" s="3"/>
      <c r="AA152" s="77"/>
      <c r="AB152" s="3"/>
      <c r="AC152" s="3"/>
      <c r="AD152" s="3"/>
      <c r="AE152" s="3"/>
      <c r="AF152" s="3"/>
      <c r="AG152" s="3"/>
      <c r="AH152" s="77"/>
      <c r="AI152" s="3"/>
      <c r="AJ152" s="3"/>
      <c r="AK152" s="3"/>
      <c r="AL152" s="3"/>
      <c r="AM152" s="3"/>
      <c r="AN152" s="3"/>
      <c r="AO152" s="77"/>
      <c r="AP152" s="3"/>
      <c r="AQ152" s="3"/>
      <c r="AR152" s="3"/>
      <c r="AS152" s="3"/>
      <c r="AT152" s="77"/>
      <c r="AU152" s="77"/>
      <c r="AV152" s="77"/>
      <c r="AW152" s="3"/>
      <c r="AX152" s="3"/>
      <c r="AY152" s="3"/>
      <c r="AZ152" s="3"/>
      <c r="BA152" s="3"/>
      <c r="BB152" s="3"/>
      <c r="BC152" s="77"/>
      <c r="BD152" s="3"/>
      <c r="BE152" s="3"/>
      <c r="BG152" s="21">
        <f t="shared" si="6"/>
        <v>0</v>
      </c>
      <c r="BH152" s="21">
        <f t="shared" si="7"/>
        <v>0</v>
      </c>
    </row>
    <row r="153" spans="1:60" x14ac:dyDescent="0.2">
      <c r="A153" s="3" t="str">
        <f>IF('Service providers'!A155="Enter name of Site 16", "", 'Service providers'!A155)</f>
        <v/>
      </c>
      <c r="B153" s="3"/>
      <c r="C153" s="3"/>
      <c r="D153" s="3"/>
      <c r="E153" s="3"/>
      <c r="F153" s="77"/>
      <c r="G153" s="3"/>
      <c r="H153" s="3"/>
      <c r="I153" s="3"/>
      <c r="J153" s="3"/>
      <c r="K153" s="3"/>
      <c r="L153" s="3"/>
      <c r="M153" s="77"/>
      <c r="N153" s="3"/>
      <c r="O153" s="3"/>
      <c r="P153" s="3"/>
      <c r="Q153" s="3"/>
      <c r="R153" s="3"/>
      <c r="S153" s="3"/>
      <c r="T153" s="77"/>
      <c r="U153" s="3"/>
      <c r="V153" s="3"/>
      <c r="W153" s="3"/>
      <c r="X153" s="3"/>
      <c r="Y153" s="3"/>
      <c r="Z153" s="3"/>
      <c r="AA153" s="77"/>
      <c r="AB153" s="3"/>
      <c r="AC153" s="3"/>
      <c r="AD153" s="3"/>
      <c r="AE153" s="3"/>
      <c r="AF153" s="3"/>
      <c r="AG153" s="3"/>
      <c r="AH153" s="77"/>
      <c r="AI153" s="3"/>
      <c r="AJ153" s="3"/>
      <c r="AK153" s="3"/>
      <c r="AL153" s="3"/>
      <c r="AM153" s="3"/>
      <c r="AN153" s="3"/>
      <c r="AO153" s="77"/>
      <c r="AP153" s="3"/>
      <c r="AQ153" s="3"/>
      <c r="AR153" s="3"/>
      <c r="AS153" s="3"/>
      <c r="AT153" s="77"/>
      <c r="AU153" s="77"/>
      <c r="AV153" s="77"/>
      <c r="AW153" s="3"/>
      <c r="AX153" s="3"/>
      <c r="AY153" s="3"/>
      <c r="AZ153" s="3"/>
      <c r="BA153" s="3"/>
      <c r="BB153" s="3"/>
      <c r="BC153" s="77"/>
      <c r="BD153" s="3"/>
      <c r="BE153" s="3"/>
      <c r="BG153" s="21">
        <f t="shared" si="6"/>
        <v>0</v>
      </c>
      <c r="BH153" s="21">
        <f t="shared" si="7"/>
        <v>0</v>
      </c>
    </row>
    <row r="154" spans="1:60" x14ac:dyDescent="0.2">
      <c r="A154" s="3" t="str">
        <f>IF('Service providers'!A156="Enter name of Site 17", "", 'Service providers'!A156)</f>
        <v/>
      </c>
      <c r="B154" s="3"/>
      <c r="C154" s="3"/>
      <c r="D154" s="3"/>
      <c r="E154" s="3"/>
      <c r="F154" s="77"/>
      <c r="G154" s="3"/>
      <c r="H154" s="3"/>
      <c r="I154" s="3"/>
      <c r="J154" s="3"/>
      <c r="K154" s="3"/>
      <c r="L154" s="3"/>
      <c r="M154" s="77"/>
      <c r="N154" s="3"/>
      <c r="O154" s="3"/>
      <c r="P154" s="3"/>
      <c r="Q154" s="3"/>
      <c r="R154" s="3"/>
      <c r="S154" s="3"/>
      <c r="T154" s="77"/>
      <c r="U154" s="3"/>
      <c r="V154" s="3"/>
      <c r="W154" s="3"/>
      <c r="X154" s="3"/>
      <c r="Y154" s="3"/>
      <c r="Z154" s="3"/>
      <c r="AA154" s="77"/>
      <c r="AB154" s="3"/>
      <c r="AC154" s="3"/>
      <c r="AD154" s="3"/>
      <c r="AE154" s="3"/>
      <c r="AF154" s="3"/>
      <c r="AG154" s="3"/>
      <c r="AH154" s="77"/>
      <c r="AI154" s="3"/>
      <c r="AJ154" s="3"/>
      <c r="AK154" s="3"/>
      <c r="AL154" s="3"/>
      <c r="AM154" s="3"/>
      <c r="AN154" s="3"/>
      <c r="AO154" s="77"/>
      <c r="AP154" s="3"/>
      <c r="AQ154" s="3"/>
      <c r="AR154" s="3"/>
      <c r="AS154" s="3"/>
      <c r="AT154" s="77"/>
      <c r="AU154" s="77"/>
      <c r="AV154" s="77"/>
      <c r="AW154" s="3"/>
      <c r="AX154" s="3"/>
      <c r="AY154" s="3"/>
      <c r="AZ154" s="3"/>
      <c r="BA154" s="3"/>
      <c r="BB154" s="3"/>
      <c r="BC154" s="77"/>
      <c r="BD154" s="3"/>
      <c r="BE154" s="3"/>
      <c r="BG154" s="21">
        <f t="shared" si="6"/>
        <v>0</v>
      </c>
      <c r="BH154" s="21">
        <f t="shared" si="7"/>
        <v>0</v>
      </c>
    </row>
    <row r="155" spans="1:60" x14ac:dyDescent="0.2">
      <c r="A155" s="3" t="str">
        <f>IF('Service providers'!A157="Enter name of Site 18", "", 'Service providers'!A157)</f>
        <v/>
      </c>
      <c r="B155" s="3"/>
      <c r="C155" s="3"/>
      <c r="D155" s="3"/>
      <c r="E155" s="3"/>
      <c r="F155" s="77"/>
      <c r="G155" s="3"/>
      <c r="H155" s="3"/>
      <c r="I155" s="3"/>
      <c r="J155" s="3"/>
      <c r="K155" s="3"/>
      <c r="L155" s="3"/>
      <c r="M155" s="77"/>
      <c r="N155" s="3"/>
      <c r="O155" s="3"/>
      <c r="P155" s="3"/>
      <c r="Q155" s="3"/>
      <c r="R155" s="3"/>
      <c r="S155" s="3"/>
      <c r="T155" s="77"/>
      <c r="U155" s="3"/>
      <c r="V155" s="3"/>
      <c r="W155" s="3"/>
      <c r="X155" s="3"/>
      <c r="Y155" s="3"/>
      <c r="Z155" s="3"/>
      <c r="AA155" s="77"/>
      <c r="AB155" s="3"/>
      <c r="AC155" s="3"/>
      <c r="AD155" s="3"/>
      <c r="AE155" s="3"/>
      <c r="AF155" s="3"/>
      <c r="AG155" s="3"/>
      <c r="AH155" s="77"/>
      <c r="AI155" s="3"/>
      <c r="AJ155" s="3"/>
      <c r="AK155" s="3"/>
      <c r="AL155" s="3"/>
      <c r="AM155" s="3"/>
      <c r="AN155" s="3"/>
      <c r="AO155" s="77"/>
      <c r="AP155" s="3"/>
      <c r="AQ155" s="3"/>
      <c r="AR155" s="3"/>
      <c r="AS155" s="3"/>
      <c r="AT155" s="77"/>
      <c r="AU155" s="77"/>
      <c r="AV155" s="77"/>
      <c r="AW155" s="3"/>
      <c r="AX155" s="3"/>
      <c r="AY155" s="3"/>
      <c r="AZ155" s="3"/>
      <c r="BA155" s="3"/>
      <c r="BB155" s="3"/>
      <c r="BC155" s="77"/>
      <c r="BD155" s="3"/>
      <c r="BE155" s="3"/>
      <c r="BG155" s="21">
        <f t="shared" si="6"/>
        <v>0</v>
      </c>
      <c r="BH155" s="21">
        <f t="shared" si="7"/>
        <v>0</v>
      </c>
    </row>
    <row r="156" spans="1:60" x14ac:dyDescent="0.2">
      <c r="A156" s="3" t="str">
        <f>IF('Service providers'!A158="Enter name of Site 19", "", 'Service providers'!A158)</f>
        <v/>
      </c>
      <c r="B156" s="3"/>
      <c r="C156" s="3"/>
      <c r="D156" s="3"/>
      <c r="E156" s="3"/>
      <c r="F156" s="77"/>
      <c r="G156" s="3"/>
      <c r="H156" s="3"/>
      <c r="I156" s="3"/>
      <c r="J156" s="3"/>
      <c r="K156" s="3"/>
      <c r="L156" s="3"/>
      <c r="M156" s="77"/>
      <c r="N156" s="3"/>
      <c r="O156" s="3"/>
      <c r="P156" s="3"/>
      <c r="Q156" s="3"/>
      <c r="R156" s="3"/>
      <c r="S156" s="3"/>
      <c r="T156" s="77"/>
      <c r="U156" s="3"/>
      <c r="V156" s="3"/>
      <c r="W156" s="3"/>
      <c r="X156" s="3"/>
      <c r="Y156" s="3"/>
      <c r="Z156" s="3"/>
      <c r="AA156" s="77"/>
      <c r="AB156" s="3"/>
      <c r="AC156" s="3"/>
      <c r="AD156" s="3"/>
      <c r="AE156" s="3"/>
      <c r="AF156" s="3"/>
      <c r="AG156" s="3"/>
      <c r="AH156" s="77"/>
      <c r="AI156" s="3"/>
      <c r="AJ156" s="3"/>
      <c r="AK156" s="3"/>
      <c r="AL156" s="3"/>
      <c r="AM156" s="3"/>
      <c r="AN156" s="3"/>
      <c r="AO156" s="77"/>
      <c r="AP156" s="3"/>
      <c r="AQ156" s="3"/>
      <c r="AR156" s="3"/>
      <c r="AS156" s="3"/>
      <c r="AT156" s="77"/>
      <c r="AU156" s="77"/>
      <c r="AV156" s="77"/>
      <c r="AW156" s="3"/>
      <c r="AX156" s="3"/>
      <c r="AY156" s="3"/>
      <c r="AZ156" s="3"/>
      <c r="BA156" s="3"/>
      <c r="BB156" s="3"/>
      <c r="BC156" s="77"/>
      <c r="BD156" s="3"/>
      <c r="BE156" s="3"/>
      <c r="BG156" s="21">
        <f t="shared" si="6"/>
        <v>0</v>
      </c>
      <c r="BH156" s="21">
        <f t="shared" si="7"/>
        <v>0</v>
      </c>
    </row>
    <row r="157" spans="1:60" x14ac:dyDescent="0.2">
      <c r="A157" s="3" t="str">
        <f>IF('Service providers'!A159="Enter name of Site 20", "", 'Service providers'!A159)</f>
        <v/>
      </c>
      <c r="B157" s="3"/>
      <c r="C157" s="3"/>
      <c r="D157" s="3"/>
      <c r="E157" s="3"/>
      <c r="F157" s="77"/>
      <c r="G157" s="3"/>
      <c r="H157" s="3"/>
      <c r="I157" s="3"/>
      <c r="J157" s="3"/>
      <c r="K157" s="3"/>
      <c r="L157" s="3"/>
      <c r="M157" s="77"/>
      <c r="N157" s="3"/>
      <c r="O157" s="3"/>
      <c r="P157" s="3"/>
      <c r="Q157" s="3"/>
      <c r="R157" s="3"/>
      <c r="S157" s="3"/>
      <c r="T157" s="77"/>
      <c r="U157" s="3"/>
      <c r="V157" s="3"/>
      <c r="W157" s="3"/>
      <c r="X157" s="3"/>
      <c r="Y157" s="3"/>
      <c r="Z157" s="3"/>
      <c r="AA157" s="77"/>
      <c r="AB157" s="3"/>
      <c r="AC157" s="3"/>
      <c r="AD157" s="3"/>
      <c r="AE157" s="3"/>
      <c r="AF157" s="3"/>
      <c r="AG157" s="3"/>
      <c r="AH157" s="77"/>
      <c r="AI157" s="3"/>
      <c r="AJ157" s="3"/>
      <c r="AK157" s="3"/>
      <c r="AL157" s="3"/>
      <c r="AM157" s="3"/>
      <c r="AN157" s="3"/>
      <c r="AO157" s="77"/>
      <c r="AP157" s="3"/>
      <c r="AQ157" s="3"/>
      <c r="AR157" s="3"/>
      <c r="AS157" s="3"/>
      <c r="AT157" s="77"/>
      <c r="AU157" s="77"/>
      <c r="AV157" s="77"/>
      <c r="AW157" s="3"/>
      <c r="AX157" s="3"/>
      <c r="AY157" s="3"/>
      <c r="AZ157" s="3"/>
      <c r="BA157" s="3"/>
      <c r="BB157" s="3"/>
      <c r="BC157" s="77"/>
      <c r="BD157" s="3"/>
      <c r="BE157" s="3"/>
      <c r="BG157" s="21">
        <f t="shared" si="6"/>
        <v>0</v>
      </c>
      <c r="BH157" s="21">
        <f t="shared" si="7"/>
        <v>0</v>
      </c>
    </row>
  </sheetData>
  <mergeCells count="27">
    <mergeCell ref="BD8:BE8"/>
    <mergeCell ref="B6:C6"/>
    <mergeCell ref="D6:N6"/>
    <mergeCell ref="AI8:AJ8"/>
    <mergeCell ref="AL8:AO8"/>
    <mergeCell ref="AP8:AQ8"/>
    <mergeCell ref="AS8:AV8"/>
    <mergeCell ref="AW8:AX8"/>
    <mergeCell ref="C8:F8"/>
    <mergeCell ref="J8:M8"/>
    <mergeCell ref="N8:O8"/>
    <mergeCell ref="Q8:T8"/>
    <mergeCell ref="U8:V8"/>
    <mergeCell ref="P8:P9"/>
    <mergeCell ref="AB8:AC8"/>
    <mergeCell ref="AD8:AD9"/>
    <mergeCell ref="AK8:AK9"/>
    <mergeCell ref="AR8:AR9"/>
    <mergeCell ref="AY8:AY9"/>
    <mergeCell ref="AZ8:BC8"/>
    <mergeCell ref="B3:N5"/>
    <mergeCell ref="W8:W9"/>
    <mergeCell ref="X8:AA8"/>
    <mergeCell ref="AE8:AH8"/>
    <mergeCell ref="B8:B9"/>
    <mergeCell ref="G8:H8"/>
    <mergeCell ref="I8:I9"/>
  </mergeCells>
  <phoneticPr fontId="30" type="noConversion"/>
  <dataValidations count="3">
    <dataValidation type="list" allowBlank="1" showInputMessage="1" showErrorMessage="1" sqref="AK117:AK136 AK12:AK31 W12:W31 B12:B31 AR12:AR31 I12:I31 AY12:AY31 P12:P31 AD12:AD31 W33:W52 B33:B52 AR33:AR52 I33:I52 AY33:AY52 P33:P52 AD33:AD52 B153:B157 AK96:AK115 W96:W115 B96:B115 AR96:AR115 I96:I115 AY96:AY115 P96:P115 AD96:AD115 W117:W136 B117:B136 AR117:AR136 I117:I136 AY117:AY136 P117:P136 AD117:AD136 AK138:AK157 W138:W157 AR138:AR157 I138:I157 AY138:AY157 P138:P157 AD138:AD157 C152 B138:B151 AK33:AK52 B54:B73 AR54:AR73 I54:I73 AY54:AY73 P54:P73 AD54:AD73 AK54:AK73 W54:W73 B75:B94 AR75:AR94 I75:I94 AY75:AY94 P75:P94 AD75:AD94 AK75:AK94 W75:W94">
      <formula1>NSPmedequip</formula1>
    </dataValidation>
    <dataValidation type="list" allowBlank="1" showInputMessage="1" showErrorMessage="1" sqref="C12:F31 J12:M31 Q12:T31 X12:AA31 AE12:AH31 AL12:AO31 AZ12:BC31 AS12:AV31 J33:M52 Q33:T52 X33:AA52 AE33:AH52 AL33:AO52 AZ33:BC52 AS33:AV52 C153:C157 C96:F115 J96:M115 Q96:T115 X96:AA115 AE96:AH115 AL96:AO115 AZ96:BC115 AS96:AV115 C117:F136 J117:M136 Q117:T136 X117:AA136 AE117:AH136 AL117:AO136 AZ117:BC136 AS117:AV136 C138:F147 AS138:AV157 J138:M157 Q138:T157 X138:AA157 AE138:AH157 AL138:AO157 AZ138:BC157 D148:F157 C148:C151 C33:F52 Q54:T73 X54:AA73 AE54:AH73 AL54:AO73 AZ54:BC73 AS54:AV73 C54:F73 J54:M73 Q75:T94 X75:AA94 AE75:AH94 AL75:AO94 AZ75:BC94 AS75:AV94 C75:F94 J75:M94">
      <formula1>Yes</formula1>
    </dataValidation>
    <dataValidation type="custom" showInputMessage="1" showErrorMessage="1" sqref="G138:H157 G117:H136 G96:H115 N33:O52 G12:H31 N138:O157 N117:O136 N96:O115 U33:V52 N12:O31 U138:V157 U117:V136 U96:V115 AB33:AC52 U12:V31 AB138:AC157 AB117:AC136 AB96:AC115 AI33:AJ52 AB12:AC31 AI138:AJ157 AI117:AJ136 AI96:AJ115 AP33:AQ52 AI12:AJ31 AP138:AQ157 AP117:AQ136 AP96:AQ115 AW33:AX52 AP12:AQ31 AW138:AX157 AW117:AX136 AW96:AX115 BD33:BE52 AW12:AX31 BD138:BE157 BD117:BE136 BD96:BE115 BD12:BE31 G33:H52 U54:V73 AB54:AC73 AI54:AJ73 AP54:AQ73 AW54:AX73 BD54:BE73 G54:H73 N54:O73 U75:V94 AB75:AC94 AI75:AJ94 AP75:AQ94 AW75:AX94 BD75:BE94 G75:H94 N75:O94">
      <formula1>NOT(OR(ISBLANK(C12:F12)))</formula1>
    </dataValidation>
  </dataValidations>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499984740745262"/>
  </sheetPr>
  <dimension ref="A1:BH157"/>
  <sheetViews>
    <sheetView showGridLines="0" workbookViewId="0">
      <pane xSplit="1" ySplit="9" topLeftCell="B10" activePane="bottomRight" state="frozen"/>
      <selection activeCell="H20" sqref="H20"/>
      <selection pane="topRight" activeCell="H20" sqref="H20"/>
      <selection pane="bottomLeft" activeCell="H20" sqref="H20"/>
      <selection pane="bottomRight" activeCell="A6" sqref="A6"/>
    </sheetView>
  </sheetViews>
  <sheetFormatPr defaultColWidth="8.85546875" defaultRowHeight="14.25" x14ac:dyDescent="0.2"/>
  <cols>
    <col min="1" max="1" width="32.42578125" style="21" customWidth="1"/>
    <col min="2" max="2" width="14.140625" style="21" customWidth="1"/>
    <col min="3" max="3" width="12.28515625" style="21" customWidth="1"/>
    <col min="4" max="4" width="13" style="21" customWidth="1"/>
    <col min="5" max="5" width="10.140625" style="21" customWidth="1"/>
    <col min="6" max="6" width="10.42578125" style="21" customWidth="1"/>
    <col min="7" max="8" width="15.85546875" style="21" bestFit="1" customWidth="1"/>
    <col min="9" max="9" width="14" style="21" customWidth="1"/>
    <col min="10" max="10" width="10.5703125" style="21" customWidth="1"/>
    <col min="11" max="11" width="13.140625" style="21" customWidth="1"/>
    <col min="12" max="12" width="10.28515625" style="21" customWidth="1"/>
    <col min="13" max="13" width="11.85546875" style="21" customWidth="1"/>
    <col min="14" max="14" width="15.42578125" style="21" customWidth="1"/>
    <col min="15" max="15" width="16.28515625" style="21" customWidth="1"/>
    <col min="16" max="16" width="15" style="21" customWidth="1"/>
    <col min="17" max="17" width="11.7109375" style="21" customWidth="1"/>
    <col min="18" max="18" width="13.5703125" style="21" customWidth="1"/>
    <col min="19" max="19" width="10.140625" style="21" customWidth="1"/>
    <col min="20" max="20" width="11.85546875" style="21" customWidth="1"/>
    <col min="21" max="21" width="16.42578125" style="21" customWidth="1"/>
    <col min="22" max="22" width="15.42578125" style="21" customWidth="1"/>
    <col min="23" max="23" width="15.85546875" style="21" bestFit="1" customWidth="1"/>
    <col min="24" max="24" width="12.140625" style="21" customWidth="1"/>
    <col min="25" max="25" width="12.42578125" style="21" customWidth="1"/>
    <col min="26" max="26" width="10.5703125" style="21" customWidth="1"/>
    <col min="27" max="27" width="10.85546875" style="21" customWidth="1"/>
    <col min="28" max="29" width="15.85546875" style="21" bestFit="1" customWidth="1"/>
    <col min="30" max="30" width="13.85546875" style="21" customWidth="1"/>
    <col min="31" max="31" width="11.5703125" style="21" customWidth="1"/>
    <col min="32" max="32" width="12.140625" style="21" customWidth="1"/>
    <col min="33" max="33" width="9.5703125" style="21" customWidth="1"/>
    <col min="34" max="34" width="11.42578125" style="21" customWidth="1"/>
    <col min="35" max="35" width="15.5703125" style="21" customWidth="1"/>
    <col min="36" max="36" width="16.28515625" style="21" customWidth="1"/>
    <col min="37" max="37" width="15.85546875" style="21" bestFit="1" customWidth="1"/>
    <col min="38" max="38" width="12.85546875" style="21" customWidth="1"/>
    <col min="39" max="39" width="12" style="21" customWidth="1"/>
    <col min="40" max="40" width="10" style="21" customWidth="1"/>
    <col min="41" max="41" width="12.42578125" style="21" customWidth="1"/>
    <col min="42" max="43" width="16.5703125" style="21" customWidth="1"/>
    <col min="44" max="44" width="15.140625" style="21" customWidth="1"/>
    <col min="45" max="45" width="11.140625" style="21" customWidth="1"/>
    <col min="46" max="46" width="12.7109375" style="21" customWidth="1"/>
    <col min="47" max="47" width="9.28515625" style="21" customWidth="1"/>
    <col min="48" max="48" width="11.85546875" style="21" customWidth="1"/>
    <col min="49" max="49" width="16.140625" style="21" customWidth="1"/>
    <col min="50" max="50" width="16" style="21" customWidth="1"/>
    <col min="51" max="51" width="15.7109375" style="21" customWidth="1"/>
    <col min="52" max="52" width="12.28515625" style="21" customWidth="1"/>
    <col min="53" max="53" width="11.85546875" style="21" customWidth="1"/>
    <col min="54" max="54" width="10.42578125" style="21" customWidth="1"/>
    <col min="55" max="55" width="11.7109375" style="21" customWidth="1"/>
    <col min="56" max="56" width="15.7109375" style="21" customWidth="1"/>
    <col min="57" max="57" width="17.140625" style="21" customWidth="1"/>
    <col min="58" max="58" width="8.85546875" style="21"/>
    <col min="59" max="60" width="0" style="21" hidden="1" customWidth="1"/>
    <col min="61" max="16384" width="8.85546875" style="21"/>
  </cols>
  <sheetData>
    <row r="1" spans="1:60" ht="20.25" x14ac:dyDescent="0.3">
      <c r="A1" s="15" t="s">
        <v>686</v>
      </c>
      <c r="B1" s="27"/>
      <c r="C1" s="27"/>
      <c r="D1" s="27"/>
      <c r="E1" s="27"/>
      <c r="F1" s="27"/>
      <c r="G1" s="27"/>
      <c r="H1" s="27"/>
      <c r="I1" s="27"/>
      <c r="J1" s="27"/>
      <c r="K1" s="27"/>
      <c r="L1" s="27"/>
      <c r="M1" s="27"/>
    </row>
    <row r="2" spans="1:60" ht="20.25" x14ac:dyDescent="0.3">
      <c r="A2" s="15"/>
      <c r="B2" s="27"/>
      <c r="C2" s="27"/>
      <c r="D2" s="27"/>
      <c r="E2" s="27"/>
      <c r="F2" s="27"/>
      <c r="G2" s="27"/>
      <c r="H2" s="27"/>
      <c r="I2" s="27"/>
      <c r="J2" s="27"/>
      <c r="K2" s="27"/>
      <c r="L2" s="27"/>
      <c r="M2" s="27"/>
    </row>
    <row r="3" spans="1:60" ht="14.25" customHeight="1" x14ac:dyDescent="0.2">
      <c r="B3" s="351" t="s">
        <v>673</v>
      </c>
      <c r="C3" s="352"/>
      <c r="D3" s="352"/>
      <c r="E3" s="352"/>
      <c r="F3" s="352"/>
      <c r="G3" s="352"/>
      <c r="H3" s="352"/>
      <c r="I3" s="352"/>
      <c r="J3" s="352"/>
      <c r="K3" s="352"/>
      <c r="L3" s="352"/>
      <c r="M3" s="352"/>
      <c r="N3" s="353"/>
    </row>
    <row r="4" spans="1:60" ht="12.95" customHeight="1" x14ac:dyDescent="0.2">
      <c r="B4" s="354"/>
      <c r="C4" s="355"/>
      <c r="D4" s="355"/>
      <c r="E4" s="355"/>
      <c r="F4" s="355"/>
      <c r="G4" s="355"/>
      <c r="H4" s="355"/>
      <c r="I4" s="355"/>
      <c r="J4" s="355"/>
      <c r="K4" s="355"/>
      <c r="L4" s="355"/>
      <c r="M4" s="355"/>
      <c r="N4" s="356"/>
    </row>
    <row r="5" spans="1:60" x14ac:dyDescent="0.2">
      <c r="B5" s="357"/>
      <c r="C5" s="358"/>
      <c r="D5" s="358"/>
      <c r="E5" s="358"/>
      <c r="F5" s="358"/>
      <c r="G5" s="358"/>
      <c r="H5" s="358"/>
      <c r="I5" s="358"/>
      <c r="J5" s="358"/>
      <c r="K5" s="358"/>
      <c r="L5" s="358"/>
      <c r="M5" s="358"/>
      <c r="N5" s="359"/>
    </row>
    <row r="6" spans="1:60" ht="29.25" customHeight="1" x14ac:dyDescent="0.2">
      <c r="B6" s="360" t="s">
        <v>82</v>
      </c>
      <c r="C6" s="360"/>
      <c r="D6" s="234" t="s">
        <v>410</v>
      </c>
      <c r="E6" s="234"/>
      <c r="F6" s="234"/>
      <c r="G6" s="234"/>
      <c r="H6" s="234"/>
      <c r="I6" s="234"/>
      <c r="J6" s="234"/>
      <c r="K6" s="234"/>
      <c r="L6" s="234"/>
      <c r="M6" s="234"/>
      <c r="N6" s="234"/>
    </row>
    <row r="7" spans="1:60" ht="27.75" customHeight="1" x14ac:dyDescent="0.2"/>
    <row r="8" spans="1:60" ht="27.75" customHeight="1" x14ac:dyDescent="0.25">
      <c r="A8" s="361" t="s">
        <v>305</v>
      </c>
      <c r="B8" s="361" t="s">
        <v>168</v>
      </c>
      <c r="C8" s="361" t="s">
        <v>419</v>
      </c>
      <c r="D8" s="361"/>
      <c r="E8" s="361"/>
      <c r="F8" s="361"/>
      <c r="G8" s="361" t="s">
        <v>317</v>
      </c>
      <c r="H8" s="361"/>
      <c r="I8" s="361" t="s">
        <v>420</v>
      </c>
      <c r="J8" s="361" t="s">
        <v>419</v>
      </c>
      <c r="K8" s="361"/>
      <c r="L8" s="361"/>
      <c r="M8" s="361"/>
      <c r="N8" s="361" t="s">
        <v>317</v>
      </c>
      <c r="O8" s="361"/>
      <c r="P8" s="361" t="s">
        <v>421</v>
      </c>
      <c r="Q8" s="361" t="s">
        <v>419</v>
      </c>
      <c r="R8" s="361"/>
      <c r="S8" s="361"/>
      <c r="T8" s="361"/>
      <c r="U8" s="361" t="s">
        <v>317</v>
      </c>
      <c r="V8" s="361"/>
      <c r="W8" s="361" t="s">
        <v>166</v>
      </c>
      <c r="X8" s="361" t="s">
        <v>419</v>
      </c>
      <c r="Y8" s="361"/>
      <c r="Z8" s="361"/>
      <c r="AA8" s="361"/>
      <c r="AB8" s="361" t="s">
        <v>317</v>
      </c>
      <c r="AC8" s="361"/>
      <c r="AD8" s="361" t="s">
        <v>422</v>
      </c>
      <c r="AE8" s="361" t="s">
        <v>419</v>
      </c>
      <c r="AF8" s="361"/>
      <c r="AG8" s="361"/>
      <c r="AH8" s="361"/>
      <c r="AI8" s="361" t="s">
        <v>317</v>
      </c>
      <c r="AJ8" s="361"/>
      <c r="AK8" s="361" t="s">
        <v>423</v>
      </c>
      <c r="AL8" s="361" t="s">
        <v>419</v>
      </c>
      <c r="AM8" s="361"/>
      <c r="AN8" s="361"/>
      <c r="AO8" s="361"/>
      <c r="AP8" s="361" t="s">
        <v>317</v>
      </c>
      <c r="AQ8" s="361"/>
      <c r="AR8" s="361" t="s">
        <v>424</v>
      </c>
      <c r="AS8" s="361" t="s">
        <v>419</v>
      </c>
      <c r="AT8" s="361"/>
      <c r="AU8" s="361"/>
      <c r="AV8" s="361"/>
      <c r="AW8" s="361" t="s">
        <v>317</v>
      </c>
      <c r="AX8" s="361"/>
      <c r="AY8" s="361" t="s">
        <v>425</v>
      </c>
      <c r="AZ8" s="361" t="s">
        <v>419</v>
      </c>
      <c r="BA8" s="361"/>
      <c r="BB8" s="361"/>
      <c r="BC8" s="361"/>
      <c r="BD8" s="361" t="s">
        <v>317</v>
      </c>
      <c r="BE8" s="361"/>
    </row>
    <row r="9" spans="1:60" ht="30" x14ac:dyDescent="0.25">
      <c r="A9" s="361"/>
      <c r="B9" s="361"/>
      <c r="C9" s="95" t="s">
        <v>27</v>
      </c>
      <c r="D9" s="95" t="s">
        <v>28</v>
      </c>
      <c r="E9" s="95" t="s">
        <v>29</v>
      </c>
      <c r="F9" s="95" t="s">
        <v>211</v>
      </c>
      <c r="G9" s="19">
        <f>YearOne</f>
        <v>2012</v>
      </c>
      <c r="H9" s="19">
        <f>YearTwo</f>
        <v>2013</v>
      </c>
      <c r="I9" s="361"/>
      <c r="J9" s="95" t="s">
        <v>27</v>
      </c>
      <c r="K9" s="95" t="s">
        <v>28</v>
      </c>
      <c r="L9" s="95" t="s">
        <v>29</v>
      </c>
      <c r="M9" s="95" t="s">
        <v>211</v>
      </c>
      <c r="N9" s="19">
        <f>YearOne</f>
        <v>2012</v>
      </c>
      <c r="O9" s="19">
        <f>YearTwo</f>
        <v>2013</v>
      </c>
      <c r="P9" s="361"/>
      <c r="Q9" s="95" t="s">
        <v>27</v>
      </c>
      <c r="R9" s="95" t="s">
        <v>28</v>
      </c>
      <c r="S9" s="95" t="s">
        <v>29</v>
      </c>
      <c r="T9" s="95" t="s">
        <v>211</v>
      </c>
      <c r="U9" s="19">
        <f>YearOne</f>
        <v>2012</v>
      </c>
      <c r="V9" s="19">
        <f>YearTwo</f>
        <v>2013</v>
      </c>
      <c r="W9" s="361"/>
      <c r="X9" s="95" t="s">
        <v>27</v>
      </c>
      <c r="Y9" s="95" t="s">
        <v>28</v>
      </c>
      <c r="Z9" s="95" t="s">
        <v>29</v>
      </c>
      <c r="AA9" s="95" t="s">
        <v>211</v>
      </c>
      <c r="AB9" s="19">
        <f>YearOne</f>
        <v>2012</v>
      </c>
      <c r="AC9" s="19">
        <f>YearTwo</f>
        <v>2013</v>
      </c>
      <c r="AD9" s="361"/>
      <c r="AE9" s="95" t="s">
        <v>27</v>
      </c>
      <c r="AF9" s="95" t="s">
        <v>28</v>
      </c>
      <c r="AG9" s="95" t="s">
        <v>29</v>
      </c>
      <c r="AH9" s="95" t="s">
        <v>211</v>
      </c>
      <c r="AI9" s="19">
        <f>YearOne</f>
        <v>2012</v>
      </c>
      <c r="AJ9" s="19">
        <f>YearTwo</f>
        <v>2013</v>
      </c>
      <c r="AK9" s="361"/>
      <c r="AL9" s="95" t="s">
        <v>27</v>
      </c>
      <c r="AM9" s="95" t="s">
        <v>28</v>
      </c>
      <c r="AN9" s="95" t="s">
        <v>29</v>
      </c>
      <c r="AO9" s="95" t="s">
        <v>211</v>
      </c>
      <c r="AP9" s="19">
        <f>YearOne</f>
        <v>2012</v>
      </c>
      <c r="AQ9" s="19">
        <f>YearTwo</f>
        <v>2013</v>
      </c>
      <c r="AR9" s="361"/>
      <c r="AS9" s="95" t="s">
        <v>27</v>
      </c>
      <c r="AT9" s="95" t="s">
        <v>28</v>
      </c>
      <c r="AU9" s="95" t="s">
        <v>29</v>
      </c>
      <c r="AV9" s="95" t="s">
        <v>211</v>
      </c>
      <c r="AW9" s="19">
        <f>YearOne</f>
        <v>2012</v>
      </c>
      <c r="AX9" s="19">
        <f>YearTwo</f>
        <v>2013</v>
      </c>
      <c r="AY9" s="361"/>
      <c r="AZ9" s="95" t="s">
        <v>27</v>
      </c>
      <c r="BA9" s="95" t="s">
        <v>28</v>
      </c>
      <c r="BB9" s="95" t="s">
        <v>29</v>
      </c>
      <c r="BC9" s="95" t="s">
        <v>211</v>
      </c>
      <c r="BD9" s="19">
        <f>YearOne</f>
        <v>2012</v>
      </c>
      <c r="BE9" s="19">
        <f>YearTwo</f>
        <v>2013</v>
      </c>
      <c r="BG9" s="21">
        <v>2012</v>
      </c>
      <c r="BH9" s="21">
        <v>2013</v>
      </c>
    </row>
    <row r="10" spans="1:60" ht="15.75" hidden="1" x14ac:dyDescent="0.25">
      <c r="A10" s="88"/>
      <c r="B10" s="88"/>
      <c r="C10" s="88"/>
      <c r="D10" s="88"/>
      <c r="E10" s="88"/>
      <c r="F10" s="88"/>
      <c r="G10" s="18"/>
      <c r="H10" s="18"/>
      <c r="I10" s="88"/>
      <c r="J10" s="88"/>
      <c r="K10" s="18"/>
      <c r="L10" s="18"/>
      <c r="M10" s="18"/>
      <c r="N10" s="88"/>
      <c r="O10" s="88"/>
      <c r="P10" s="88"/>
      <c r="Q10" s="88"/>
      <c r="R10" s="18"/>
      <c r="S10" s="18"/>
      <c r="T10" s="18"/>
      <c r="U10" s="88"/>
      <c r="V10" s="88"/>
      <c r="W10" s="18"/>
      <c r="X10" s="18"/>
      <c r="Y10" s="88"/>
      <c r="Z10" s="88"/>
      <c r="AA10" s="88"/>
      <c r="AB10" s="18"/>
      <c r="AC10" s="18"/>
      <c r="AD10" s="88"/>
      <c r="AE10" s="88"/>
      <c r="AF10" s="18"/>
      <c r="AG10" s="18"/>
      <c r="AH10" s="18"/>
      <c r="AI10" s="88"/>
      <c r="AJ10" s="88"/>
      <c r="AK10" s="18"/>
      <c r="AL10" s="18"/>
    </row>
    <row r="11" spans="1:60" ht="15" x14ac:dyDescent="0.25">
      <c r="A11" s="74" t="str">
        <f>IF('Service providers'!I13="Enter name here", "", 'Service providers'!I13)</f>
        <v/>
      </c>
      <c r="B11" s="75"/>
      <c r="C11" s="75"/>
      <c r="D11" s="75"/>
      <c r="E11" s="75"/>
      <c r="F11" s="76"/>
      <c r="G11" s="75"/>
      <c r="H11" s="75"/>
      <c r="I11" s="75"/>
      <c r="J11" s="76"/>
      <c r="K11" s="75"/>
      <c r="L11" s="75"/>
      <c r="M11" s="75"/>
      <c r="N11" s="75"/>
      <c r="O11" s="76"/>
      <c r="P11" s="75"/>
      <c r="Q11" s="76"/>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row>
    <row r="12" spans="1:60" x14ac:dyDescent="0.2">
      <c r="A12" s="3" t="str">
        <f>IF('Service providers'!I14="Enter name of site 1", "", 'Service providers'!I14)</f>
        <v/>
      </c>
      <c r="B12" s="3"/>
      <c r="C12" s="3"/>
      <c r="D12" s="3"/>
      <c r="E12" s="3"/>
      <c r="F12" s="77"/>
      <c r="G12" s="3"/>
      <c r="H12" s="3"/>
      <c r="I12" s="3"/>
      <c r="J12" s="3"/>
      <c r="K12" s="3"/>
      <c r="L12" s="3"/>
      <c r="M12" s="77"/>
      <c r="N12" s="3"/>
      <c r="O12" s="3"/>
      <c r="P12" s="3"/>
      <c r="Q12" s="3"/>
      <c r="R12" s="3"/>
      <c r="S12" s="3"/>
      <c r="T12" s="77"/>
      <c r="U12" s="3"/>
      <c r="V12" s="3"/>
      <c r="W12" s="3"/>
      <c r="X12" s="3"/>
      <c r="Y12" s="3"/>
      <c r="Z12" s="3"/>
      <c r="AA12" s="77"/>
      <c r="AB12" s="3"/>
      <c r="AC12" s="3"/>
      <c r="AD12" s="3"/>
      <c r="AE12" s="3"/>
      <c r="AF12" s="3"/>
      <c r="AG12" s="3"/>
      <c r="AH12" s="77"/>
      <c r="AI12" s="3"/>
      <c r="AJ12" s="3"/>
      <c r="AK12" s="3"/>
      <c r="AL12" s="3"/>
      <c r="AM12" s="3"/>
      <c r="AN12" s="3"/>
      <c r="AO12" s="77"/>
      <c r="AP12" s="3"/>
      <c r="AQ12" s="3"/>
      <c r="AR12" s="3"/>
      <c r="AS12" s="3"/>
      <c r="AT12" s="77"/>
      <c r="AU12" s="77"/>
      <c r="AV12" s="3"/>
      <c r="AW12" s="3"/>
      <c r="AX12" s="3"/>
      <c r="AY12" s="3"/>
      <c r="AZ12" s="3"/>
      <c r="BA12" s="3"/>
      <c r="BB12" s="3"/>
      <c r="BC12" s="77"/>
      <c r="BD12" s="3"/>
      <c r="BE12" s="3"/>
      <c r="BG12" s="21">
        <f>G12+N12+U12+AB12+AI12+AP12+AW12+BD12</f>
        <v>0</v>
      </c>
      <c r="BH12" s="21">
        <f>H12+O12+V12+AC12+AJ12+AQ12+AX12+BE12</f>
        <v>0</v>
      </c>
    </row>
    <row r="13" spans="1:60" x14ac:dyDescent="0.2">
      <c r="A13" s="3" t="str">
        <f>IF('Service providers'!I15="Enter name of site 2", "", 'Service providers'!I15)</f>
        <v/>
      </c>
      <c r="B13" s="3"/>
      <c r="C13" s="3"/>
      <c r="D13" s="3"/>
      <c r="E13" s="3"/>
      <c r="F13" s="77"/>
      <c r="G13" s="3"/>
      <c r="H13" s="3"/>
      <c r="I13" s="3"/>
      <c r="J13" s="3"/>
      <c r="K13" s="3"/>
      <c r="L13" s="3"/>
      <c r="M13" s="77"/>
      <c r="N13" s="3"/>
      <c r="O13" s="3"/>
      <c r="P13" s="3"/>
      <c r="Q13" s="3"/>
      <c r="R13" s="3"/>
      <c r="S13" s="3"/>
      <c r="T13" s="77"/>
      <c r="U13" s="3"/>
      <c r="V13" s="3"/>
      <c r="W13" s="3"/>
      <c r="X13" s="3"/>
      <c r="Y13" s="3"/>
      <c r="Z13" s="3"/>
      <c r="AA13" s="77"/>
      <c r="AB13" s="3"/>
      <c r="AC13" s="3"/>
      <c r="AD13" s="3"/>
      <c r="AE13" s="3"/>
      <c r="AF13" s="3"/>
      <c r="AG13" s="3"/>
      <c r="AH13" s="77"/>
      <c r="AI13" s="3"/>
      <c r="AJ13" s="3"/>
      <c r="AK13" s="3"/>
      <c r="AL13" s="3"/>
      <c r="AM13" s="3"/>
      <c r="AN13" s="3"/>
      <c r="AO13" s="77"/>
      <c r="AP13" s="3"/>
      <c r="AQ13" s="3"/>
      <c r="AR13" s="3"/>
      <c r="AS13" s="3"/>
      <c r="AT13" s="77"/>
      <c r="AU13" s="77"/>
      <c r="AV13" s="3"/>
      <c r="AW13" s="3"/>
      <c r="AX13" s="3"/>
      <c r="AY13" s="3"/>
      <c r="AZ13" s="3"/>
      <c r="BA13" s="3"/>
      <c r="BB13" s="3"/>
      <c r="BC13" s="77"/>
      <c r="BD13" s="3"/>
      <c r="BE13" s="3"/>
      <c r="BG13" s="21">
        <f t="shared" ref="BG13:BG118" si="0">G13+N13+U13+AB13+AI13+AP13+AW13+BD13</f>
        <v>0</v>
      </c>
      <c r="BH13" s="21">
        <f t="shared" ref="BH13:BH118" si="1">H13+O13+V13+AC13+AJ13+AQ13+AX13+BE13</f>
        <v>0</v>
      </c>
    </row>
    <row r="14" spans="1:60" x14ac:dyDescent="0.2">
      <c r="A14" s="3" t="str">
        <f>IF('Service providers'!I16="Enter name of site 3", "", 'Service providers'!I16)</f>
        <v/>
      </c>
      <c r="B14" s="3"/>
      <c r="C14" s="3"/>
      <c r="D14" s="3"/>
      <c r="E14" s="3"/>
      <c r="F14" s="77"/>
      <c r="G14" s="3"/>
      <c r="H14" s="3"/>
      <c r="I14" s="3"/>
      <c r="J14" s="3"/>
      <c r="K14" s="3"/>
      <c r="L14" s="3"/>
      <c r="M14" s="77"/>
      <c r="N14" s="3"/>
      <c r="O14" s="3"/>
      <c r="P14" s="3"/>
      <c r="Q14" s="3"/>
      <c r="R14" s="3"/>
      <c r="S14" s="3"/>
      <c r="T14" s="77"/>
      <c r="U14" s="3"/>
      <c r="V14" s="3"/>
      <c r="W14" s="3"/>
      <c r="X14" s="3"/>
      <c r="Y14" s="3"/>
      <c r="Z14" s="3"/>
      <c r="AA14" s="77"/>
      <c r="AB14" s="3"/>
      <c r="AC14" s="3"/>
      <c r="AD14" s="3"/>
      <c r="AE14" s="3"/>
      <c r="AF14" s="3"/>
      <c r="AG14" s="3"/>
      <c r="AH14" s="77"/>
      <c r="AI14" s="3"/>
      <c r="AJ14" s="3"/>
      <c r="AK14" s="3"/>
      <c r="AL14" s="3"/>
      <c r="AM14" s="3"/>
      <c r="AN14" s="3"/>
      <c r="AO14" s="77"/>
      <c r="AP14" s="3"/>
      <c r="AQ14" s="3"/>
      <c r="AR14" s="3"/>
      <c r="AS14" s="3"/>
      <c r="AT14" s="77"/>
      <c r="AU14" s="77"/>
      <c r="AV14" s="3"/>
      <c r="AW14" s="3"/>
      <c r="AX14" s="3"/>
      <c r="AY14" s="3"/>
      <c r="AZ14" s="3"/>
      <c r="BA14" s="3"/>
      <c r="BB14" s="3"/>
      <c r="BC14" s="77"/>
      <c r="BD14" s="3"/>
      <c r="BE14" s="3"/>
      <c r="BG14" s="21">
        <f t="shared" si="0"/>
        <v>0</v>
      </c>
      <c r="BH14" s="21">
        <f t="shared" si="1"/>
        <v>0</v>
      </c>
    </row>
    <row r="15" spans="1:60" x14ac:dyDescent="0.2">
      <c r="A15" s="3" t="str">
        <f>IF('Service providers'!I17="Enter name of site 4", "", 'Service providers'!I17)</f>
        <v/>
      </c>
      <c r="B15" s="3"/>
      <c r="C15" s="3"/>
      <c r="D15" s="3"/>
      <c r="E15" s="3"/>
      <c r="F15" s="77"/>
      <c r="G15" s="3"/>
      <c r="H15" s="3"/>
      <c r="I15" s="3"/>
      <c r="J15" s="3"/>
      <c r="K15" s="3"/>
      <c r="L15" s="3"/>
      <c r="M15" s="77"/>
      <c r="N15" s="3"/>
      <c r="O15" s="3"/>
      <c r="P15" s="3"/>
      <c r="Q15" s="3"/>
      <c r="R15" s="3"/>
      <c r="S15" s="3"/>
      <c r="T15" s="77"/>
      <c r="U15" s="3"/>
      <c r="V15" s="3"/>
      <c r="W15" s="3"/>
      <c r="X15" s="3"/>
      <c r="Y15" s="3"/>
      <c r="Z15" s="3"/>
      <c r="AA15" s="77"/>
      <c r="AB15" s="3"/>
      <c r="AC15" s="3"/>
      <c r="AD15" s="3"/>
      <c r="AE15" s="3"/>
      <c r="AF15" s="3"/>
      <c r="AG15" s="3"/>
      <c r="AH15" s="77"/>
      <c r="AI15" s="3"/>
      <c r="AJ15" s="3"/>
      <c r="AK15" s="3"/>
      <c r="AL15" s="3"/>
      <c r="AM15" s="3"/>
      <c r="AN15" s="3"/>
      <c r="AO15" s="77"/>
      <c r="AP15" s="3"/>
      <c r="AQ15" s="3"/>
      <c r="AR15" s="3"/>
      <c r="AS15" s="3"/>
      <c r="AT15" s="77"/>
      <c r="AU15" s="77"/>
      <c r="AV15" s="3"/>
      <c r="AW15" s="3"/>
      <c r="AX15" s="3"/>
      <c r="AY15" s="3"/>
      <c r="AZ15" s="3"/>
      <c r="BA15" s="3"/>
      <c r="BB15" s="3"/>
      <c r="BC15" s="77"/>
      <c r="BD15" s="3"/>
      <c r="BE15" s="3"/>
      <c r="BG15" s="21">
        <f t="shared" si="0"/>
        <v>0</v>
      </c>
      <c r="BH15" s="21">
        <f t="shared" si="1"/>
        <v>0</v>
      </c>
    </row>
    <row r="16" spans="1:60" x14ac:dyDescent="0.2">
      <c r="A16" s="3" t="str">
        <f>IF('Service providers'!I18="Enter name of site 5", "", 'Service providers'!I18)</f>
        <v/>
      </c>
      <c r="B16" s="3"/>
      <c r="C16" s="3"/>
      <c r="D16" s="3"/>
      <c r="E16" s="3"/>
      <c r="F16" s="77"/>
      <c r="G16" s="3"/>
      <c r="H16" s="3"/>
      <c r="I16" s="3"/>
      <c r="J16" s="3"/>
      <c r="K16" s="3"/>
      <c r="L16" s="3"/>
      <c r="M16" s="77"/>
      <c r="N16" s="3"/>
      <c r="O16" s="3"/>
      <c r="P16" s="3"/>
      <c r="Q16" s="3"/>
      <c r="R16" s="3"/>
      <c r="S16" s="3"/>
      <c r="T16" s="77"/>
      <c r="U16" s="3"/>
      <c r="V16" s="3"/>
      <c r="W16" s="3"/>
      <c r="X16" s="3"/>
      <c r="Y16" s="3"/>
      <c r="Z16" s="3"/>
      <c r="AA16" s="77"/>
      <c r="AB16" s="3"/>
      <c r="AC16" s="3"/>
      <c r="AD16" s="3"/>
      <c r="AE16" s="3"/>
      <c r="AF16" s="3"/>
      <c r="AG16" s="3"/>
      <c r="AH16" s="77"/>
      <c r="AI16" s="3"/>
      <c r="AJ16" s="3"/>
      <c r="AK16" s="3"/>
      <c r="AL16" s="3"/>
      <c r="AM16" s="3"/>
      <c r="AN16" s="3"/>
      <c r="AO16" s="77"/>
      <c r="AP16" s="3"/>
      <c r="AQ16" s="3"/>
      <c r="AR16" s="3"/>
      <c r="AS16" s="3"/>
      <c r="AT16" s="77"/>
      <c r="AU16" s="77"/>
      <c r="AV16" s="3"/>
      <c r="AW16" s="3"/>
      <c r="AX16" s="3"/>
      <c r="AY16" s="3"/>
      <c r="AZ16" s="3"/>
      <c r="BA16" s="3"/>
      <c r="BB16" s="3"/>
      <c r="BC16" s="77"/>
      <c r="BD16" s="3"/>
      <c r="BE16" s="3"/>
      <c r="BG16" s="21">
        <f t="shared" si="0"/>
        <v>0</v>
      </c>
      <c r="BH16" s="21">
        <f t="shared" si="1"/>
        <v>0</v>
      </c>
    </row>
    <row r="17" spans="1:60" x14ac:dyDescent="0.2">
      <c r="A17" s="3" t="str">
        <f>IF('Service providers'!I19="Enter name of site 6", "", 'Service providers'!I19)</f>
        <v/>
      </c>
      <c r="B17" s="3"/>
      <c r="C17" s="3"/>
      <c r="D17" s="3"/>
      <c r="E17" s="3"/>
      <c r="F17" s="77"/>
      <c r="G17" s="3"/>
      <c r="H17" s="3"/>
      <c r="I17" s="3"/>
      <c r="J17" s="3"/>
      <c r="K17" s="3"/>
      <c r="L17" s="3"/>
      <c r="M17" s="77"/>
      <c r="N17" s="3"/>
      <c r="O17" s="3"/>
      <c r="P17" s="3"/>
      <c r="Q17" s="3"/>
      <c r="R17" s="3"/>
      <c r="S17" s="3"/>
      <c r="T17" s="77"/>
      <c r="U17" s="3"/>
      <c r="V17" s="3"/>
      <c r="W17" s="3"/>
      <c r="X17" s="3"/>
      <c r="Y17" s="3"/>
      <c r="Z17" s="3"/>
      <c r="AA17" s="77"/>
      <c r="AB17" s="3"/>
      <c r="AC17" s="3"/>
      <c r="AD17" s="3"/>
      <c r="AE17" s="3"/>
      <c r="AF17" s="3"/>
      <c r="AG17" s="3"/>
      <c r="AH17" s="77"/>
      <c r="AI17" s="3"/>
      <c r="AJ17" s="3"/>
      <c r="AK17" s="3"/>
      <c r="AL17" s="3"/>
      <c r="AM17" s="3"/>
      <c r="AN17" s="3"/>
      <c r="AO17" s="77"/>
      <c r="AP17" s="3"/>
      <c r="AQ17" s="3"/>
      <c r="AR17" s="3"/>
      <c r="AS17" s="3"/>
      <c r="AT17" s="77"/>
      <c r="AU17" s="77"/>
      <c r="AV17" s="3"/>
      <c r="AW17" s="3"/>
      <c r="AX17" s="3"/>
      <c r="AY17" s="3"/>
      <c r="AZ17" s="3"/>
      <c r="BA17" s="3"/>
      <c r="BB17" s="3"/>
      <c r="BC17" s="77"/>
      <c r="BD17" s="3"/>
      <c r="BE17" s="3"/>
      <c r="BG17" s="21">
        <f t="shared" si="0"/>
        <v>0</v>
      </c>
      <c r="BH17" s="21">
        <f t="shared" si="1"/>
        <v>0</v>
      </c>
    </row>
    <row r="18" spans="1:60" x14ac:dyDescent="0.2">
      <c r="A18" s="3" t="str">
        <f>IF('Service providers'!I20="Enter name of site 7", "", 'Service providers'!I20)</f>
        <v/>
      </c>
      <c r="B18" s="3"/>
      <c r="C18" s="3"/>
      <c r="D18" s="3"/>
      <c r="E18" s="3"/>
      <c r="F18" s="77"/>
      <c r="G18" s="3"/>
      <c r="H18" s="3"/>
      <c r="I18" s="3"/>
      <c r="J18" s="3"/>
      <c r="K18" s="3"/>
      <c r="L18" s="3"/>
      <c r="M18" s="77"/>
      <c r="N18" s="3"/>
      <c r="O18" s="3"/>
      <c r="P18" s="3"/>
      <c r="Q18" s="3"/>
      <c r="R18" s="3"/>
      <c r="S18" s="3"/>
      <c r="T18" s="77"/>
      <c r="U18" s="3"/>
      <c r="V18" s="3"/>
      <c r="W18" s="3"/>
      <c r="X18" s="3"/>
      <c r="Y18" s="3"/>
      <c r="Z18" s="3"/>
      <c r="AA18" s="77"/>
      <c r="AB18" s="3"/>
      <c r="AC18" s="3"/>
      <c r="AD18" s="3"/>
      <c r="AE18" s="3"/>
      <c r="AF18" s="3"/>
      <c r="AG18" s="3"/>
      <c r="AH18" s="77"/>
      <c r="AI18" s="3"/>
      <c r="AJ18" s="3"/>
      <c r="AK18" s="3"/>
      <c r="AL18" s="3"/>
      <c r="AM18" s="3"/>
      <c r="AN18" s="3"/>
      <c r="AO18" s="77"/>
      <c r="AP18" s="3"/>
      <c r="AQ18" s="3"/>
      <c r="AR18" s="3"/>
      <c r="AS18" s="3"/>
      <c r="AT18" s="77"/>
      <c r="AU18" s="77"/>
      <c r="AV18" s="3"/>
      <c r="AW18" s="3"/>
      <c r="AX18" s="3"/>
      <c r="AY18" s="3"/>
      <c r="AZ18" s="3"/>
      <c r="BA18" s="3"/>
      <c r="BB18" s="3"/>
      <c r="BC18" s="77"/>
      <c r="BD18" s="3"/>
      <c r="BE18" s="3"/>
      <c r="BG18" s="21">
        <f t="shared" si="0"/>
        <v>0</v>
      </c>
      <c r="BH18" s="21">
        <f t="shared" si="1"/>
        <v>0</v>
      </c>
    </row>
    <row r="19" spans="1:60" x14ac:dyDescent="0.2">
      <c r="A19" s="3" t="str">
        <f>IF('Service providers'!I21="Enter name of site 8", "", 'Service providers'!I21)</f>
        <v/>
      </c>
      <c r="B19" s="3"/>
      <c r="C19" s="3"/>
      <c r="D19" s="3"/>
      <c r="E19" s="3"/>
      <c r="F19" s="77"/>
      <c r="G19" s="3"/>
      <c r="H19" s="3"/>
      <c r="I19" s="3"/>
      <c r="J19" s="3"/>
      <c r="K19" s="3"/>
      <c r="L19" s="3"/>
      <c r="M19" s="77"/>
      <c r="N19" s="3"/>
      <c r="O19" s="3"/>
      <c r="P19" s="3"/>
      <c r="Q19" s="3"/>
      <c r="R19" s="3"/>
      <c r="S19" s="3"/>
      <c r="T19" s="77"/>
      <c r="U19" s="3"/>
      <c r="V19" s="3"/>
      <c r="W19" s="3"/>
      <c r="X19" s="3"/>
      <c r="Y19" s="3"/>
      <c r="Z19" s="3"/>
      <c r="AA19" s="77"/>
      <c r="AB19" s="3"/>
      <c r="AC19" s="3"/>
      <c r="AD19" s="3"/>
      <c r="AE19" s="3"/>
      <c r="AF19" s="3"/>
      <c r="AG19" s="3"/>
      <c r="AH19" s="77"/>
      <c r="AI19" s="3"/>
      <c r="AJ19" s="3"/>
      <c r="AK19" s="3"/>
      <c r="AL19" s="3"/>
      <c r="AM19" s="3"/>
      <c r="AN19" s="3"/>
      <c r="AO19" s="77"/>
      <c r="AP19" s="3"/>
      <c r="AQ19" s="3"/>
      <c r="AR19" s="3"/>
      <c r="AS19" s="3"/>
      <c r="AT19" s="77"/>
      <c r="AU19" s="77"/>
      <c r="AV19" s="3"/>
      <c r="AW19" s="3"/>
      <c r="AX19" s="3"/>
      <c r="AY19" s="3"/>
      <c r="AZ19" s="3"/>
      <c r="BA19" s="3"/>
      <c r="BB19" s="3"/>
      <c r="BC19" s="77"/>
      <c r="BD19" s="3"/>
      <c r="BE19" s="3"/>
      <c r="BG19" s="21">
        <f t="shared" si="0"/>
        <v>0</v>
      </c>
      <c r="BH19" s="21">
        <f t="shared" si="1"/>
        <v>0</v>
      </c>
    </row>
    <row r="20" spans="1:60" x14ac:dyDescent="0.2">
      <c r="A20" s="3" t="str">
        <f>IF('Service providers'!I22="Enter name of site 9", "", 'Service providers'!I22)</f>
        <v/>
      </c>
      <c r="B20" s="3"/>
      <c r="C20" s="3"/>
      <c r="D20" s="3"/>
      <c r="E20" s="3"/>
      <c r="F20" s="77"/>
      <c r="G20" s="3"/>
      <c r="H20" s="3"/>
      <c r="I20" s="3"/>
      <c r="J20" s="3"/>
      <c r="K20" s="3"/>
      <c r="L20" s="3"/>
      <c r="M20" s="77"/>
      <c r="N20" s="3"/>
      <c r="O20" s="3"/>
      <c r="P20" s="3"/>
      <c r="Q20" s="3"/>
      <c r="R20" s="3"/>
      <c r="S20" s="3"/>
      <c r="T20" s="77"/>
      <c r="U20" s="3"/>
      <c r="V20" s="3"/>
      <c r="W20" s="3"/>
      <c r="X20" s="3"/>
      <c r="Y20" s="3"/>
      <c r="Z20" s="3"/>
      <c r="AA20" s="77"/>
      <c r="AB20" s="3"/>
      <c r="AC20" s="3"/>
      <c r="AD20" s="3"/>
      <c r="AE20" s="3"/>
      <c r="AF20" s="3"/>
      <c r="AG20" s="3"/>
      <c r="AH20" s="77"/>
      <c r="AI20" s="3"/>
      <c r="AJ20" s="3"/>
      <c r="AK20" s="3"/>
      <c r="AL20" s="3"/>
      <c r="AM20" s="3"/>
      <c r="AN20" s="3"/>
      <c r="AO20" s="77"/>
      <c r="AP20" s="3"/>
      <c r="AQ20" s="3"/>
      <c r="AR20" s="3"/>
      <c r="AS20" s="3"/>
      <c r="AT20" s="77"/>
      <c r="AU20" s="77"/>
      <c r="AV20" s="3"/>
      <c r="AW20" s="3"/>
      <c r="AX20" s="3"/>
      <c r="AY20" s="3"/>
      <c r="AZ20" s="3"/>
      <c r="BA20" s="3"/>
      <c r="BB20" s="3"/>
      <c r="BC20" s="77"/>
      <c r="BD20" s="3"/>
      <c r="BE20" s="3"/>
      <c r="BG20" s="21">
        <f t="shared" si="0"/>
        <v>0</v>
      </c>
      <c r="BH20" s="21">
        <f t="shared" si="1"/>
        <v>0</v>
      </c>
    </row>
    <row r="21" spans="1:60" x14ac:dyDescent="0.2">
      <c r="A21" s="3" t="str">
        <f>IF('Service providers'!I23="Enter name of site 10", "", 'Service providers'!I23)</f>
        <v/>
      </c>
      <c r="B21" s="3"/>
      <c r="C21" s="3"/>
      <c r="D21" s="3"/>
      <c r="E21" s="3"/>
      <c r="F21" s="77"/>
      <c r="G21" s="3"/>
      <c r="H21" s="3"/>
      <c r="I21" s="3"/>
      <c r="J21" s="3"/>
      <c r="K21" s="3"/>
      <c r="L21" s="3"/>
      <c r="M21" s="77"/>
      <c r="N21" s="3"/>
      <c r="O21" s="3"/>
      <c r="P21" s="3"/>
      <c r="Q21" s="3"/>
      <c r="R21" s="3"/>
      <c r="S21" s="3"/>
      <c r="T21" s="77"/>
      <c r="U21" s="3"/>
      <c r="V21" s="3"/>
      <c r="W21" s="3"/>
      <c r="X21" s="3"/>
      <c r="Y21" s="3"/>
      <c r="Z21" s="3"/>
      <c r="AA21" s="77"/>
      <c r="AB21" s="3"/>
      <c r="AC21" s="3"/>
      <c r="AD21" s="3"/>
      <c r="AE21" s="3"/>
      <c r="AF21" s="3"/>
      <c r="AG21" s="3"/>
      <c r="AH21" s="77"/>
      <c r="AI21" s="3"/>
      <c r="AJ21" s="3"/>
      <c r="AK21" s="3"/>
      <c r="AL21" s="3"/>
      <c r="AM21" s="3"/>
      <c r="AN21" s="3"/>
      <c r="AO21" s="77"/>
      <c r="AP21" s="3"/>
      <c r="AQ21" s="3"/>
      <c r="AR21" s="3"/>
      <c r="AS21" s="3"/>
      <c r="AT21" s="77"/>
      <c r="AU21" s="77"/>
      <c r="AV21" s="3"/>
      <c r="AW21" s="3"/>
      <c r="AX21" s="3"/>
      <c r="AY21" s="3"/>
      <c r="AZ21" s="3"/>
      <c r="BA21" s="3"/>
      <c r="BB21" s="3"/>
      <c r="BC21" s="77"/>
      <c r="BD21" s="3"/>
      <c r="BE21" s="3"/>
      <c r="BG21" s="21">
        <f t="shared" si="0"/>
        <v>0</v>
      </c>
      <c r="BH21" s="21">
        <f t="shared" si="1"/>
        <v>0</v>
      </c>
    </row>
    <row r="22" spans="1:60" x14ac:dyDescent="0.2">
      <c r="A22" s="3" t="str">
        <f>IF('Service providers'!I24="Enter name of site 11", "", 'Service providers'!I24)</f>
        <v/>
      </c>
      <c r="B22" s="3"/>
      <c r="C22" s="3"/>
      <c r="D22" s="3"/>
      <c r="E22" s="3"/>
      <c r="F22" s="77"/>
      <c r="G22" s="3"/>
      <c r="H22" s="3"/>
      <c r="I22" s="3"/>
      <c r="J22" s="3"/>
      <c r="K22" s="3"/>
      <c r="L22" s="3"/>
      <c r="M22" s="77"/>
      <c r="N22" s="3"/>
      <c r="O22" s="3"/>
      <c r="P22" s="3"/>
      <c r="Q22" s="3"/>
      <c r="R22" s="3"/>
      <c r="S22" s="3"/>
      <c r="T22" s="77"/>
      <c r="U22" s="3"/>
      <c r="V22" s="3"/>
      <c r="W22" s="3"/>
      <c r="X22" s="3"/>
      <c r="Y22" s="3"/>
      <c r="Z22" s="3"/>
      <c r="AA22" s="77"/>
      <c r="AB22" s="3"/>
      <c r="AC22" s="3"/>
      <c r="AD22" s="3"/>
      <c r="AE22" s="3"/>
      <c r="AF22" s="3"/>
      <c r="AG22" s="3"/>
      <c r="AH22" s="77"/>
      <c r="AI22" s="3"/>
      <c r="AJ22" s="3"/>
      <c r="AK22" s="3"/>
      <c r="AL22" s="3"/>
      <c r="AM22" s="3"/>
      <c r="AN22" s="3"/>
      <c r="AO22" s="77"/>
      <c r="AP22" s="3"/>
      <c r="AQ22" s="3"/>
      <c r="AR22" s="3"/>
      <c r="AS22" s="3"/>
      <c r="AT22" s="77"/>
      <c r="AU22" s="77"/>
      <c r="AV22" s="3"/>
      <c r="AW22" s="3"/>
      <c r="AX22" s="3"/>
      <c r="AY22" s="3"/>
      <c r="AZ22" s="3"/>
      <c r="BA22" s="3"/>
      <c r="BB22" s="3"/>
      <c r="BC22" s="77"/>
      <c r="BD22" s="3"/>
      <c r="BE22" s="3"/>
      <c r="BG22" s="21">
        <f t="shared" si="0"/>
        <v>0</v>
      </c>
      <c r="BH22" s="21">
        <f t="shared" si="1"/>
        <v>0</v>
      </c>
    </row>
    <row r="23" spans="1:60" x14ac:dyDescent="0.2">
      <c r="A23" s="3" t="str">
        <f>IF('Service providers'!I25="Enter name of site 12", "", 'Service providers'!I25)</f>
        <v/>
      </c>
      <c r="B23" s="3"/>
      <c r="C23" s="3"/>
      <c r="D23" s="3"/>
      <c r="E23" s="3"/>
      <c r="F23" s="77"/>
      <c r="G23" s="3"/>
      <c r="H23" s="3"/>
      <c r="I23" s="3"/>
      <c r="J23" s="3"/>
      <c r="K23" s="3"/>
      <c r="L23" s="3"/>
      <c r="M23" s="77"/>
      <c r="N23" s="3"/>
      <c r="O23" s="3"/>
      <c r="P23" s="3"/>
      <c r="Q23" s="3"/>
      <c r="R23" s="3"/>
      <c r="S23" s="3"/>
      <c r="T23" s="77"/>
      <c r="U23" s="3"/>
      <c r="V23" s="3"/>
      <c r="W23" s="3"/>
      <c r="X23" s="3"/>
      <c r="Y23" s="3"/>
      <c r="Z23" s="3"/>
      <c r="AA23" s="77"/>
      <c r="AB23" s="3"/>
      <c r="AC23" s="3"/>
      <c r="AD23" s="3"/>
      <c r="AE23" s="3"/>
      <c r="AF23" s="3"/>
      <c r="AG23" s="3"/>
      <c r="AH23" s="77"/>
      <c r="AI23" s="3"/>
      <c r="AJ23" s="3"/>
      <c r="AK23" s="3"/>
      <c r="AL23" s="3"/>
      <c r="AM23" s="3"/>
      <c r="AN23" s="3"/>
      <c r="AO23" s="77"/>
      <c r="AP23" s="3"/>
      <c r="AQ23" s="3"/>
      <c r="AR23" s="3"/>
      <c r="AS23" s="3"/>
      <c r="AT23" s="77"/>
      <c r="AU23" s="77"/>
      <c r="AV23" s="3"/>
      <c r="AW23" s="3"/>
      <c r="AX23" s="3"/>
      <c r="AY23" s="3"/>
      <c r="AZ23" s="3"/>
      <c r="BA23" s="3"/>
      <c r="BB23" s="3"/>
      <c r="BC23" s="77"/>
      <c r="BD23" s="3"/>
      <c r="BE23" s="3"/>
      <c r="BG23" s="21">
        <f t="shared" si="0"/>
        <v>0</v>
      </c>
      <c r="BH23" s="21">
        <f t="shared" si="1"/>
        <v>0</v>
      </c>
    </row>
    <row r="24" spans="1:60" x14ac:dyDescent="0.2">
      <c r="A24" s="3" t="str">
        <f>IF('Service providers'!I26="Enter name of site 13", "", 'Service providers'!I26)</f>
        <v/>
      </c>
      <c r="B24" s="3"/>
      <c r="C24" s="3"/>
      <c r="D24" s="3"/>
      <c r="E24" s="3"/>
      <c r="F24" s="77"/>
      <c r="G24" s="3"/>
      <c r="H24" s="3"/>
      <c r="I24" s="3"/>
      <c r="J24" s="3"/>
      <c r="K24" s="3"/>
      <c r="L24" s="3"/>
      <c r="M24" s="77"/>
      <c r="N24" s="3"/>
      <c r="O24" s="3"/>
      <c r="P24" s="3"/>
      <c r="Q24" s="3"/>
      <c r="R24" s="3"/>
      <c r="S24" s="3"/>
      <c r="T24" s="77"/>
      <c r="U24" s="3"/>
      <c r="V24" s="3"/>
      <c r="W24" s="3"/>
      <c r="X24" s="3"/>
      <c r="Y24" s="3"/>
      <c r="Z24" s="3"/>
      <c r="AA24" s="77"/>
      <c r="AB24" s="3"/>
      <c r="AC24" s="3"/>
      <c r="AD24" s="3"/>
      <c r="AE24" s="3"/>
      <c r="AF24" s="3"/>
      <c r="AG24" s="3"/>
      <c r="AH24" s="77"/>
      <c r="AI24" s="3"/>
      <c r="AJ24" s="3"/>
      <c r="AK24" s="3"/>
      <c r="AL24" s="3"/>
      <c r="AM24" s="3"/>
      <c r="AN24" s="3"/>
      <c r="AO24" s="77"/>
      <c r="AP24" s="3"/>
      <c r="AQ24" s="3"/>
      <c r="AR24" s="3"/>
      <c r="AS24" s="3"/>
      <c r="AT24" s="77"/>
      <c r="AU24" s="77"/>
      <c r="AV24" s="3"/>
      <c r="AW24" s="3"/>
      <c r="AX24" s="3"/>
      <c r="AY24" s="3"/>
      <c r="AZ24" s="3"/>
      <c r="BA24" s="3"/>
      <c r="BB24" s="3"/>
      <c r="BC24" s="77"/>
      <c r="BD24" s="3"/>
      <c r="BE24" s="3"/>
      <c r="BG24" s="21">
        <f t="shared" si="0"/>
        <v>0</v>
      </c>
      <c r="BH24" s="21">
        <f t="shared" si="1"/>
        <v>0</v>
      </c>
    </row>
    <row r="25" spans="1:60" x14ac:dyDescent="0.2">
      <c r="A25" s="3" t="str">
        <f>IF('Service providers'!I27="Enter name of site 14", "", 'Service providers'!I27)</f>
        <v/>
      </c>
      <c r="B25" s="3"/>
      <c r="C25" s="3"/>
      <c r="D25" s="3"/>
      <c r="E25" s="3"/>
      <c r="F25" s="77"/>
      <c r="G25" s="3"/>
      <c r="H25" s="3"/>
      <c r="I25" s="3"/>
      <c r="J25" s="3"/>
      <c r="K25" s="3"/>
      <c r="L25" s="3"/>
      <c r="M25" s="77"/>
      <c r="N25" s="3"/>
      <c r="O25" s="3"/>
      <c r="P25" s="3"/>
      <c r="Q25" s="3"/>
      <c r="R25" s="3"/>
      <c r="S25" s="3"/>
      <c r="T25" s="77"/>
      <c r="U25" s="3"/>
      <c r="V25" s="3"/>
      <c r="W25" s="3"/>
      <c r="X25" s="3"/>
      <c r="Y25" s="3"/>
      <c r="Z25" s="3"/>
      <c r="AA25" s="77"/>
      <c r="AB25" s="3"/>
      <c r="AC25" s="3"/>
      <c r="AD25" s="3"/>
      <c r="AE25" s="3"/>
      <c r="AF25" s="3"/>
      <c r="AG25" s="3"/>
      <c r="AH25" s="77"/>
      <c r="AI25" s="3"/>
      <c r="AJ25" s="3"/>
      <c r="AK25" s="3"/>
      <c r="AL25" s="3"/>
      <c r="AM25" s="3"/>
      <c r="AN25" s="3"/>
      <c r="AO25" s="77"/>
      <c r="AP25" s="3"/>
      <c r="AQ25" s="3"/>
      <c r="AR25" s="3"/>
      <c r="AS25" s="3"/>
      <c r="AT25" s="77"/>
      <c r="AU25" s="77"/>
      <c r="AV25" s="3"/>
      <c r="AW25" s="3"/>
      <c r="AX25" s="3"/>
      <c r="AY25" s="3"/>
      <c r="AZ25" s="3"/>
      <c r="BA25" s="3"/>
      <c r="BB25" s="3"/>
      <c r="BC25" s="77"/>
      <c r="BD25" s="3"/>
      <c r="BE25" s="3"/>
      <c r="BG25" s="21">
        <f t="shared" si="0"/>
        <v>0</v>
      </c>
      <c r="BH25" s="21">
        <f t="shared" si="1"/>
        <v>0</v>
      </c>
    </row>
    <row r="26" spans="1:60" x14ac:dyDescent="0.2">
      <c r="A26" s="3" t="str">
        <f>IF('Service providers'!I28="Enter name of site 15", "", 'Service providers'!I28)</f>
        <v/>
      </c>
      <c r="B26" s="3"/>
      <c r="C26" s="3"/>
      <c r="D26" s="3"/>
      <c r="E26" s="3"/>
      <c r="F26" s="77"/>
      <c r="G26" s="3"/>
      <c r="H26" s="3"/>
      <c r="I26" s="3"/>
      <c r="J26" s="3"/>
      <c r="K26" s="3"/>
      <c r="L26" s="3"/>
      <c r="M26" s="77"/>
      <c r="N26" s="3"/>
      <c r="O26" s="3"/>
      <c r="P26" s="3"/>
      <c r="Q26" s="3"/>
      <c r="R26" s="3"/>
      <c r="S26" s="3"/>
      <c r="T26" s="77"/>
      <c r="U26" s="3"/>
      <c r="V26" s="3"/>
      <c r="W26" s="3"/>
      <c r="X26" s="3"/>
      <c r="Y26" s="3"/>
      <c r="Z26" s="3"/>
      <c r="AA26" s="77"/>
      <c r="AB26" s="3"/>
      <c r="AC26" s="3"/>
      <c r="AD26" s="3"/>
      <c r="AE26" s="3"/>
      <c r="AF26" s="3"/>
      <c r="AG26" s="3"/>
      <c r="AH26" s="77"/>
      <c r="AI26" s="3"/>
      <c r="AJ26" s="3"/>
      <c r="AK26" s="3"/>
      <c r="AL26" s="3"/>
      <c r="AM26" s="3"/>
      <c r="AN26" s="3"/>
      <c r="AO26" s="77"/>
      <c r="AP26" s="3"/>
      <c r="AQ26" s="3"/>
      <c r="AR26" s="3"/>
      <c r="AS26" s="3"/>
      <c r="AT26" s="77"/>
      <c r="AU26" s="77"/>
      <c r="AV26" s="3"/>
      <c r="AW26" s="3"/>
      <c r="AX26" s="3"/>
      <c r="AY26" s="3"/>
      <c r="AZ26" s="3"/>
      <c r="BA26" s="3"/>
      <c r="BB26" s="3"/>
      <c r="BC26" s="77"/>
      <c r="BD26" s="3"/>
      <c r="BE26" s="3"/>
      <c r="BG26" s="21">
        <f t="shared" si="0"/>
        <v>0</v>
      </c>
      <c r="BH26" s="21">
        <f t="shared" si="1"/>
        <v>0</v>
      </c>
    </row>
    <row r="27" spans="1:60" x14ac:dyDescent="0.2">
      <c r="A27" s="3" t="str">
        <f>IF('Service providers'!I29="Enter name of site 16", "", 'Service providers'!I29)</f>
        <v/>
      </c>
      <c r="B27" s="3"/>
      <c r="C27" s="3"/>
      <c r="D27" s="3"/>
      <c r="E27" s="3"/>
      <c r="F27" s="77"/>
      <c r="G27" s="3"/>
      <c r="H27" s="3"/>
      <c r="I27" s="3"/>
      <c r="J27" s="3"/>
      <c r="K27" s="3"/>
      <c r="L27" s="3"/>
      <c r="M27" s="77"/>
      <c r="N27" s="3"/>
      <c r="O27" s="3"/>
      <c r="P27" s="3"/>
      <c r="Q27" s="3"/>
      <c r="R27" s="3"/>
      <c r="S27" s="3"/>
      <c r="T27" s="77"/>
      <c r="U27" s="3"/>
      <c r="V27" s="3"/>
      <c r="W27" s="3"/>
      <c r="X27" s="3"/>
      <c r="Y27" s="3"/>
      <c r="Z27" s="3"/>
      <c r="AA27" s="77"/>
      <c r="AB27" s="3"/>
      <c r="AC27" s="3"/>
      <c r="AD27" s="3"/>
      <c r="AE27" s="3"/>
      <c r="AF27" s="3"/>
      <c r="AG27" s="3"/>
      <c r="AH27" s="77"/>
      <c r="AI27" s="3"/>
      <c r="AJ27" s="3"/>
      <c r="AK27" s="3"/>
      <c r="AL27" s="3"/>
      <c r="AM27" s="3"/>
      <c r="AN27" s="3"/>
      <c r="AO27" s="77"/>
      <c r="AP27" s="3"/>
      <c r="AQ27" s="3"/>
      <c r="AR27" s="3"/>
      <c r="AS27" s="3"/>
      <c r="AT27" s="77"/>
      <c r="AU27" s="77"/>
      <c r="AV27" s="3"/>
      <c r="AW27" s="3"/>
      <c r="AX27" s="3"/>
      <c r="AY27" s="3"/>
      <c r="AZ27" s="3"/>
      <c r="BA27" s="3"/>
      <c r="BB27" s="3"/>
      <c r="BC27" s="77"/>
      <c r="BD27" s="3"/>
      <c r="BE27" s="3"/>
      <c r="BG27" s="21">
        <f t="shared" si="0"/>
        <v>0</v>
      </c>
      <c r="BH27" s="21">
        <f t="shared" si="1"/>
        <v>0</v>
      </c>
    </row>
    <row r="28" spans="1:60" x14ac:dyDescent="0.2">
      <c r="A28" s="3" t="str">
        <f>IF('Service providers'!I30="Enter name of site 17", "", 'Service providers'!I30)</f>
        <v/>
      </c>
      <c r="B28" s="3"/>
      <c r="C28" s="3"/>
      <c r="D28" s="3"/>
      <c r="E28" s="3"/>
      <c r="F28" s="77"/>
      <c r="G28" s="3"/>
      <c r="H28" s="3"/>
      <c r="I28" s="3"/>
      <c r="J28" s="3"/>
      <c r="K28" s="3"/>
      <c r="L28" s="3"/>
      <c r="M28" s="77"/>
      <c r="N28" s="3"/>
      <c r="O28" s="3"/>
      <c r="P28" s="3"/>
      <c r="Q28" s="3"/>
      <c r="R28" s="3"/>
      <c r="S28" s="3"/>
      <c r="T28" s="77"/>
      <c r="U28" s="3"/>
      <c r="V28" s="3"/>
      <c r="W28" s="3"/>
      <c r="X28" s="3"/>
      <c r="Y28" s="3"/>
      <c r="Z28" s="3"/>
      <c r="AA28" s="77"/>
      <c r="AB28" s="3"/>
      <c r="AC28" s="3"/>
      <c r="AD28" s="3"/>
      <c r="AE28" s="3"/>
      <c r="AF28" s="3"/>
      <c r="AG28" s="3"/>
      <c r="AH28" s="77"/>
      <c r="AI28" s="3"/>
      <c r="AJ28" s="3"/>
      <c r="AK28" s="3"/>
      <c r="AL28" s="3"/>
      <c r="AM28" s="3"/>
      <c r="AN28" s="3"/>
      <c r="AO28" s="77"/>
      <c r="AP28" s="3"/>
      <c r="AQ28" s="3"/>
      <c r="AR28" s="3"/>
      <c r="AS28" s="3"/>
      <c r="AT28" s="77"/>
      <c r="AU28" s="77"/>
      <c r="AV28" s="3"/>
      <c r="AW28" s="3"/>
      <c r="AX28" s="3"/>
      <c r="AY28" s="3"/>
      <c r="AZ28" s="3"/>
      <c r="BA28" s="3"/>
      <c r="BB28" s="3"/>
      <c r="BC28" s="77"/>
      <c r="BD28" s="3"/>
      <c r="BE28" s="3"/>
      <c r="BG28" s="21">
        <f t="shared" si="0"/>
        <v>0</v>
      </c>
      <c r="BH28" s="21">
        <f t="shared" si="1"/>
        <v>0</v>
      </c>
    </row>
    <row r="29" spans="1:60" x14ac:dyDescent="0.2">
      <c r="A29" s="3" t="str">
        <f>IF('Service providers'!I31="Enter name of site 18", "", 'Service providers'!I31)</f>
        <v/>
      </c>
      <c r="B29" s="3"/>
      <c r="C29" s="3"/>
      <c r="D29" s="3"/>
      <c r="E29" s="3"/>
      <c r="F29" s="77"/>
      <c r="G29" s="3"/>
      <c r="H29" s="3"/>
      <c r="I29" s="3"/>
      <c r="J29" s="3"/>
      <c r="K29" s="3"/>
      <c r="L29" s="3"/>
      <c r="M29" s="77"/>
      <c r="N29" s="3"/>
      <c r="O29" s="3"/>
      <c r="P29" s="3"/>
      <c r="Q29" s="3"/>
      <c r="R29" s="3"/>
      <c r="S29" s="3"/>
      <c r="T29" s="77"/>
      <c r="U29" s="3"/>
      <c r="V29" s="3"/>
      <c r="W29" s="3"/>
      <c r="X29" s="3"/>
      <c r="Y29" s="3"/>
      <c r="Z29" s="3"/>
      <c r="AA29" s="77"/>
      <c r="AB29" s="3"/>
      <c r="AC29" s="3"/>
      <c r="AD29" s="3"/>
      <c r="AE29" s="3"/>
      <c r="AF29" s="3"/>
      <c r="AG29" s="3"/>
      <c r="AH29" s="77"/>
      <c r="AI29" s="3"/>
      <c r="AJ29" s="3"/>
      <c r="AK29" s="3"/>
      <c r="AL29" s="3"/>
      <c r="AM29" s="3"/>
      <c r="AN29" s="3"/>
      <c r="AO29" s="77"/>
      <c r="AP29" s="3"/>
      <c r="AQ29" s="3"/>
      <c r="AR29" s="3"/>
      <c r="AS29" s="3"/>
      <c r="AT29" s="77"/>
      <c r="AU29" s="77"/>
      <c r="AV29" s="3"/>
      <c r="AW29" s="3"/>
      <c r="AX29" s="3"/>
      <c r="AY29" s="3"/>
      <c r="AZ29" s="3"/>
      <c r="BA29" s="3"/>
      <c r="BB29" s="3"/>
      <c r="BC29" s="77"/>
      <c r="BD29" s="3"/>
      <c r="BE29" s="3"/>
      <c r="BG29" s="21">
        <f t="shared" si="0"/>
        <v>0</v>
      </c>
      <c r="BH29" s="21">
        <f t="shared" si="1"/>
        <v>0</v>
      </c>
    </row>
    <row r="30" spans="1:60" x14ac:dyDescent="0.2">
      <c r="A30" s="3" t="str">
        <f>IF('Service providers'!I32="Enter name of site 19", "", 'Service providers'!I32)</f>
        <v/>
      </c>
      <c r="B30" s="3"/>
      <c r="C30" s="3"/>
      <c r="D30" s="3"/>
      <c r="E30" s="3"/>
      <c r="F30" s="77"/>
      <c r="G30" s="3"/>
      <c r="H30" s="3"/>
      <c r="I30" s="3"/>
      <c r="J30" s="3"/>
      <c r="K30" s="3"/>
      <c r="L30" s="3"/>
      <c r="M30" s="77"/>
      <c r="N30" s="3"/>
      <c r="O30" s="3"/>
      <c r="P30" s="3"/>
      <c r="Q30" s="3"/>
      <c r="R30" s="3"/>
      <c r="S30" s="3"/>
      <c r="T30" s="77"/>
      <c r="U30" s="3"/>
      <c r="V30" s="3"/>
      <c r="W30" s="3"/>
      <c r="X30" s="3"/>
      <c r="Y30" s="3"/>
      <c r="Z30" s="3"/>
      <c r="AA30" s="77"/>
      <c r="AB30" s="3"/>
      <c r="AC30" s="3"/>
      <c r="AD30" s="3"/>
      <c r="AE30" s="3"/>
      <c r="AF30" s="3"/>
      <c r="AG30" s="3"/>
      <c r="AH30" s="77"/>
      <c r="AI30" s="3"/>
      <c r="AJ30" s="3"/>
      <c r="AK30" s="3"/>
      <c r="AL30" s="3"/>
      <c r="AM30" s="3"/>
      <c r="AN30" s="3"/>
      <c r="AO30" s="77"/>
      <c r="AP30" s="3"/>
      <c r="AQ30" s="3"/>
      <c r="AR30" s="3"/>
      <c r="AS30" s="3"/>
      <c r="AT30" s="77"/>
      <c r="AU30" s="77"/>
      <c r="AV30" s="3"/>
      <c r="AW30" s="3"/>
      <c r="AX30" s="3"/>
      <c r="AY30" s="3"/>
      <c r="AZ30" s="3"/>
      <c r="BA30" s="3"/>
      <c r="BB30" s="3"/>
      <c r="BC30" s="77"/>
      <c r="BD30" s="3"/>
      <c r="BE30" s="3"/>
      <c r="BG30" s="21">
        <f t="shared" si="0"/>
        <v>0</v>
      </c>
      <c r="BH30" s="21">
        <f t="shared" si="1"/>
        <v>0</v>
      </c>
    </row>
    <row r="31" spans="1:60" x14ac:dyDescent="0.2">
      <c r="A31" s="3" t="str">
        <f>IF('Service providers'!I33="Enter name of site 20", "", 'Service providers'!I33)</f>
        <v/>
      </c>
      <c r="B31" s="3"/>
      <c r="C31" s="3"/>
      <c r="D31" s="3"/>
      <c r="E31" s="3"/>
      <c r="F31" s="77"/>
      <c r="G31" s="3"/>
      <c r="H31" s="3"/>
      <c r="I31" s="3"/>
      <c r="J31" s="3"/>
      <c r="K31" s="3"/>
      <c r="L31" s="3"/>
      <c r="M31" s="77"/>
      <c r="N31" s="3"/>
      <c r="O31" s="3"/>
      <c r="P31" s="3"/>
      <c r="Q31" s="3"/>
      <c r="R31" s="3"/>
      <c r="S31" s="3"/>
      <c r="T31" s="77"/>
      <c r="U31" s="3"/>
      <c r="V31" s="3"/>
      <c r="W31" s="3"/>
      <c r="X31" s="3"/>
      <c r="Y31" s="3"/>
      <c r="Z31" s="3"/>
      <c r="AA31" s="77"/>
      <c r="AB31" s="3"/>
      <c r="AC31" s="3"/>
      <c r="AD31" s="3"/>
      <c r="AE31" s="3"/>
      <c r="AF31" s="3"/>
      <c r="AG31" s="3"/>
      <c r="AH31" s="77"/>
      <c r="AI31" s="3"/>
      <c r="AJ31" s="3"/>
      <c r="AK31" s="3"/>
      <c r="AL31" s="3"/>
      <c r="AM31" s="3"/>
      <c r="AN31" s="3"/>
      <c r="AO31" s="77"/>
      <c r="AP31" s="3"/>
      <c r="AQ31" s="3"/>
      <c r="AR31" s="3"/>
      <c r="AS31" s="3"/>
      <c r="AT31" s="77"/>
      <c r="AU31" s="77"/>
      <c r="AV31" s="3"/>
      <c r="AW31" s="3"/>
      <c r="AX31" s="3"/>
      <c r="AY31" s="3"/>
      <c r="AZ31" s="3"/>
      <c r="BA31" s="3"/>
      <c r="BB31" s="3"/>
      <c r="BC31" s="77"/>
      <c r="BD31" s="3"/>
      <c r="BE31" s="3"/>
      <c r="BG31" s="21">
        <f t="shared" si="0"/>
        <v>0</v>
      </c>
      <c r="BH31" s="21">
        <f t="shared" si="1"/>
        <v>0</v>
      </c>
    </row>
    <row r="32" spans="1:60" ht="15" x14ac:dyDescent="0.25">
      <c r="A32" s="74" t="str">
        <f>IF('Service providers'!I34="Enter name here", "", 'Service providers'!I34)</f>
        <v/>
      </c>
      <c r="B32" s="75"/>
      <c r="C32" s="75"/>
      <c r="D32" s="75"/>
      <c r="E32" s="75"/>
      <c r="F32" s="76"/>
      <c r="G32" s="75"/>
      <c r="H32" s="75"/>
      <c r="I32" s="75"/>
      <c r="J32" s="76"/>
      <c r="K32" s="75"/>
      <c r="L32" s="75"/>
      <c r="M32" s="75"/>
      <c r="N32" s="75"/>
      <c r="O32" s="76"/>
      <c r="P32" s="75"/>
      <c r="Q32" s="76"/>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G32" s="21">
        <f t="shared" si="0"/>
        <v>0</v>
      </c>
      <c r="BH32" s="21">
        <f t="shared" si="1"/>
        <v>0</v>
      </c>
    </row>
    <row r="33" spans="1:60" x14ac:dyDescent="0.2">
      <c r="A33" s="3" t="str">
        <f>IF('Service providers'!I35="Enter name of site 1", "", 'Service providers'!I35)</f>
        <v/>
      </c>
      <c r="B33" s="3"/>
      <c r="C33" s="3"/>
      <c r="D33" s="3"/>
      <c r="E33" s="3"/>
      <c r="F33" s="77"/>
      <c r="G33" s="3"/>
      <c r="H33" s="3"/>
      <c r="I33" s="3"/>
      <c r="J33" s="3"/>
      <c r="K33" s="3"/>
      <c r="L33" s="3"/>
      <c r="M33" s="77"/>
      <c r="N33" s="3"/>
      <c r="O33" s="3"/>
      <c r="P33" s="3"/>
      <c r="Q33" s="3"/>
      <c r="R33" s="3"/>
      <c r="S33" s="3"/>
      <c r="T33" s="77"/>
      <c r="U33" s="3"/>
      <c r="V33" s="3"/>
      <c r="W33" s="3"/>
      <c r="X33" s="3"/>
      <c r="Y33" s="3"/>
      <c r="Z33" s="3"/>
      <c r="AA33" s="77"/>
      <c r="AB33" s="3"/>
      <c r="AC33" s="3"/>
      <c r="AD33" s="3"/>
      <c r="AE33" s="3"/>
      <c r="AF33" s="3"/>
      <c r="AG33" s="3"/>
      <c r="AH33" s="77"/>
      <c r="AI33" s="3"/>
      <c r="AJ33" s="3"/>
      <c r="AK33" s="3"/>
      <c r="AL33" s="3"/>
      <c r="AM33" s="3"/>
      <c r="AN33" s="3"/>
      <c r="AO33" s="77"/>
      <c r="AP33" s="3"/>
      <c r="AQ33" s="3"/>
      <c r="AR33" s="3"/>
      <c r="AS33" s="3"/>
      <c r="AT33" s="77"/>
      <c r="AU33" s="77"/>
      <c r="AV33" s="3"/>
      <c r="AW33" s="3"/>
      <c r="AX33" s="3"/>
      <c r="AY33" s="3"/>
      <c r="AZ33" s="3"/>
      <c r="BA33" s="3"/>
      <c r="BB33" s="3"/>
      <c r="BC33" s="77"/>
      <c r="BD33" s="3"/>
      <c r="BE33" s="3"/>
      <c r="BG33" s="21">
        <f t="shared" si="0"/>
        <v>0</v>
      </c>
      <c r="BH33" s="21">
        <f t="shared" si="1"/>
        <v>0</v>
      </c>
    </row>
    <row r="34" spans="1:60" x14ac:dyDescent="0.2">
      <c r="A34" s="3" t="str">
        <f>IF('Service providers'!I36="Enter name of site 2", "", 'Service providers'!I36)</f>
        <v/>
      </c>
      <c r="B34" s="3"/>
      <c r="C34" s="3"/>
      <c r="D34" s="3"/>
      <c r="E34" s="3"/>
      <c r="F34" s="77"/>
      <c r="G34" s="3"/>
      <c r="H34" s="3"/>
      <c r="I34" s="3"/>
      <c r="J34" s="3"/>
      <c r="K34" s="3"/>
      <c r="L34" s="3"/>
      <c r="M34" s="77"/>
      <c r="N34" s="3"/>
      <c r="O34" s="3"/>
      <c r="P34" s="3"/>
      <c r="Q34" s="3"/>
      <c r="R34" s="3"/>
      <c r="S34" s="3"/>
      <c r="T34" s="77"/>
      <c r="U34" s="3"/>
      <c r="V34" s="3"/>
      <c r="W34" s="3"/>
      <c r="X34" s="3"/>
      <c r="Y34" s="3"/>
      <c r="Z34" s="3"/>
      <c r="AA34" s="77"/>
      <c r="AB34" s="3"/>
      <c r="AC34" s="3"/>
      <c r="AD34" s="3"/>
      <c r="AE34" s="3"/>
      <c r="AF34" s="3"/>
      <c r="AG34" s="3"/>
      <c r="AH34" s="77"/>
      <c r="AI34" s="3"/>
      <c r="AJ34" s="3"/>
      <c r="AK34" s="3"/>
      <c r="AL34" s="3"/>
      <c r="AM34" s="3"/>
      <c r="AN34" s="3"/>
      <c r="AO34" s="77"/>
      <c r="AP34" s="3"/>
      <c r="AQ34" s="3"/>
      <c r="AR34" s="3"/>
      <c r="AS34" s="3"/>
      <c r="AT34" s="77"/>
      <c r="AU34" s="77"/>
      <c r="AV34" s="3"/>
      <c r="AW34" s="3"/>
      <c r="AX34" s="3"/>
      <c r="AY34" s="3"/>
      <c r="AZ34" s="3"/>
      <c r="BA34" s="3"/>
      <c r="BB34" s="3"/>
      <c r="BC34" s="77"/>
      <c r="BD34" s="3"/>
      <c r="BE34" s="3"/>
      <c r="BG34" s="21">
        <f t="shared" si="0"/>
        <v>0</v>
      </c>
      <c r="BH34" s="21">
        <f t="shared" si="1"/>
        <v>0</v>
      </c>
    </row>
    <row r="35" spans="1:60" x14ac:dyDescent="0.2">
      <c r="A35" s="3" t="str">
        <f>IF('Service providers'!I37="Enter name of site 3", "", 'Service providers'!I37)</f>
        <v/>
      </c>
      <c r="B35" s="3"/>
      <c r="C35" s="3"/>
      <c r="D35" s="3"/>
      <c r="E35" s="3"/>
      <c r="F35" s="77"/>
      <c r="G35" s="3"/>
      <c r="H35" s="3"/>
      <c r="I35" s="3"/>
      <c r="J35" s="3"/>
      <c r="K35" s="3"/>
      <c r="L35" s="3"/>
      <c r="M35" s="77"/>
      <c r="N35" s="3"/>
      <c r="O35" s="3"/>
      <c r="P35" s="3"/>
      <c r="Q35" s="3"/>
      <c r="R35" s="3"/>
      <c r="S35" s="3"/>
      <c r="T35" s="77"/>
      <c r="U35" s="3"/>
      <c r="V35" s="3"/>
      <c r="W35" s="3"/>
      <c r="X35" s="3"/>
      <c r="Y35" s="3"/>
      <c r="Z35" s="3"/>
      <c r="AA35" s="77"/>
      <c r="AB35" s="3"/>
      <c r="AC35" s="3"/>
      <c r="AD35" s="3"/>
      <c r="AE35" s="3"/>
      <c r="AF35" s="3"/>
      <c r="AG35" s="3"/>
      <c r="AH35" s="77"/>
      <c r="AI35" s="3"/>
      <c r="AJ35" s="3"/>
      <c r="AK35" s="3"/>
      <c r="AL35" s="3"/>
      <c r="AM35" s="3"/>
      <c r="AN35" s="3"/>
      <c r="AO35" s="77"/>
      <c r="AP35" s="3"/>
      <c r="AQ35" s="3"/>
      <c r="AR35" s="3"/>
      <c r="AS35" s="3"/>
      <c r="AT35" s="77"/>
      <c r="AU35" s="77"/>
      <c r="AV35" s="3"/>
      <c r="AW35" s="3"/>
      <c r="AX35" s="3"/>
      <c r="AY35" s="3"/>
      <c r="AZ35" s="3"/>
      <c r="BA35" s="3"/>
      <c r="BB35" s="3"/>
      <c r="BC35" s="77"/>
      <c r="BD35" s="3"/>
      <c r="BE35" s="3"/>
      <c r="BG35" s="21">
        <f t="shared" si="0"/>
        <v>0</v>
      </c>
      <c r="BH35" s="21">
        <f t="shared" si="1"/>
        <v>0</v>
      </c>
    </row>
    <row r="36" spans="1:60" x14ac:dyDescent="0.2">
      <c r="A36" s="3" t="str">
        <f>IF('Service providers'!I38="Enter name of site 4", "", 'Service providers'!I38)</f>
        <v/>
      </c>
      <c r="B36" s="3"/>
      <c r="C36" s="3"/>
      <c r="D36" s="3"/>
      <c r="E36" s="3"/>
      <c r="F36" s="77"/>
      <c r="G36" s="3"/>
      <c r="H36" s="3"/>
      <c r="I36" s="3"/>
      <c r="J36" s="3"/>
      <c r="K36" s="3"/>
      <c r="L36" s="3"/>
      <c r="M36" s="77"/>
      <c r="N36" s="3"/>
      <c r="O36" s="3"/>
      <c r="P36" s="3"/>
      <c r="Q36" s="3"/>
      <c r="R36" s="3"/>
      <c r="S36" s="3"/>
      <c r="T36" s="77"/>
      <c r="U36" s="3"/>
      <c r="V36" s="3"/>
      <c r="W36" s="3"/>
      <c r="X36" s="3"/>
      <c r="Y36" s="3"/>
      <c r="Z36" s="3"/>
      <c r="AA36" s="77"/>
      <c r="AB36" s="3"/>
      <c r="AC36" s="3"/>
      <c r="AD36" s="3"/>
      <c r="AE36" s="3"/>
      <c r="AF36" s="3"/>
      <c r="AG36" s="3"/>
      <c r="AH36" s="77"/>
      <c r="AI36" s="3"/>
      <c r="AJ36" s="3"/>
      <c r="AK36" s="3"/>
      <c r="AL36" s="3"/>
      <c r="AM36" s="3"/>
      <c r="AN36" s="3"/>
      <c r="AO36" s="77"/>
      <c r="AP36" s="3"/>
      <c r="AQ36" s="3"/>
      <c r="AR36" s="3"/>
      <c r="AS36" s="3"/>
      <c r="AT36" s="77"/>
      <c r="AU36" s="77"/>
      <c r="AV36" s="3"/>
      <c r="AW36" s="3"/>
      <c r="AX36" s="3"/>
      <c r="AY36" s="3"/>
      <c r="AZ36" s="3"/>
      <c r="BA36" s="3"/>
      <c r="BB36" s="3"/>
      <c r="BC36" s="77"/>
      <c r="BD36" s="3"/>
      <c r="BE36" s="3"/>
      <c r="BG36" s="21">
        <f t="shared" si="0"/>
        <v>0</v>
      </c>
      <c r="BH36" s="21">
        <f t="shared" si="1"/>
        <v>0</v>
      </c>
    </row>
    <row r="37" spans="1:60" x14ac:dyDescent="0.2">
      <c r="A37" s="3" t="str">
        <f>IF('Service providers'!I39="Enter name of site 5", "", 'Service providers'!I39)</f>
        <v/>
      </c>
      <c r="B37" s="3"/>
      <c r="C37" s="3"/>
      <c r="D37" s="3"/>
      <c r="E37" s="3"/>
      <c r="F37" s="77"/>
      <c r="G37" s="3"/>
      <c r="H37" s="3"/>
      <c r="I37" s="3"/>
      <c r="J37" s="3"/>
      <c r="K37" s="3"/>
      <c r="L37" s="3"/>
      <c r="M37" s="77"/>
      <c r="N37" s="3"/>
      <c r="O37" s="3"/>
      <c r="P37" s="3"/>
      <c r="Q37" s="3"/>
      <c r="R37" s="3"/>
      <c r="S37" s="3"/>
      <c r="T37" s="77"/>
      <c r="U37" s="3"/>
      <c r="V37" s="3"/>
      <c r="W37" s="3"/>
      <c r="X37" s="3"/>
      <c r="Y37" s="3"/>
      <c r="Z37" s="3"/>
      <c r="AA37" s="77"/>
      <c r="AB37" s="3"/>
      <c r="AC37" s="3"/>
      <c r="AD37" s="3"/>
      <c r="AE37" s="3"/>
      <c r="AF37" s="3"/>
      <c r="AG37" s="3"/>
      <c r="AH37" s="77"/>
      <c r="AI37" s="3"/>
      <c r="AJ37" s="3"/>
      <c r="AK37" s="3"/>
      <c r="AL37" s="3"/>
      <c r="AM37" s="3"/>
      <c r="AN37" s="3"/>
      <c r="AO37" s="77"/>
      <c r="AP37" s="3"/>
      <c r="AQ37" s="3"/>
      <c r="AR37" s="3"/>
      <c r="AS37" s="3"/>
      <c r="AT37" s="77"/>
      <c r="AU37" s="77"/>
      <c r="AV37" s="3"/>
      <c r="AW37" s="3"/>
      <c r="AX37" s="3"/>
      <c r="AY37" s="3"/>
      <c r="AZ37" s="3"/>
      <c r="BA37" s="3"/>
      <c r="BB37" s="3"/>
      <c r="BC37" s="77"/>
      <c r="BD37" s="3"/>
      <c r="BE37" s="3"/>
      <c r="BG37" s="21">
        <f t="shared" si="0"/>
        <v>0</v>
      </c>
      <c r="BH37" s="21">
        <f t="shared" si="1"/>
        <v>0</v>
      </c>
    </row>
    <row r="38" spans="1:60" x14ac:dyDescent="0.2">
      <c r="A38" s="3" t="str">
        <f>IF('Service providers'!I40="Enter name of site 6", "", 'Service providers'!I40)</f>
        <v/>
      </c>
      <c r="B38" s="3"/>
      <c r="C38" s="3"/>
      <c r="D38" s="3"/>
      <c r="E38" s="3"/>
      <c r="F38" s="77"/>
      <c r="G38" s="3"/>
      <c r="H38" s="3"/>
      <c r="I38" s="3"/>
      <c r="J38" s="3"/>
      <c r="K38" s="3"/>
      <c r="L38" s="3"/>
      <c r="M38" s="77"/>
      <c r="N38" s="3"/>
      <c r="O38" s="3"/>
      <c r="P38" s="3"/>
      <c r="Q38" s="3"/>
      <c r="R38" s="3"/>
      <c r="S38" s="3"/>
      <c r="T38" s="77"/>
      <c r="U38" s="3"/>
      <c r="V38" s="3"/>
      <c r="W38" s="3"/>
      <c r="X38" s="3"/>
      <c r="Y38" s="3"/>
      <c r="Z38" s="3"/>
      <c r="AA38" s="77"/>
      <c r="AB38" s="3"/>
      <c r="AC38" s="3"/>
      <c r="AD38" s="3"/>
      <c r="AE38" s="3"/>
      <c r="AF38" s="3"/>
      <c r="AG38" s="3"/>
      <c r="AH38" s="77"/>
      <c r="AI38" s="3"/>
      <c r="AJ38" s="3"/>
      <c r="AK38" s="3"/>
      <c r="AL38" s="3"/>
      <c r="AM38" s="3"/>
      <c r="AN38" s="3"/>
      <c r="AO38" s="77"/>
      <c r="AP38" s="3"/>
      <c r="AQ38" s="3"/>
      <c r="AR38" s="3"/>
      <c r="AS38" s="3"/>
      <c r="AT38" s="77"/>
      <c r="AU38" s="77"/>
      <c r="AV38" s="3"/>
      <c r="AW38" s="3"/>
      <c r="AX38" s="3"/>
      <c r="AY38" s="3"/>
      <c r="AZ38" s="3"/>
      <c r="BA38" s="3"/>
      <c r="BB38" s="3"/>
      <c r="BC38" s="77"/>
      <c r="BD38" s="3"/>
      <c r="BE38" s="3"/>
      <c r="BG38" s="21">
        <f t="shared" si="0"/>
        <v>0</v>
      </c>
      <c r="BH38" s="21">
        <f t="shared" si="1"/>
        <v>0</v>
      </c>
    </row>
    <row r="39" spans="1:60" x14ac:dyDescent="0.2">
      <c r="A39" s="3" t="str">
        <f>IF('Service providers'!I41="Enter name of site 7", "", 'Service providers'!I41)</f>
        <v/>
      </c>
      <c r="B39" s="3"/>
      <c r="C39" s="3"/>
      <c r="D39" s="3"/>
      <c r="E39" s="3"/>
      <c r="F39" s="77"/>
      <c r="G39" s="3"/>
      <c r="H39" s="3"/>
      <c r="I39" s="3"/>
      <c r="J39" s="3"/>
      <c r="K39" s="3"/>
      <c r="L39" s="3"/>
      <c r="M39" s="77"/>
      <c r="N39" s="3"/>
      <c r="O39" s="3"/>
      <c r="P39" s="3"/>
      <c r="Q39" s="3"/>
      <c r="R39" s="3"/>
      <c r="S39" s="3"/>
      <c r="T39" s="77"/>
      <c r="U39" s="3"/>
      <c r="V39" s="3"/>
      <c r="W39" s="3"/>
      <c r="X39" s="3"/>
      <c r="Y39" s="3"/>
      <c r="Z39" s="3"/>
      <c r="AA39" s="77"/>
      <c r="AB39" s="3"/>
      <c r="AC39" s="3"/>
      <c r="AD39" s="3"/>
      <c r="AE39" s="3"/>
      <c r="AF39" s="3"/>
      <c r="AG39" s="3"/>
      <c r="AH39" s="77"/>
      <c r="AI39" s="3"/>
      <c r="AJ39" s="3"/>
      <c r="AK39" s="3"/>
      <c r="AL39" s="3"/>
      <c r="AM39" s="3"/>
      <c r="AN39" s="3"/>
      <c r="AO39" s="77"/>
      <c r="AP39" s="3"/>
      <c r="AQ39" s="3"/>
      <c r="AR39" s="3"/>
      <c r="AS39" s="3"/>
      <c r="AT39" s="77"/>
      <c r="AU39" s="77"/>
      <c r="AV39" s="3"/>
      <c r="AW39" s="3"/>
      <c r="AX39" s="3"/>
      <c r="AY39" s="3"/>
      <c r="AZ39" s="3"/>
      <c r="BA39" s="3"/>
      <c r="BB39" s="3"/>
      <c r="BC39" s="77"/>
      <c r="BD39" s="3"/>
      <c r="BE39" s="3"/>
      <c r="BG39" s="21">
        <f t="shared" si="0"/>
        <v>0</v>
      </c>
      <c r="BH39" s="21">
        <f t="shared" si="1"/>
        <v>0</v>
      </c>
    </row>
    <row r="40" spans="1:60" x14ac:dyDescent="0.2">
      <c r="A40" s="3" t="str">
        <f>IF('Service providers'!I42="Enter name of site 8", "", 'Service providers'!I42)</f>
        <v/>
      </c>
      <c r="B40" s="3"/>
      <c r="C40" s="3"/>
      <c r="D40" s="3"/>
      <c r="E40" s="3"/>
      <c r="F40" s="77"/>
      <c r="G40" s="3"/>
      <c r="H40" s="3"/>
      <c r="I40" s="3"/>
      <c r="J40" s="3"/>
      <c r="K40" s="3"/>
      <c r="L40" s="3"/>
      <c r="M40" s="77"/>
      <c r="N40" s="3"/>
      <c r="O40" s="3"/>
      <c r="P40" s="3"/>
      <c r="Q40" s="3"/>
      <c r="R40" s="3"/>
      <c r="S40" s="3"/>
      <c r="T40" s="77"/>
      <c r="U40" s="3"/>
      <c r="V40" s="3"/>
      <c r="W40" s="3"/>
      <c r="X40" s="3"/>
      <c r="Y40" s="3"/>
      <c r="Z40" s="3"/>
      <c r="AA40" s="77"/>
      <c r="AB40" s="3"/>
      <c r="AC40" s="3"/>
      <c r="AD40" s="3"/>
      <c r="AE40" s="3"/>
      <c r="AF40" s="3"/>
      <c r="AG40" s="3"/>
      <c r="AH40" s="77"/>
      <c r="AI40" s="3"/>
      <c r="AJ40" s="3"/>
      <c r="AK40" s="3"/>
      <c r="AL40" s="3"/>
      <c r="AM40" s="3"/>
      <c r="AN40" s="3"/>
      <c r="AO40" s="77"/>
      <c r="AP40" s="3"/>
      <c r="AQ40" s="3"/>
      <c r="AR40" s="3"/>
      <c r="AS40" s="3"/>
      <c r="AT40" s="77"/>
      <c r="AU40" s="77"/>
      <c r="AV40" s="3"/>
      <c r="AW40" s="3"/>
      <c r="AX40" s="3"/>
      <c r="AY40" s="3"/>
      <c r="AZ40" s="3"/>
      <c r="BA40" s="3"/>
      <c r="BB40" s="3"/>
      <c r="BC40" s="77"/>
      <c r="BD40" s="3"/>
      <c r="BE40" s="3"/>
      <c r="BG40" s="21">
        <f t="shared" si="0"/>
        <v>0</v>
      </c>
      <c r="BH40" s="21">
        <f t="shared" si="1"/>
        <v>0</v>
      </c>
    </row>
    <row r="41" spans="1:60" x14ac:dyDescent="0.2">
      <c r="A41" s="3" t="str">
        <f>IF('Service providers'!I43="Enter name of site 9", "", 'Service providers'!I43)</f>
        <v/>
      </c>
      <c r="B41" s="3"/>
      <c r="C41" s="3"/>
      <c r="D41" s="3"/>
      <c r="E41" s="3"/>
      <c r="F41" s="77"/>
      <c r="G41" s="3"/>
      <c r="H41" s="3"/>
      <c r="I41" s="3"/>
      <c r="J41" s="3"/>
      <c r="K41" s="3"/>
      <c r="L41" s="3"/>
      <c r="M41" s="77"/>
      <c r="N41" s="3"/>
      <c r="O41" s="3"/>
      <c r="P41" s="3"/>
      <c r="Q41" s="3"/>
      <c r="R41" s="3"/>
      <c r="S41" s="3"/>
      <c r="T41" s="77"/>
      <c r="U41" s="3"/>
      <c r="V41" s="3"/>
      <c r="W41" s="3"/>
      <c r="X41" s="3"/>
      <c r="Y41" s="3"/>
      <c r="Z41" s="3"/>
      <c r="AA41" s="77"/>
      <c r="AB41" s="3"/>
      <c r="AC41" s="3"/>
      <c r="AD41" s="3"/>
      <c r="AE41" s="3"/>
      <c r="AF41" s="3"/>
      <c r="AG41" s="3"/>
      <c r="AH41" s="77"/>
      <c r="AI41" s="3"/>
      <c r="AJ41" s="3"/>
      <c r="AK41" s="3"/>
      <c r="AL41" s="3"/>
      <c r="AM41" s="3"/>
      <c r="AN41" s="3"/>
      <c r="AO41" s="77"/>
      <c r="AP41" s="3"/>
      <c r="AQ41" s="3"/>
      <c r="AR41" s="3"/>
      <c r="AS41" s="3"/>
      <c r="AT41" s="77"/>
      <c r="AU41" s="77"/>
      <c r="AV41" s="3"/>
      <c r="AW41" s="3"/>
      <c r="AX41" s="3"/>
      <c r="AY41" s="3"/>
      <c r="AZ41" s="3"/>
      <c r="BA41" s="3"/>
      <c r="BB41" s="3"/>
      <c r="BC41" s="77"/>
      <c r="BD41" s="3"/>
      <c r="BE41" s="3"/>
      <c r="BG41" s="21">
        <f t="shared" si="0"/>
        <v>0</v>
      </c>
      <c r="BH41" s="21">
        <f t="shared" si="1"/>
        <v>0</v>
      </c>
    </row>
    <row r="42" spans="1:60" x14ac:dyDescent="0.2">
      <c r="A42" s="3" t="str">
        <f>IF('Service providers'!I44="Enter name of site 10", "", 'Service providers'!I44)</f>
        <v/>
      </c>
      <c r="B42" s="3"/>
      <c r="C42" s="3"/>
      <c r="D42" s="3"/>
      <c r="E42" s="3"/>
      <c r="F42" s="77"/>
      <c r="G42" s="3"/>
      <c r="H42" s="3"/>
      <c r="I42" s="3"/>
      <c r="J42" s="3"/>
      <c r="K42" s="3"/>
      <c r="L42" s="3"/>
      <c r="M42" s="77"/>
      <c r="N42" s="3"/>
      <c r="O42" s="3"/>
      <c r="P42" s="3"/>
      <c r="Q42" s="3"/>
      <c r="R42" s="3"/>
      <c r="S42" s="3"/>
      <c r="T42" s="77"/>
      <c r="U42" s="3"/>
      <c r="V42" s="3"/>
      <c r="W42" s="3"/>
      <c r="X42" s="3"/>
      <c r="Y42" s="3"/>
      <c r="Z42" s="3"/>
      <c r="AA42" s="77"/>
      <c r="AB42" s="3"/>
      <c r="AC42" s="3"/>
      <c r="AD42" s="3"/>
      <c r="AE42" s="3"/>
      <c r="AF42" s="3"/>
      <c r="AG42" s="3"/>
      <c r="AH42" s="77"/>
      <c r="AI42" s="3"/>
      <c r="AJ42" s="3"/>
      <c r="AK42" s="3"/>
      <c r="AL42" s="3"/>
      <c r="AM42" s="3"/>
      <c r="AN42" s="3"/>
      <c r="AO42" s="77"/>
      <c r="AP42" s="3"/>
      <c r="AQ42" s="3"/>
      <c r="AR42" s="3"/>
      <c r="AS42" s="3"/>
      <c r="AT42" s="77"/>
      <c r="AU42" s="77"/>
      <c r="AV42" s="3"/>
      <c r="AW42" s="3"/>
      <c r="AX42" s="3"/>
      <c r="AY42" s="3"/>
      <c r="AZ42" s="3"/>
      <c r="BA42" s="3"/>
      <c r="BB42" s="3"/>
      <c r="BC42" s="77"/>
      <c r="BD42" s="3"/>
      <c r="BE42" s="3"/>
      <c r="BG42" s="21">
        <f t="shared" si="0"/>
        <v>0</v>
      </c>
      <c r="BH42" s="21">
        <f t="shared" si="1"/>
        <v>0</v>
      </c>
    </row>
    <row r="43" spans="1:60" x14ac:dyDescent="0.2">
      <c r="A43" s="3" t="str">
        <f>IF('Service providers'!I45="Enter name of site 11", "", 'Service providers'!I45)</f>
        <v/>
      </c>
      <c r="B43" s="3"/>
      <c r="C43" s="3"/>
      <c r="D43" s="3"/>
      <c r="E43" s="3"/>
      <c r="F43" s="77"/>
      <c r="G43" s="3"/>
      <c r="H43" s="3"/>
      <c r="I43" s="3"/>
      <c r="J43" s="3"/>
      <c r="K43" s="3"/>
      <c r="L43" s="3"/>
      <c r="M43" s="77"/>
      <c r="N43" s="3"/>
      <c r="O43" s="3"/>
      <c r="P43" s="3"/>
      <c r="Q43" s="3"/>
      <c r="R43" s="3"/>
      <c r="S43" s="3"/>
      <c r="T43" s="77"/>
      <c r="U43" s="3"/>
      <c r="V43" s="3"/>
      <c r="W43" s="3"/>
      <c r="X43" s="3"/>
      <c r="Y43" s="3"/>
      <c r="Z43" s="3"/>
      <c r="AA43" s="77"/>
      <c r="AB43" s="3"/>
      <c r="AC43" s="3"/>
      <c r="AD43" s="3"/>
      <c r="AE43" s="3"/>
      <c r="AF43" s="3"/>
      <c r="AG43" s="3"/>
      <c r="AH43" s="77"/>
      <c r="AI43" s="3"/>
      <c r="AJ43" s="3"/>
      <c r="AK43" s="3"/>
      <c r="AL43" s="3"/>
      <c r="AM43" s="3"/>
      <c r="AN43" s="3"/>
      <c r="AO43" s="77"/>
      <c r="AP43" s="3"/>
      <c r="AQ43" s="3"/>
      <c r="AR43" s="3"/>
      <c r="AS43" s="3"/>
      <c r="AT43" s="77"/>
      <c r="AU43" s="77"/>
      <c r="AV43" s="3"/>
      <c r="AW43" s="3"/>
      <c r="AX43" s="3"/>
      <c r="AY43" s="3"/>
      <c r="AZ43" s="3"/>
      <c r="BA43" s="3"/>
      <c r="BB43" s="3"/>
      <c r="BC43" s="77"/>
      <c r="BD43" s="3"/>
      <c r="BE43" s="3"/>
      <c r="BG43" s="21">
        <f t="shared" si="0"/>
        <v>0</v>
      </c>
      <c r="BH43" s="21">
        <f t="shared" si="1"/>
        <v>0</v>
      </c>
    </row>
    <row r="44" spans="1:60" x14ac:dyDescent="0.2">
      <c r="A44" s="3" t="str">
        <f>IF('Service providers'!I46="Enter name of site 12", "", 'Service providers'!I46)</f>
        <v/>
      </c>
      <c r="B44" s="3"/>
      <c r="C44" s="3"/>
      <c r="D44" s="3"/>
      <c r="E44" s="3"/>
      <c r="F44" s="77"/>
      <c r="G44" s="3"/>
      <c r="H44" s="3"/>
      <c r="I44" s="3"/>
      <c r="J44" s="3"/>
      <c r="K44" s="3"/>
      <c r="L44" s="3"/>
      <c r="M44" s="77"/>
      <c r="N44" s="3"/>
      <c r="O44" s="3"/>
      <c r="P44" s="3"/>
      <c r="Q44" s="3"/>
      <c r="R44" s="3"/>
      <c r="S44" s="3"/>
      <c r="T44" s="77"/>
      <c r="U44" s="3"/>
      <c r="V44" s="3"/>
      <c r="W44" s="3"/>
      <c r="X44" s="3"/>
      <c r="Y44" s="3"/>
      <c r="Z44" s="3"/>
      <c r="AA44" s="77"/>
      <c r="AB44" s="3"/>
      <c r="AC44" s="3"/>
      <c r="AD44" s="3"/>
      <c r="AE44" s="3"/>
      <c r="AF44" s="3"/>
      <c r="AG44" s="3"/>
      <c r="AH44" s="77"/>
      <c r="AI44" s="3"/>
      <c r="AJ44" s="3"/>
      <c r="AK44" s="3"/>
      <c r="AL44" s="3"/>
      <c r="AM44" s="3"/>
      <c r="AN44" s="3"/>
      <c r="AO44" s="77"/>
      <c r="AP44" s="3"/>
      <c r="AQ44" s="3"/>
      <c r="AR44" s="3"/>
      <c r="AS44" s="3"/>
      <c r="AT44" s="77"/>
      <c r="AU44" s="77"/>
      <c r="AV44" s="3"/>
      <c r="AW44" s="3"/>
      <c r="AX44" s="3"/>
      <c r="AY44" s="3"/>
      <c r="AZ44" s="3"/>
      <c r="BA44" s="3"/>
      <c r="BB44" s="3"/>
      <c r="BC44" s="77"/>
      <c r="BD44" s="3"/>
      <c r="BE44" s="3"/>
      <c r="BG44" s="21">
        <f t="shared" si="0"/>
        <v>0</v>
      </c>
      <c r="BH44" s="21">
        <f t="shared" si="1"/>
        <v>0</v>
      </c>
    </row>
    <row r="45" spans="1:60" x14ac:dyDescent="0.2">
      <c r="A45" s="3" t="str">
        <f>IF('Service providers'!I47="Enter name of site 13", "", 'Service providers'!I47)</f>
        <v/>
      </c>
      <c r="B45" s="3"/>
      <c r="C45" s="3"/>
      <c r="D45" s="3"/>
      <c r="E45" s="3"/>
      <c r="F45" s="77"/>
      <c r="G45" s="3"/>
      <c r="H45" s="3"/>
      <c r="I45" s="3"/>
      <c r="J45" s="3"/>
      <c r="K45" s="3"/>
      <c r="L45" s="3"/>
      <c r="M45" s="77"/>
      <c r="N45" s="3"/>
      <c r="O45" s="3"/>
      <c r="P45" s="3"/>
      <c r="Q45" s="3"/>
      <c r="R45" s="3"/>
      <c r="S45" s="3"/>
      <c r="T45" s="77"/>
      <c r="U45" s="3"/>
      <c r="V45" s="3"/>
      <c r="W45" s="3"/>
      <c r="X45" s="3"/>
      <c r="Y45" s="3"/>
      <c r="Z45" s="3"/>
      <c r="AA45" s="77"/>
      <c r="AB45" s="3"/>
      <c r="AC45" s="3"/>
      <c r="AD45" s="3"/>
      <c r="AE45" s="3"/>
      <c r="AF45" s="3"/>
      <c r="AG45" s="3"/>
      <c r="AH45" s="77"/>
      <c r="AI45" s="3"/>
      <c r="AJ45" s="3"/>
      <c r="AK45" s="3"/>
      <c r="AL45" s="3"/>
      <c r="AM45" s="3"/>
      <c r="AN45" s="3"/>
      <c r="AO45" s="77"/>
      <c r="AP45" s="3"/>
      <c r="AQ45" s="3"/>
      <c r="AR45" s="3"/>
      <c r="AS45" s="3"/>
      <c r="AT45" s="77"/>
      <c r="AU45" s="77"/>
      <c r="AV45" s="3"/>
      <c r="AW45" s="3"/>
      <c r="AX45" s="3"/>
      <c r="AY45" s="3"/>
      <c r="AZ45" s="3"/>
      <c r="BA45" s="3"/>
      <c r="BB45" s="3"/>
      <c r="BC45" s="77"/>
      <c r="BD45" s="3"/>
      <c r="BE45" s="3"/>
      <c r="BG45" s="21">
        <f t="shared" si="0"/>
        <v>0</v>
      </c>
      <c r="BH45" s="21">
        <f t="shared" si="1"/>
        <v>0</v>
      </c>
    </row>
    <row r="46" spans="1:60" x14ac:dyDescent="0.2">
      <c r="A46" s="3" t="str">
        <f>IF('Service providers'!I48="Enter name of site 14", "", 'Service providers'!I48)</f>
        <v/>
      </c>
      <c r="B46" s="3"/>
      <c r="C46" s="3"/>
      <c r="D46" s="3"/>
      <c r="E46" s="3"/>
      <c r="F46" s="77"/>
      <c r="G46" s="3"/>
      <c r="H46" s="3"/>
      <c r="I46" s="3"/>
      <c r="J46" s="3"/>
      <c r="K46" s="3"/>
      <c r="L46" s="3"/>
      <c r="M46" s="77"/>
      <c r="N46" s="3"/>
      <c r="O46" s="3"/>
      <c r="P46" s="3"/>
      <c r="Q46" s="3"/>
      <c r="R46" s="3"/>
      <c r="S46" s="3"/>
      <c r="T46" s="77"/>
      <c r="U46" s="3"/>
      <c r="V46" s="3"/>
      <c r="W46" s="3"/>
      <c r="X46" s="3"/>
      <c r="Y46" s="3"/>
      <c r="Z46" s="3"/>
      <c r="AA46" s="77"/>
      <c r="AB46" s="3"/>
      <c r="AC46" s="3"/>
      <c r="AD46" s="3"/>
      <c r="AE46" s="3"/>
      <c r="AF46" s="3"/>
      <c r="AG46" s="3"/>
      <c r="AH46" s="77"/>
      <c r="AI46" s="3"/>
      <c r="AJ46" s="3"/>
      <c r="AK46" s="3"/>
      <c r="AL46" s="3"/>
      <c r="AM46" s="3"/>
      <c r="AN46" s="3"/>
      <c r="AO46" s="77"/>
      <c r="AP46" s="3"/>
      <c r="AQ46" s="3"/>
      <c r="AR46" s="3"/>
      <c r="AS46" s="3"/>
      <c r="AT46" s="77"/>
      <c r="AU46" s="77"/>
      <c r="AV46" s="3"/>
      <c r="AW46" s="3"/>
      <c r="AX46" s="3"/>
      <c r="AY46" s="3"/>
      <c r="AZ46" s="3"/>
      <c r="BA46" s="3"/>
      <c r="BB46" s="3"/>
      <c r="BC46" s="77"/>
      <c r="BD46" s="3"/>
      <c r="BE46" s="3"/>
      <c r="BG46" s="21">
        <f t="shared" si="0"/>
        <v>0</v>
      </c>
      <c r="BH46" s="21">
        <f t="shared" si="1"/>
        <v>0</v>
      </c>
    </row>
    <row r="47" spans="1:60" x14ac:dyDescent="0.2">
      <c r="A47" s="3" t="str">
        <f>IF('Service providers'!I49="Enter name of site 15", "", 'Service providers'!I49)</f>
        <v/>
      </c>
      <c r="B47" s="3"/>
      <c r="C47" s="3"/>
      <c r="D47" s="3"/>
      <c r="E47" s="3"/>
      <c r="F47" s="77"/>
      <c r="G47" s="3"/>
      <c r="H47" s="3"/>
      <c r="I47" s="3"/>
      <c r="J47" s="3"/>
      <c r="K47" s="3"/>
      <c r="L47" s="3"/>
      <c r="M47" s="77"/>
      <c r="N47" s="3"/>
      <c r="O47" s="3"/>
      <c r="P47" s="3"/>
      <c r="Q47" s="3"/>
      <c r="R47" s="3"/>
      <c r="S47" s="3"/>
      <c r="T47" s="77"/>
      <c r="U47" s="3"/>
      <c r="V47" s="3"/>
      <c r="W47" s="3"/>
      <c r="X47" s="3"/>
      <c r="Y47" s="3"/>
      <c r="Z47" s="3"/>
      <c r="AA47" s="77"/>
      <c r="AB47" s="3"/>
      <c r="AC47" s="3"/>
      <c r="AD47" s="3"/>
      <c r="AE47" s="3"/>
      <c r="AF47" s="3"/>
      <c r="AG47" s="3"/>
      <c r="AH47" s="77"/>
      <c r="AI47" s="3"/>
      <c r="AJ47" s="3"/>
      <c r="AK47" s="3"/>
      <c r="AL47" s="3"/>
      <c r="AM47" s="3"/>
      <c r="AN47" s="3"/>
      <c r="AO47" s="77"/>
      <c r="AP47" s="3"/>
      <c r="AQ47" s="3"/>
      <c r="AR47" s="3"/>
      <c r="AS47" s="3"/>
      <c r="AT47" s="77"/>
      <c r="AU47" s="77"/>
      <c r="AV47" s="3"/>
      <c r="AW47" s="3"/>
      <c r="AX47" s="3"/>
      <c r="AY47" s="3"/>
      <c r="AZ47" s="3"/>
      <c r="BA47" s="3"/>
      <c r="BB47" s="3"/>
      <c r="BC47" s="77"/>
      <c r="BD47" s="3"/>
      <c r="BE47" s="3"/>
      <c r="BG47" s="21">
        <f t="shared" si="0"/>
        <v>0</v>
      </c>
      <c r="BH47" s="21">
        <f t="shared" si="1"/>
        <v>0</v>
      </c>
    </row>
    <row r="48" spans="1:60" x14ac:dyDescent="0.2">
      <c r="A48" s="3" t="str">
        <f>IF('Service providers'!I50="Enter name of site 16", "", 'Service providers'!I50)</f>
        <v/>
      </c>
      <c r="B48" s="3"/>
      <c r="C48" s="3"/>
      <c r="D48" s="3"/>
      <c r="E48" s="3"/>
      <c r="F48" s="77"/>
      <c r="G48" s="3"/>
      <c r="H48" s="3"/>
      <c r="I48" s="3"/>
      <c r="J48" s="3"/>
      <c r="K48" s="3"/>
      <c r="L48" s="3"/>
      <c r="M48" s="77"/>
      <c r="N48" s="3"/>
      <c r="O48" s="3"/>
      <c r="P48" s="3"/>
      <c r="Q48" s="3"/>
      <c r="R48" s="3"/>
      <c r="S48" s="3"/>
      <c r="T48" s="77"/>
      <c r="U48" s="3"/>
      <c r="V48" s="3"/>
      <c r="W48" s="3"/>
      <c r="X48" s="3"/>
      <c r="Y48" s="3"/>
      <c r="Z48" s="3"/>
      <c r="AA48" s="77"/>
      <c r="AB48" s="3"/>
      <c r="AC48" s="3"/>
      <c r="AD48" s="3"/>
      <c r="AE48" s="3"/>
      <c r="AF48" s="3"/>
      <c r="AG48" s="3"/>
      <c r="AH48" s="77"/>
      <c r="AI48" s="3"/>
      <c r="AJ48" s="3"/>
      <c r="AK48" s="3"/>
      <c r="AL48" s="3"/>
      <c r="AM48" s="3"/>
      <c r="AN48" s="3"/>
      <c r="AO48" s="77"/>
      <c r="AP48" s="3"/>
      <c r="AQ48" s="3"/>
      <c r="AR48" s="3"/>
      <c r="AS48" s="3"/>
      <c r="AT48" s="77"/>
      <c r="AU48" s="77"/>
      <c r="AV48" s="3"/>
      <c r="AW48" s="3"/>
      <c r="AX48" s="3"/>
      <c r="AY48" s="3"/>
      <c r="AZ48" s="3"/>
      <c r="BA48" s="3"/>
      <c r="BB48" s="3"/>
      <c r="BC48" s="77"/>
      <c r="BD48" s="3"/>
      <c r="BE48" s="3"/>
      <c r="BG48" s="21">
        <f t="shared" si="0"/>
        <v>0</v>
      </c>
      <c r="BH48" s="21">
        <f t="shared" si="1"/>
        <v>0</v>
      </c>
    </row>
    <row r="49" spans="1:60" x14ac:dyDescent="0.2">
      <c r="A49" s="3" t="str">
        <f>IF('Service providers'!I51="Enter name of site 17", "", 'Service providers'!I51)</f>
        <v/>
      </c>
      <c r="B49" s="3"/>
      <c r="C49" s="3"/>
      <c r="D49" s="3"/>
      <c r="E49" s="3"/>
      <c r="F49" s="77"/>
      <c r="G49" s="3"/>
      <c r="H49" s="3"/>
      <c r="I49" s="3"/>
      <c r="J49" s="3"/>
      <c r="K49" s="3"/>
      <c r="L49" s="3"/>
      <c r="M49" s="77"/>
      <c r="N49" s="3"/>
      <c r="O49" s="3"/>
      <c r="P49" s="3"/>
      <c r="Q49" s="3"/>
      <c r="R49" s="3"/>
      <c r="S49" s="3"/>
      <c r="T49" s="77"/>
      <c r="U49" s="3"/>
      <c r="V49" s="3"/>
      <c r="W49" s="3"/>
      <c r="X49" s="3"/>
      <c r="Y49" s="3"/>
      <c r="Z49" s="3"/>
      <c r="AA49" s="77"/>
      <c r="AB49" s="3"/>
      <c r="AC49" s="3"/>
      <c r="AD49" s="3"/>
      <c r="AE49" s="3"/>
      <c r="AF49" s="3"/>
      <c r="AG49" s="3"/>
      <c r="AH49" s="77"/>
      <c r="AI49" s="3"/>
      <c r="AJ49" s="3"/>
      <c r="AK49" s="3"/>
      <c r="AL49" s="3"/>
      <c r="AM49" s="3"/>
      <c r="AN49" s="3"/>
      <c r="AO49" s="77"/>
      <c r="AP49" s="3"/>
      <c r="AQ49" s="3"/>
      <c r="AR49" s="3"/>
      <c r="AS49" s="3"/>
      <c r="AT49" s="77"/>
      <c r="AU49" s="77"/>
      <c r="AV49" s="3"/>
      <c r="AW49" s="3"/>
      <c r="AX49" s="3"/>
      <c r="AY49" s="3"/>
      <c r="AZ49" s="3"/>
      <c r="BA49" s="3"/>
      <c r="BB49" s="3"/>
      <c r="BC49" s="77"/>
      <c r="BD49" s="3"/>
      <c r="BE49" s="3"/>
      <c r="BG49" s="21">
        <f t="shared" si="0"/>
        <v>0</v>
      </c>
      <c r="BH49" s="21">
        <f t="shared" si="1"/>
        <v>0</v>
      </c>
    </row>
    <row r="50" spans="1:60" x14ac:dyDescent="0.2">
      <c r="A50" s="3" t="str">
        <f>IF('Service providers'!I52="Enter name of site 18", "", 'Service providers'!I52)</f>
        <v/>
      </c>
      <c r="B50" s="3"/>
      <c r="C50" s="3"/>
      <c r="D50" s="3"/>
      <c r="E50" s="3"/>
      <c r="F50" s="77"/>
      <c r="G50" s="3"/>
      <c r="H50" s="3"/>
      <c r="I50" s="3"/>
      <c r="J50" s="3"/>
      <c r="K50" s="3"/>
      <c r="L50" s="3"/>
      <c r="M50" s="77"/>
      <c r="N50" s="3"/>
      <c r="O50" s="3"/>
      <c r="P50" s="3"/>
      <c r="Q50" s="3"/>
      <c r="R50" s="3"/>
      <c r="S50" s="3"/>
      <c r="T50" s="77"/>
      <c r="U50" s="3"/>
      <c r="V50" s="3"/>
      <c r="W50" s="3"/>
      <c r="X50" s="3"/>
      <c r="Y50" s="3"/>
      <c r="Z50" s="3"/>
      <c r="AA50" s="77"/>
      <c r="AB50" s="3"/>
      <c r="AC50" s="3"/>
      <c r="AD50" s="3"/>
      <c r="AE50" s="3"/>
      <c r="AF50" s="3"/>
      <c r="AG50" s="3"/>
      <c r="AH50" s="77"/>
      <c r="AI50" s="3"/>
      <c r="AJ50" s="3"/>
      <c r="AK50" s="3"/>
      <c r="AL50" s="3"/>
      <c r="AM50" s="3"/>
      <c r="AN50" s="3"/>
      <c r="AO50" s="77"/>
      <c r="AP50" s="3"/>
      <c r="AQ50" s="3"/>
      <c r="AR50" s="3"/>
      <c r="AS50" s="3"/>
      <c r="AT50" s="77"/>
      <c r="AU50" s="77"/>
      <c r="AV50" s="3"/>
      <c r="AW50" s="3"/>
      <c r="AX50" s="3"/>
      <c r="AY50" s="3"/>
      <c r="AZ50" s="3"/>
      <c r="BA50" s="3"/>
      <c r="BB50" s="3"/>
      <c r="BC50" s="77"/>
      <c r="BD50" s="3"/>
      <c r="BE50" s="3"/>
      <c r="BG50" s="21">
        <f t="shared" si="0"/>
        <v>0</v>
      </c>
      <c r="BH50" s="21">
        <f t="shared" si="1"/>
        <v>0</v>
      </c>
    </row>
    <row r="51" spans="1:60" x14ac:dyDescent="0.2">
      <c r="A51" s="3" t="str">
        <f>IF('Service providers'!I53="Enter name of site 19", "", 'Service providers'!I53)</f>
        <v/>
      </c>
      <c r="B51" s="3"/>
      <c r="C51" s="3"/>
      <c r="D51" s="3"/>
      <c r="E51" s="3"/>
      <c r="F51" s="77"/>
      <c r="G51" s="3"/>
      <c r="H51" s="3"/>
      <c r="I51" s="3"/>
      <c r="J51" s="3"/>
      <c r="K51" s="3"/>
      <c r="L51" s="3"/>
      <c r="M51" s="77"/>
      <c r="N51" s="3"/>
      <c r="O51" s="3"/>
      <c r="P51" s="3"/>
      <c r="Q51" s="3"/>
      <c r="R51" s="3"/>
      <c r="S51" s="3"/>
      <c r="T51" s="77"/>
      <c r="U51" s="3"/>
      <c r="V51" s="3"/>
      <c r="W51" s="3"/>
      <c r="X51" s="3"/>
      <c r="Y51" s="3"/>
      <c r="Z51" s="3"/>
      <c r="AA51" s="77"/>
      <c r="AB51" s="3"/>
      <c r="AC51" s="3"/>
      <c r="AD51" s="3"/>
      <c r="AE51" s="3"/>
      <c r="AF51" s="3"/>
      <c r="AG51" s="3"/>
      <c r="AH51" s="77"/>
      <c r="AI51" s="3"/>
      <c r="AJ51" s="3"/>
      <c r="AK51" s="3"/>
      <c r="AL51" s="3"/>
      <c r="AM51" s="3"/>
      <c r="AN51" s="3"/>
      <c r="AO51" s="77"/>
      <c r="AP51" s="3"/>
      <c r="AQ51" s="3"/>
      <c r="AR51" s="3"/>
      <c r="AS51" s="3"/>
      <c r="AT51" s="77"/>
      <c r="AU51" s="77"/>
      <c r="AV51" s="3"/>
      <c r="AW51" s="3"/>
      <c r="AX51" s="3"/>
      <c r="AY51" s="3"/>
      <c r="AZ51" s="3"/>
      <c r="BA51" s="3"/>
      <c r="BB51" s="3"/>
      <c r="BC51" s="77"/>
      <c r="BD51" s="3"/>
      <c r="BE51" s="3"/>
      <c r="BG51" s="21">
        <f t="shared" si="0"/>
        <v>0</v>
      </c>
      <c r="BH51" s="21">
        <f t="shared" si="1"/>
        <v>0</v>
      </c>
    </row>
    <row r="52" spans="1:60" x14ac:dyDescent="0.2">
      <c r="A52" s="3" t="str">
        <f>IF('Service providers'!I54="Enter name of site 20", "", 'Service providers'!I54)</f>
        <v/>
      </c>
      <c r="B52" s="3"/>
      <c r="C52" s="3"/>
      <c r="D52" s="3"/>
      <c r="E52" s="3"/>
      <c r="F52" s="77"/>
      <c r="G52" s="3"/>
      <c r="H52" s="3"/>
      <c r="I52" s="3"/>
      <c r="J52" s="3"/>
      <c r="K52" s="3"/>
      <c r="L52" s="3"/>
      <c r="M52" s="77"/>
      <c r="N52" s="3"/>
      <c r="O52" s="3"/>
      <c r="P52" s="3"/>
      <c r="Q52" s="3"/>
      <c r="R52" s="3"/>
      <c r="S52" s="3"/>
      <c r="T52" s="77"/>
      <c r="U52" s="3"/>
      <c r="V52" s="3"/>
      <c r="W52" s="3"/>
      <c r="X52" s="3"/>
      <c r="Y52" s="3"/>
      <c r="Z52" s="3"/>
      <c r="AA52" s="77"/>
      <c r="AB52" s="3"/>
      <c r="AC52" s="3"/>
      <c r="AD52" s="3"/>
      <c r="AE52" s="3"/>
      <c r="AF52" s="3"/>
      <c r="AG52" s="3"/>
      <c r="AH52" s="77"/>
      <c r="AI52" s="3"/>
      <c r="AJ52" s="3"/>
      <c r="AK52" s="3"/>
      <c r="AL52" s="3"/>
      <c r="AM52" s="3"/>
      <c r="AN52" s="3"/>
      <c r="AO52" s="77"/>
      <c r="AP52" s="3"/>
      <c r="AQ52" s="3"/>
      <c r="AR52" s="3"/>
      <c r="AS52" s="3"/>
      <c r="AT52" s="77"/>
      <c r="AU52" s="77"/>
      <c r="AV52" s="3"/>
      <c r="AW52" s="3"/>
      <c r="AX52" s="3"/>
      <c r="AY52" s="3"/>
      <c r="AZ52" s="3"/>
      <c r="BA52" s="3"/>
      <c r="BB52" s="3"/>
      <c r="BC52" s="77"/>
      <c r="BD52" s="3"/>
      <c r="BE52" s="3"/>
      <c r="BG52" s="21">
        <f t="shared" si="0"/>
        <v>0</v>
      </c>
      <c r="BH52" s="21">
        <f t="shared" si="1"/>
        <v>0</v>
      </c>
    </row>
    <row r="53" spans="1:60" ht="15" x14ac:dyDescent="0.25">
      <c r="A53" s="74" t="str">
        <f>IF('Service providers'!I55="Enter name here", "", 'Service providers'!I55)</f>
        <v/>
      </c>
      <c r="B53" s="75"/>
      <c r="C53" s="75"/>
      <c r="D53" s="75"/>
      <c r="E53" s="75"/>
      <c r="F53" s="76"/>
      <c r="G53" s="75"/>
      <c r="H53" s="75"/>
      <c r="I53" s="75"/>
      <c r="J53" s="76"/>
      <c r="K53" s="75"/>
      <c r="L53" s="75"/>
      <c r="M53" s="75"/>
      <c r="N53" s="75"/>
      <c r="O53" s="76"/>
      <c r="P53" s="75"/>
      <c r="Q53" s="76"/>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G53" s="21">
        <f t="shared" ref="BG53:BG73" si="2">G53+N53+U53+AB53+AI53+AP53+AW53+BD53</f>
        <v>0</v>
      </c>
      <c r="BH53" s="21">
        <f t="shared" ref="BH53:BH73" si="3">H53+O53+V53+AC53+AJ53+AQ53+AX53+BE53</f>
        <v>0</v>
      </c>
    </row>
    <row r="54" spans="1:60" x14ac:dyDescent="0.2">
      <c r="A54" s="3" t="str">
        <f>IF('Service providers'!I56="Enter name of site 1", "", 'Service providers'!I56)</f>
        <v/>
      </c>
      <c r="B54" s="3"/>
      <c r="C54" s="3"/>
      <c r="D54" s="3"/>
      <c r="E54" s="3"/>
      <c r="F54" s="77"/>
      <c r="G54" s="3"/>
      <c r="H54" s="3"/>
      <c r="I54" s="3"/>
      <c r="J54" s="3"/>
      <c r="K54" s="3"/>
      <c r="L54" s="3"/>
      <c r="M54" s="77"/>
      <c r="N54" s="3"/>
      <c r="O54" s="3"/>
      <c r="P54" s="3"/>
      <c r="Q54" s="3"/>
      <c r="R54" s="3"/>
      <c r="S54" s="3"/>
      <c r="T54" s="77"/>
      <c r="U54" s="3"/>
      <c r="V54" s="3"/>
      <c r="W54" s="3"/>
      <c r="X54" s="3"/>
      <c r="Y54" s="3"/>
      <c r="Z54" s="3"/>
      <c r="AA54" s="77"/>
      <c r="AB54" s="3"/>
      <c r="AC54" s="3"/>
      <c r="AD54" s="3"/>
      <c r="AE54" s="3"/>
      <c r="AF54" s="3"/>
      <c r="AG54" s="3"/>
      <c r="AH54" s="77"/>
      <c r="AI54" s="3"/>
      <c r="AJ54" s="3"/>
      <c r="AK54" s="3"/>
      <c r="AL54" s="3"/>
      <c r="AM54" s="3"/>
      <c r="AN54" s="3"/>
      <c r="AO54" s="77"/>
      <c r="AP54" s="3"/>
      <c r="AQ54" s="3"/>
      <c r="AR54" s="3"/>
      <c r="AS54" s="3"/>
      <c r="AT54" s="77"/>
      <c r="AU54" s="77"/>
      <c r="AV54" s="3"/>
      <c r="AW54" s="3"/>
      <c r="AX54" s="3"/>
      <c r="AY54" s="3"/>
      <c r="AZ54" s="3"/>
      <c r="BA54" s="3"/>
      <c r="BB54" s="3"/>
      <c r="BC54" s="77"/>
      <c r="BD54" s="3"/>
      <c r="BE54" s="3"/>
      <c r="BG54" s="21">
        <f t="shared" si="2"/>
        <v>0</v>
      </c>
      <c r="BH54" s="21">
        <f t="shared" si="3"/>
        <v>0</v>
      </c>
    </row>
    <row r="55" spans="1:60" x14ac:dyDescent="0.2">
      <c r="A55" s="3" t="str">
        <f>IF('Service providers'!I57="Enter name of site 2", "", 'Service providers'!I57)</f>
        <v/>
      </c>
      <c r="B55" s="3"/>
      <c r="C55" s="3"/>
      <c r="D55" s="3"/>
      <c r="E55" s="3"/>
      <c r="F55" s="77"/>
      <c r="G55" s="3"/>
      <c r="H55" s="3"/>
      <c r="I55" s="3"/>
      <c r="J55" s="3"/>
      <c r="K55" s="3"/>
      <c r="L55" s="3"/>
      <c r="M55" s="77"/>
      <c r="N55" s="3"/>
      <c r="O55" s="3"/>
      <c r="P55" s="3"/>
      <c r="Q55" s="3"/>
      <c r="R55" s="3"/>
      <c r="S55" s="3"/>
      <c r="T55" s="77"/>
      <c r="U55" s="3"/>
      <c r="V55" s="3"/>
      <c r="W55" s="3"/>
      <c r="X55" s="3"/>
      <c r="Y55" s="3"/>
      <c r="Z55" s="3"/>
      <c r="AA55" s="77"/>
      <c r="AB55" s="3"/>
      <c r="AC55" s="3"/>
      <c r="AD55" s="3"/>
      <c r="AE55" s="3"/>
      <c r="AF55" s="3"/>
      <c r="AG55" s="3"/>
      <c r="AH55" s="77"/>
      <c r="AI55" s="3"/>
      <c r="AJ55" s="3"/>
      <c r="AK55" s="3"/>
      <c r="AL55" s="3"/>
      <c r="AM55" s="3"/>
      <c r="AN55" s="3"/>
      <c r="AO55" s="77"/>
      <c r="AP55" s="3"/>
      <c r="AQ55" s="3"/>
      <c r="AR55" s="3"/>
      <c r="AS55" s="3"/>
      <c r="AT55" s="77"/>
      <c r="AU55" s="77"/>
      <c r="AV55" s="3"/>
      <c r="AW55" s="3"/>
      <c r="AX55" s="3"/>
      <c r="AY55" s="3"/>
      <c r="AZ55" s="3"/>
      <c r="BA55" s="3"/>
      <c r="BB55" s="3"/>
      <c r="BC55" s="77"/>
      <c r="BD55" s="3"/>
      <c r="BE55" s="3"/>
      <c r="BG55" s="21">
        <f t="shared" si="2"/>
        <v>0</v>
      </c>
      <c r="BH55" s="21">
        <f t="shared" si="3"/>
        <v>0</v>
      </c>
    </row>
    <row r="56" spans="1:60" x14ac:dyDescent="0.2">
      <c r="A56" s="3" t="str">
        <f>IF('Service providers'!I58="Enter name of site 3", "", 'Service providers'!I58)</f>
        <v/>
      </c>
      <c r="B56" s="3"/>
      <c r="C56" s="3"/>
      <c r="D56" s="3"/>
      <c r="E56" s="3"/>
      <c r="F56" s="77"/>
      <c r="G56" s="3"/>
      <c r="H56" s="3"/>
      <c r="I56" s="3"/>
      <c r="J56" s="3"/>
      <c r="K56" s="3"/>
      <c r="L56" s="3"/>
      <c r="M56" s="77"/>
      <c r="N56" s="3"/>
      <c r="O56" s="3"/>
      <c r="P56" s="3"/>
      <c r="Q56" s="3"/>
      <c r="R56" s="3"/>
      <c r="S56" s="3"/>
      <c r="T56" s="77"/>
      <c r="U56" s="3"/>
      <c r="V56" s="3"/>
      <c r="W56" s="3"/>
      <c r="X56" s="3"/>
      <c r="Y56" s="3"/>
      <c r="Z56" s="3"/>
      <c r="AA56" s="77"/>
      <c r="AB56" s="3"/>
      <c r="AC56" s="3"/>
      <c r="AD56" s="3"/>
      <c r="AE56" s="3"/>
      <c r="AF56" s="3"/>
      <c r="AG56" s="3"/>
      <c r="AH56" s="77"/>
      <c r="AI56" s="3"/>
      <c r="AJ56" s="3"/>
      <c r="AK56" s="3"/>
      <c r="AL56" s="3"/>
      <c r="AM56" s="3"/>
      <c r="AN56" s="3"/>
      <c r="AO56" s="77"/>
      <c r="AP56" s="3"/>
      <c r="AQ56" s="3"/>
      <c r="AR56" s="3"/>
      <c r="AS56" s="3"/>
      <c r="AT56" s="77"/>
      <c r="AU56" s="77"/>
      <c r="AV56" s="3"/>
      <c r="AW56" s="3"/>
      <c r="AX56" s="3"/>
      <c r="AY56" s="3"/>
      <c r="AZ56" s="3"/>
      <c r="BA56" s="3"/>
      <c r="BB56" s="3"/>
      <c r="BC56" s="77"/>
      <c r="BD56" s="3"/>
      <c r="BE56" s="3"/>
      <c r="BG56" s="21">
        <f t="shared" si="2"/>
        <v>0</v>
      </c>
      <c r="BH56" s="21">
        <f t="shared" si="3"/>
        <v>0</v>
      </c>
    </row>
    <row r="57" spans="1:60" x14ac:dyDescent="0.2">
      <c r="A57" s="3" t="str">
        <f>IF('Service providers'!I59="Enter name of site 4", "", 'Service providers'!I59)</f>
        <v/>
      </c>
      <c r="B57" s="3"/>
      <c r="C57" s="3"/>
      <c r="D57" s="3"/>
      <c r="E57" s="3"/>
      <c r="F57" s="77"/>
      <c r="G57" s="3"/>
      <c r="H57" s="3"/>
      <c r="I57" s="3"/>
      <c r="J57" s="3"/>
      <c r="K57" s="3"/>
      <c r="L57" s="3"/>
      <c r="M57" s="77"/>
      <c r="N57" s="3"/>
      <c r="O57" s="3"/>
      <c r="P57" s="3"/>
      <c r="Q57" s="3"/>
      <c r="R57" s="3"/>
      <c r="S57" s="3"/>
      <c r="T57" s="77"/>
      <c r="U57" s="3"/>
      <c r="V57" s="3"/>
      <c r="W57" s="3"/>
      <c r="X57" s="3"/>
      <c r="Y57" s="3"/>
      <c r="Z57" s="3"/>
      <c r="AA57" s="77"/>
      <c r="AB57" s="3"/>
      <c r="AC57" s="3"/>
      <c r="AD57" s="3"/>
      <c r="AE57" s="3"/>
      <c r="AF57" s="3"/>
      <c r="AG57" s="3"/>
      <c r="AH57" s="77"/>
      <c r="AI57" s="3"/>
      <c r="AJ57" s="3"/>
      <c r="AK57" s="3"/>
      <c r="AL57" s="3"/>
      <c r="AM57" s="3"/>
      <c r="AN57" s="3"/>
      <c r="AO57" s="77"/>
      <c r="AP57" s="3"/>
      <c r="AQ57" s="3"/>
      <c r="AR57" s="3"/>
      <c r="AS57" s="3"/>
      <c r="AT57" s="77"/>
      <c r="AU57" s="77"/>
      <c r="AV57" s="3"/>
      <c r="AW57" s="3"/>
      <c r="AX57" s="3"/>
      <c r="AY57" s="3"/>
      <c r="AZ57" s="3"/>
      <c r="BA57" s="3"/>
      <c r="BB57" s="3"/>
      <c r="BC57" s="77"/>
      <c r="BD57" s="3"/>
      <c r="BE57" s="3"/>
      <c r="BG57" s="21">
        <f t="shared" si="2"/>
        <v>0</v>
      </c>
      <c r="BH57" s="21">
        <f t="shared" si="3"/>
        <v>0</v>
      </c>
    </row>
    <row r="58" spans="1:60" x14ac:dyDescent="0.2">
      <c r="A58" s="3" t="str">
        <f>IF('Service providers'!I60="Enter name of site 5", "", 'Service providers'!I60)</f>
        <v/>
      </c>
      <c r="B58" s="3"/>
      <c r="C58" s="3"/>
      <c r="D58" s="3"/>
      <c r="E58" s="3"/>
      <c r="F58" s="77"/>
      <c r="G58" s="3"/>
      <c r="H58" s="3"/>
      <c r="I58" s="3"/>
      <c r="J58" s="3"/>
      <c r="K58" s="3"/>
      <c r="L58" s="3"/>
      <c r="M58" s="77"/>
      <c r="N58" s="3"/>
      <c r="O58" s="3"/>
      <c r="P58" s="3"/>
      <c r="Q58" s="3"/>
      <c r="R58" s="3"/>
      <c r="S58" s="3"/>
      <c r="T58" s="77"/>
      <c r="U58" s="3"/>
      <c r="V58" s="3"/>
      <c r="W58" s="3"/>
      <c r="X58" s="3"/>
      <c r="Y58" s="3"/>
      <c r="Z58" s="3"/>
      <c r="AA58" s="77"/>
      <c r="AB58" s="3"/>
      <c r="AC58" s="3"/>
      <c r="AD58" s="3"/>
      <c r="AE58" s="3"/>
      <c r="AF58" s="3"/>
      <c r="AG58" s="3"/>
      <c r="AH58" s="77"/>
      <c r="AI58" s="3"/>
      <c r="AJ58" s="3"/>
      <c r="AK58" s="3"/>
      <c r="AL58" s="3"/>
      <c r="AM58" s="3"/>
      <c r="AN58" s="3"/>
      <c r="AO58" s="77"/>
      <c r="AP58" s="3"/>
      <c r="AQ58" s="3"/>
      <c r="AR58" s="3"/>
      <c r="AS58" s="3"/>
      <c r="AT58" s="77"/>
      <c r="AU58" s="77"/>
      <c r="AV58" s="3"/>
      <c r="AW58" s="3"/>
      <c r="AX58" s="3"/>
      <c r="AY58" s="3"/>
      <c r="AZ58" s="3"/>
      <c r="BA58" s="3"/>
      <c r="BB58" s="3"/>
      <c r="BC58" s="77"/>
      <c r="BD58" s="3"/>
      <c r="BE58" s="3"/>
      <c r="BG58" s="21">
        <f t="shared" si="2"/>
        <v>0</v>
      </c>
      <c r="BH58" s="21">
        <f t="shared" si="3"/>
        <v>0</v>
      </c>
    </row>
    <row r="59" spans="1:60" x14ac:dyDescent="0.2">
      <c r="A59" s="3" t="str">
        <f>IF('Service providers'!I61="Enter name of site 6", "", 'Service providers'!I61)</f>
        <v/>
      </c>
      <c r="B59" s="3"/>
      <c r="C59" s="3"/>
      <c r="D59" s="3"/>
      <c r="E59" s="3"/>
      <c r="F59" s="77"/>
      <c r="G59" s="3"/>
      <c r="H59" s="3"/>
      <c r="I59" s="3"/>
      <c r="J59" s="3"/>
      <c r="K59" s="3"/>
      <c r="L59" s="3"/>
      <c r="M59" s="77"/>
      <c r="N59" s="3"/>
      <c r="O59" s="3"/>
      <c r="P59" s="3"/>
      <c r="Q59" s="3"/>
      <c r="R59" s="3"/>
      <c r="S59" s="3"/>
      <c r="T59" s="77"/>
      <c r="U59" s="3"/>
      <c r="V59" s="3"/>
      <c r="W59" s="3"/>
      <c r="X59" s="3"/>
      <c r="Y59" s="3"/>
      <c r="Z59" s="3"/>
      <c r="AA59" s="77"/>
      <c r="AB59" s="3"/>
      <c r="AC59" s="3"/>
      <c r="AD59" s="3"/>
      <c r="AE59" s="3"/>
      <c r="AF59" s="3"/>
      <c r="AG59" s="3"/>
      <c r="AH59" s="77"/>
      <c r="AI59" s="3"/>
      <c r="AJ59" s="3"/>
      <c r="AK59" s="3"/>
      <c r="AL59" s="3"/>
      <c r="AM59" s="3"/>
      <c r="AN59" s="3"/>
      <c r="AO59" s="77"/>
      <c r="AP59" s="3"/>
      <c r="AQ59" s="3"/>
      <c r="AR59" s="3"/>
      <c r="AS59" s="3"/>
      <c r="AT59" s="77"/>
      <c r="AU59" s="77"/>
      <c r="AV59" s="3"/>
      <c r="AW59" s="3"/>
      <c r="AX59" s="3"/>
      <c r="AY59" s="3"/>
      <c r="AZ59" s="3"/>
      <c r="BA59" s="3"/>
      <c r="BB59" s="3"/>
      <c r="BC59" s="77"/>
      <c r="BD59" s="3"/>
      <c r="BE59" s="3"/>
      <c r="BG59" s="21">
        <f t="shared" si="2"/>
        <v>0</v>
      </c>
      <c r="BH59" s="21">
        <f t="shared" si="3"/>
        <v>0</v>
      </c>
    </row>
    <row r="60" spans="1:60" x14ac:dyDescent="0.2">
      <c r="A60" s="3" t="str">
        <f>IF('Service providers'!I62="Enter name of site 7", "", 'Service providers'!I62)</f>
        <v/>
      </c>
      <c r="B60" s="3"/>
      <c r="C60" s="3"/>
      <c r="D60" s="3"/>
      <c r="E60" s="3"/>
      <c r="F60" s="77"/>
      <c r="G60" s="3"/>
      <c r="H60" s="3"/>
      <c r="I60" s="3"/>
      <c r="J60" s="3"/>
      <c r="K60" s="3"/>
      <c r="L60" s="3"/>
      <c r="M60" s="77"/>
      <c r="N60" s="3"/>
      <c r="O60" s="3"/>
      <c r="P60" s="3"/>
      <c r="Q60" s="3"/>
      <c r="R60" s="3"/>
      <c r="S60" s="3"/>
      <c r="T60" s="77"/>
      <c r="U60" s="3"/>
      <c r="V60" s="3"/>
      <c r="W60" s="3"/>
      <c r="X60" s="3"/>
      <c r="Y60" s="3"/>
      <c r="Z60" s="3"/>
      <c r="AA60" s="77"/>
      <c r="AB60" s="3"/>
      <c r="AC60" s="3"/>
      <c r="AD60" s="3"/>
      <c r="AE60" s="3"/>
      <c r="AF60" s="3"/>
      <c r="AG60" s="3"/>
      <c r="AH60" s="77"/>
      <c r="AI60" s="3"/>
      <c r="AJ60" s="3"/>
      <c r="AK60" s="3"/>
      <c r="AL60" s="3"/>
      <c r="AM60" s="3"/>
      <c r="AN60" s="3"/>
      <c r="AO60" s="77"/>
      <c r="AP60" s="3"/>
      <c r="AQ60" s="3"/>
      <c r="AR60" s="3"/>
      <c r="AS60" s="3"/>
      <c r="AT60" s="77"/>
      <c r="AU60" s="77"/>
      <c r="AV60" s="3"/>
      <c r="AW60" s="3"/>
      <c r="AX60" s="3"/>
      <c r="AY60" s="3"/>
      <c r="AZ60" s="3"/>
      <c r="BA60" s="3"/>
      <c r="BB60" s="3"/>
      <c r="BC60" s="77"/>
      <c r="BD60" s="3"/>
      <c r="BE60" s="3"/>
      <c r="BG60" s="21">
        <f t="shared" si="2"/>
        <v>0</v>
      </c>
      <c r="BH60" s="21">
        <f t="shared" si="3"/>
        <v>0</v>
      </c>
    </row>
    <row r="61" spans="1:60" x14ac:dyDescent="0.2">
      <c r="A61" s="3" t="str">
        <f>IF('Service providers'!I63="Enter name of site 8", "", 'Service providers'!I63)</f>
        <v/>
      </c>
      <c r="B61" s="3"/>
      <c r="C61" s="3"/>
      <c r="D61" s="3"/>
      <c r="E61" s="3"/>
      <c r="F61" s="77"/>
      <c r="G61" s="3"/>
      <c r="H61" s="3"/>
      <c r="I61" s="3"/>
      <c r="J61" s="3"/>
      <c r="K61" s="3"/>
      <c r="L61" s="3"/>
      <c r="M61" s="77"/>
      <c r="N61" s="3"/>
      <c r="O61" s="3"/>
      <c r="P61" s="3"/>
      <c r="Q61" s="3"/>
      <c r="R61" s="3"/>
      <c r="S61" s="3"/>
      <c r="T61" s="77"/>
      <c r="U61" s="3"/>
      <c r="V61" s="3"/>
      <c r="W61" s="3"/>
      <c r="X61" s="3"/>
      <c r="Y61" s="3"/>
      <c r="Z61" s="3"/>
      <c r="AA61" s="77"/>
      <c r="AB61" s="3"/>
      <c r="AC61" s="3"/>
      <c r="AD61" s="3"/>
      <c r="AE61" s="3"/>
      <c r="AF61" s="3"/>
      <c r="AG61" s="3"/>
      <c r="AH61" s="77"/>
      <c r="AI61" s="3"/>
      <c r="AJ61" s="3"/>
      <c r="AK61" s="3"/>
      <c r="AL61" s="3"/>
      <c r="AM61" s="3"/>
      <c r="AN61" s="3"/>
      <c r="AO61" s="77"/>
      <c r="AP61" s="3"/>
      <c r="AQ61" s="3"/>
      <c r="AR61" s="3"/>
      <c r="AS61" s="3"/>
      <c r="AT61" s="77"/>
      <c r="AU61" s="77"/>
      <c r="AV61" s="3"/>
      <c r="AW61" s="3"/>
      <c r="AX61" s="3"/>
      <c r="AY61" s="3"/>
      <c r="AZ61" s="3"/>
      <c r="BA61" s="3"/>
      <c r="BB61" s="3"/>
      <c r="BC61" s="77"/>
      <c r="BD61" s="3"/>
      <c r="BE61" s="3"/>
      <c r="BG61" s="21">
        <f t="shared" si="2"/>
        <v>0</v>
      </c>
      <c r="BH61" s="21">
        <f t="shared" si="3"/>
        <v>0</v>
      </c>
    </row>
    <row r="62" spans="1:60" x14ac:dyDescent="0.2">
      <c r="A62" s="3" t="str">
        <f>IF('Service providers'!I64="Enter name of site 9", "", 'Service providers'!I64)</f>
        <v/>
      </c>
      <c r="B62" s="3"/>
      <c r="C62" s="3"/>
      <c r="D62" s="3"/>
      <c r="E62" s="3"/>
      <c r="F62" s="77"/>
      <c r="G62" s="3"/>
      <c r="H62" s="3"/>
      <c r="I62" s="3"/>
      <c r="J62" s="3"/>
      <c r="K62" s="3"/>
      <c r="L62" s="3"/>
      <c r="M62" s="77"/>
      <c r="N62" s="3"/>
      <c r="O62" s="3"/>
      <c r="P62" s="3"/>
      <c r="Q62" s="3"/>
      <c r="R62" s="3"/>
      <c r="S62" s="3"/>
      <c r="T62" s="77"/>
      <c r="U62" s="3"/>
      <c r="V62" s="3"/>
      <c r="W62" s="3"/>
      <c r="X62" s="3"/>
      <c r="Y62" s="3"/>
      <c r="Z62" s="3"/>
      <c r="AA62" s="77"/>
      <c r="AB62" s="3"/>
      <c r="AC62" s="3"/>
      <c r="AD62" s="3"/>
      <c r="AE62" s="3"/>
      <c r="AF62" s="3"/>
      <c r="AG62" s="3"/>
      <c r="AH62" s="77"/>
      <c r="AI62" s="3"/>
      <c r="AJ62" s="3"/>
      <c r="AK62" s="3"/>
      <c r="AL62" s="3"/>
      <c r="AM62" s="3"/>
      <c r="AN62" s="3"/>
      <c r="AO62" s="77"/>
      <c r="AP62" s="3"/>
      <c r="AQ62" s="3"/>
      <c r="AR62" s="3"/>
      <c r="AS62" s="3"/>
      <c r="AT62" s="77"/>
      <c r="AU62" s="77"/>
      <c r="AV62" s="3"/>
      <c r="AW62" s="3"/>
      <c r="AX62" s="3"/>
      <c r="AY62" s="3"/>
      <c r="AZ62" s="3"/>
      <c r="BA62" s="3"/>
      <c r="BB62" s="3"/>
      <c r="BC62" s="77"/>
      <c r="BD62" s="3"/>
      <c r="BE62" s="3"/>
      <c r="BG62" s="21">
        <f t="shared" si="2"/>
        <v>0</v>
      </c>
      <c r="BH62" s="21">
        <f t="shared" si="3"/>
        <v>0</v>
      </c>
    </row>
    <row r="63" spans="1:60" x14ac:dyDescent="0.2">
      <c r="A63" s="3" t="str">
        <f>IF('Service providers'!I65="Enter name of site 10", "", 'Service providers'!I65)</f>
        <v/>
      </c>
      <c r="B63" s="3"/>
      <c r="C63" s="3"/>
      <c r="D63" s="3"/>
      <c r="E63" s="3"/>
      <c r="F63" s="77"/>
      <c r="G63" s="3"/>
      <c r="H63" s="3"/>
      <c r="I63" s="3"/>
      <c r="J63" s="3"/>
      <c r="K63" s="3"/>
      <c r="L63" s="3"/>
      <c r="M63" s="77"/>
      <c r="N63" s="3"/>
      <c r="O63" s="3"/>
      <c r="P63" s="3"/>
      <c r="Q63" s="3"/>
      <c r="R63" s="3"/>
      <c r="S63" s="3"/>
      <c r="T63" s="77"/>
      <c r="U63" s="3"/>
      <c r="V63" s="3"/>
      <c r="W63" s="3"/>
      <c r="X63" s="3"/>
      <c r="Y63" s="3"/>
      <c r="Z63" s="3"/>
      <c r="AA63" s="77"/>
      <c r="AB63" s="3"/>
      <c r="AC63" s="3"/>
      <c r="AD63" s="3"/>
      <c r="AE63" s="3"/>
      <c r="AF63" s="3"/>
      <c r="AG63" s="3"/>
      <c r="AH63" s="77"/>
      <c r="AI63" s="3"/>
      <c r="AJ63" s="3"/>
      <c r="AK63" s="3"/>
      <c r="AL63" s="3"/>
      <c r="AM63" s="3"/>
      <c r="AN63" s="3"/>
      <c r="AO63" s="77"/>
      <c r="AP63" s="3"/>
      <c r="AQ63" s="3"/>
      <c r="AR63" s="3"/>
      <c r="AS63" s="3"/>
      <c r="AT63" s="77"/>
      <c r="AU63" s="77"/>
      <c r="AV63" s="3"/>
      <c r="AW63" s="3"/>
      <c r="AX63" s="3"/>
      <c r="AY63" s="3"/>
      <c r="AZ63" s="3"/>
      <c r="BA63" s="3"/>
      <c r="BB63" s="3"/>
      <c r="BC63" s="77"/>
      <c r="BD63" s="3"/>
      <c r="BE63" s="3"/>
      <c r="BG63" s="21">
        <f t="shared" si="2"/>
        <v>0</v>
      </c>
      <c r="BH63" s="21">
        <f t="shared" si="3"/>
        <v>0</v>
      </c>
    </row>
    <row r="64" spans="1:60" x14ac:dyDescent="0.2">
      <c r="A64" s="3" t="str">
        <f>IF('Service providers'!I66="Enter name of site 11", "", 'Service providers'!I66)</f>
        <v/>
      </c>
      <c r="B64" s="3"/>
      <c r="C64" s="3"/>
      <c r="D64" s="3"/>
      <c r="E64" s="3"/>
      <c r="F64" s="77"/>
      <c r="G64" s="3"/>
      <c r="H64" s="3"/>
      <c r="I64" s="3"/>
      <c r="J64" s="3"/>
      <c r="K64" s="3"/>
      <c r="L64" s="3"/>
      <c r="M64" s="77"/>
      <c r="N64" s="3"/>
      <c r="O64" s="3"/>
      <c r="P64" s="3"/>
      <c r="Q64" s="3"/>
      <c r="R64" s="3"/>
      <c r="S64" s="3"/>
      <c r="T64" s="77"/>
      <c r="U64" s="3"/>
      <c r="V64" s="3"/>
      <c r="W64" s="3"/>
      <c r="X64" s="3"/>
      <c r="Y64" s="3"/>
      <c r="Z64" s="3"/>
      <c r="AA64" s="77"/>
      <c r="AB64" s="3"/>
      <c r="AC64" s="3"/>
      <c r="AD64" s="3"/>
      <c r="AE64" s="3"/>
      <c r="AF64" s="3"/>
      <c r="AG64" s="3"/>
      <c r="AH64" s="77"/>
      <c r="AI64" s="3"/>
      <c r="AJ64" s="3"/>
      <c r="AK64" s="3"/>
      <c r="AL64" s="3"/>
      <c r="AM64" s="3"/>
      <c r="AN64" s="3"/>
      <c r="AO64" s="77"/>
      <c r="AP64" s="3"/>
      <c r="AQ64" s="3"/>
      <c r="AR64" s="3"/>
      <c r="AS64" s="3"/>
      <c r="AT64" s="77"/>
      <c r="AU64" s="77"/>
      <c r="AV64" s="3"/>
      <c r="AW64" s="3"/>
      <c r="AX64" s="3"/>
      <c r="AY64" s="3"/>
      <c r="AZ64" s="3"/>
      <c r="BA64" s="3"/>
      <c r="BB64" s="3"/>
      <c r="BC64" s="77"/>
      <c r="BD64" s="3"/>
      <c r="BE64" s="3"/>
      <c r="BG64" s="21">
        <f t="shared" si="2"/>
        <v>0</v>
      </c>
      <c r="BH64" s="21">
        <f t="shared" si="3"/>
        <v>0</v>
      </c>
    </row>
    <row r="65" spans="1:60" x14ac:dyDescent="0.2">
      <c r="A65" s="3" t="str">
        <f>IF('Service providers'!I67="Enter name of site 12", "", 'Service providers'!I67)</f>
        <v/>
      </c>
      <c r="B65" s="3"/>
      <c r="C65" s="3"/>
      <c r="D65" s="3"/>
      <c r="E65" s="3"/>
      <c r="F65" s="77"/>
      <c r="G65" s="3"/>
      <c r="H65" s="3"/>
      <c r="I65" s="3"/>
      <c r="J65" s="3"/>
      <c r="K65" s="3"/>
      <c r="L65" s="3"/>
      <c r="M65" s="77"/>
      <c r="N65" s="3"/>
      <c r="O65" s="3"/>
      <c r="P65" s="3"/>
      <c r="Q65" s="3"/>
      <c r="R65" s="3"/>
      <c r="S65" s="3"/>
      <c r="T65" s="77"/>
      <c r="U65" s="3"/>
      <c r="V65" s="3"/>
      <c r="W65" s="3"/>
      <c r="X65" s="3"/>
      <c r="Y65" s="3"/>
      <c r="Z65" s="3"/>
      <c r="AA65" s="77"/>
      <c r="AB65" s="3"/>
      <c r="AC65" s="3"/>
      <c r="AD65" s="3"/>
      <c r="AE65" s="3"/>
      <c r="AF65" s="3"/>
      <c r="AG65" s="3"/>
      <c r="AH65" s="77"/>
      <c r="AI65" s="3"/>
      <c r="AJ65" s="3"/>
      <c r="AK65" s="3"/>
      <c r="AL65" s="3"/>
      <c r="AM65" s="3"/>
      <c r="AN65" s="3"/>
      <c r="AO65" s="77"/>
      <c r="AP65" s="3"/>
      <c r="AQ65" s="3"/>
      <c r="AR65" s="3"/>
      <c r="AS65" s="3"/>
      <c r="AT65" s="77"/>
      <c r="AU65" s="77"/>
      <c r="AV65" s="3"/>
      <c r="AW65" s="3"/>
      <c r="AX65" s="3"/>
      <c r="AY65" s="3"/>
      <c r="AZ65" s="3"/>
      <c r="BA65" s="3"/>
      <c r="BB65" s="3"/>
      <c r="BC65" s="77"/>
      <c r="BD65" s="3"/>
      <c r="BE65" s="3"/>
      <c r="BG65" s="21">
        <f t="shared" si="2"/>
        <v>0</v>
      </c>
      <c r="BH65" s="21">
        <f t="shared" si="3"/>
        <v>0</v>
      </c>
    </row>
    <row r="66" spans="1:60" x14ac:dyDescent="0.2">
      <c r="A66" s="3" t="str">
        <f>IF('Service providers'!I68="Enter name of site 13", "", 'Service providers'!I68)</f>
        <v/>
      </c>
      <c r="B66" s="3"/>
      <c r="C66" s="3"/>
      <c r="D66" s="3"/>
      <c r="E66" s="3"/>
      <c r="F66" s="77"/>
      <c r="G66" s="3"/>
      <c r="H66" s="3"/>
      <c r="I66" s="3"/>
      <c r="J66" s="3"/>
      <c r="K66" s="3"/>
      <c r="L66" s="3"/>
      <c r="M66" s="77"/>
      <c r="N66" s="3"/>
      <c r="O66" s="3"/>
      <c r="P66" s="3"/>
      <c r="Q66" s="3"/>
      <c r="R66" s="3"/>
      <c r="S66" s="3"/>
      <c r="T66" s="77"/>
      <c r="U66" s="3"/>
      <c r="V66" s="3"/>
      <c r="W66" s="3"/>
      <c r="X66" s="3"/>
      <c r="Y66" s="3"/>
      <c r="Z66" s="3"/>
      <c r="AA66" s="77"/>
      <c r="AB66" s="3"/>
      <c r="AC66" s="3"/>
      <c r="AD66" s="3"/>
      <c r="AE66" s="3"/>
      <c r="AF66" s="3"/>
      <c r="AG66" s="3"/>
      <c r="AH66" s="77"/>
      <c r="AI66" s="3"/>
      <c r="AJ66" s="3"/>
      <c r="AK66" s="3"/>
      <c r="AL66" s="3"/>
      <c r="AM66" s="3"/>
      <c r="AN66" s="3"/>
      <c r="AO66" s="77"/>
      <c r="AP66" s="3"/>
      <c r="AQ66" s="3"/>
      <c r="AR66" s="3"/>
      <c r="AS66" s="3"/>
      <c r="AT66" s="77"/>
      <c r="AU66" s="77"/>
      <c r="AV66" s="3"/>
      <c r="AW66" s="3"/>
      <c r="AX66" s="3"/>
      <c r="AY66" s="3"/>
      <c r="AZ66" s="3"/>
      <c r="BA66" s="3"/>
      <c r="BB66" s="3"/>
      <c r="BC66" s="77"/>
      <c r="BD66" s="3"/>
      <c r="BE66" s="3"/>
      <c r="BG66" s="21">
        <f t="shared" si="2"/>
        <v>0</v>
      </c>
      <c r="BH66" s="21">
        <f t="shared" si="3"/>
        <v>0</v>
      </c>
    </row>
    <row r="67" spans="1:60" x14ac:dyDescent="0.2">
      <c r="A67" s="3" t="str">
        <f>IF('Service providers'!I69="Enter name of site 14", "", 'Service providers'!I69)</f>
        <v/>
      </c>
      <c r="B67" s="3"/>
      <c r="C67" s="3"/>
      <c r="D67" s="3"/>
      <c r="E67" s="3"/>
      <c r="F67" s="77"/>
      <c r="G67" s="3"/>
      <c r="H67" s="3"/>
      <c r="I67" s="3"/>
      <c r="J67" s="3"/>
      <c r="K67" s="3"/>
      <c r="L67" s="3"/>
      <c r="M67" s="77"/>
      <c r="N67" s="3"/>
      <c r="O67" s="3"/>
      <c r="P67" s="3"/>
      <c r="Q67" s="3"/>
      <c r="R67" s="3"/>
      <c r="S67" s="3"/>
      <c r="T67" s="77"/>
      <c r="U67" s="3"/>
      <c r="V67" s="3"/>
      <c r="W67" s="3"/>
      <c r="X67" s="3"/>
      <c r="Y67" s="3"/>
      <c r="Z67" s="3"/>
      <c r="AA67" s="77"/>
      <c r="AB67" s="3"/>
      <c r="AC67" s="3"/>
      <c r="AD67" s="3"/>
      <c r="AE67" s="3"/>
      <c r="AF67" s="3"/>
      <c r="AG67" s="3"/>
      <c r="AH67" s="77"/>
      <c r="AI67" s="3"/>
      <c r="AJ67" s="3"/>
      <c r="AK67" s="3"/>
      <c r="AL67" s="3"/>
      <c r="AM67" s="3"/>
      <c r="AN67" s="3"/>
      <c r="AO67" s="77"/>
      <c r="AP67" s="3"/>
      <c r="AQ67" s="3"/>
      <c r="AR67" s="3"/>
      <c r="AS67" s="3"/>
      <c r="AT67" s="77"/>
      <c r="AU67" s="77"/>
      <c r="AV67" s="3"/>
      <c r="AW67" s="3"/>
      <c r="AX67" s="3"/>
      <c r="AY67" s="3"/>
      <c r="AZ67" s="3"/>
      <c r="BA67" s="3"/>
      <c r="BB67" s="3"/>
      <c r="BC67" s="77"/>
      <c r="BD67" s="3"/>
      <c r="BE67" s="3"/>
      <c r="BG67" s="21">
        <f t="shared" si="2"/>
        <v>0</v>
      </c>
      <c r="BH67" s="21">
        <f t="shared" si="3"/>
        <v>0</v>
      </c>
    </row>
    <row r="68" spans="1:60" x14ac:dyDescent="0.2">
      <c r="A68" s="3" t="str">
        <f>IF('Service providers'!I70="Enter name of site 15", "", 'Service providers'!I70)</f>
        <v/>
      </c>
      <c r="B68" s="3"/>
      <c r="C68" s="3"/>
      <c r="D68" s="3"/>
      <c r="E68" s="3"/>
      <c r="F68" s="77"/>
      <c r="G68" s="3"/>
      <c r="H68" s="3"/>
      <c r="I68" s="3"/>
      <c r="J68" s="3"/>
      <c r="K68" s="3"/>
      <c r="L68" s="3"/>
      <c r="M68" s="77"/>
      <c r="N68" s="3"/>
      <c r="O68" s="3"/>
      <c r="P68" s="3"/>
      <c r="Q68" s="3"/>
      <c r="R68" s="3"/>
      <c r="S68" s="3"/>
      <c r="T68" s="77"/>
      <c r="U68" s="3"/>
      <c r="V68" s="3"/>
      <c r="W68" s="3"/>
      <c r="X68" s="3"/>
      <c r="Y68" s="3"/>
      <c r="Z68" s="3"/>
      <c r="AA68" s="77"/>
      <c r="AB68" s="3"/>
      <c r="AC68" s="3"/>
      <c r="AD68" s="3"/>
      <c r="AE68" s="3"/>
      <c r="AF68" s="3"/>
      <c r="AG68" s="3"/>
      <c r="AH68" s="77"/>
      <c r="AI68" s="3"/>
      <c r="AJ68" s="3"/>
      <c r="AK68" s="3"/>
      <c r="AL68" s="3"/>
      <c r="AM68" s="3"/>
      <c r="AN68" s="3"/>
      <c r="AO68" s="77"/>
      <c r="AP68" s="3"/>
      <c r="AQ68" s="3"/>
      <c r="AR68" s="3"/>
      <c r="AS68" s="3"/>
      <c r="AT68" s="77"/>
      <c r="AU68" s="77"/>
      <c r="AV68" s="3"/>
      <c r="AW68" s="3"/>
      <c r="AX68" s="3"/>
      <c r="AY68" s="3"/>
      <c r="AZ68" s="3"/>
      <c r="BA68" s="3"/>
      <c r="BB68" s="3"/>
      <c r="BC68" s="77"/>
      <c r="BD68" s="3"/>
      <c r="BE68" s="3"/>
      <c r="BG68" s="21">
        <f t="shared" si="2"/>
        <v>0</v>
      </c>
      <c r="BH68" s="21">
        <f t="shared" si="3"/>
        <v>0</v>
      </c>
    </row>
    <row r="69" spans="1:60" x14ac:dyDescent="0.2">
      <c r="A69" s="3" t="str">
        <f>IF('Service providers'!I71="Enter name of site 16", "", 'Service providers'!I71)</f>
        <v/>
      </c>
      <c r="B69" s="3"/>
      <c r="C69" s="3"/>
      <c r="D69" s="3"/>
      <c r="E69" s="3"/>
      <c r="F69" s="77"/>
      <c r="G69" s="3"/>
      <c r="H69" s="3"/>
      <c r="I69" s="3"/>
      <c r="J69" s="3"/>
      <c r="K69" s="3"/>
      <c r="L69" s="3"/>
      <c r="M69" s="77"/>
      <c r="N69" s="3"/>
      <c r="O69" s="3"/>
      <c r="P69" s="3"/>
      <c r="Q69" s="3"/>
      <c r="R69" s="3"/>
      <c r="S69" s="3"/>
      <c r="T69" s="77"/>
      <c r="U69" s="3"/>
      <c r="V69" s="3"/>
      <c r="W69" s="3"/>
      <c r="X69" s="3"/>
      <c r="Y69" s="3"/>
      <c r="Z69" s="3"/>
      <c r="AA69" s="77"/>
      <c r="AB69" s="3"/>
      <c r="AC69" s="3"/>
      <c r="AD69" s="3"/>
      <c r="AE69" s="3"/>
      <c r="AF69" s="3"/>
      <c r="AG69" s="3"/>
      <c r="AH69" s="77"/>
      <c r="AI69" s="3"/>
      <c r="AJ69" s="3"/>
      <c r="AK69" s="3"/>
      <c r="AL69" s="3"/>
      <c r="AM69" s="3"/>
      <c r="AN69" s="3"/>
      <c r="AO69" s="77"/>
      <c r="AP69" s="3"/>
      <c r="AQ69" s="3"/>
      <c r="AR69" s="3"/>
      <c r="AS69" s="3"/>
      <c r="AT69" s="77"/>
      <c r="AU69" s="77"/>
      <c r="AV69" s="3"/>
      <c r="AW69" s="3"/>
      <c r="AX69" s="3"/>
      <c r="AY69" s="3"/>
      <c r="AZ69" s="3"/>
      <c r="BA69" s="3"/>
      <c r="BB69" s="3"/>
      <c r="BC69" s="77"/>
      <c r="BD69" s="3"/>
      <c r="BE69" s="3"/>
      <c r="BG69" s="21">
        <f t="shared" si="2"/>
        <v>0</v>
      </c>
      <c r="BH69" s="21">
        <f t="shared" si="3"/>
        <v>0</v>
      </c>
    </row>
    <row r="70" spans="1:60" x14ac:dyDescent="0.2">
      <c r="A70" s="3" t="str">
        <f>IF('Service providers'!I72="Enter name of site 17", "", 'Service providers'!I72)</f>
        <v/>
      </c>
      <c r="B70" s="3"/>
      <c r="C70" s="3"/>
      <c r="D70" s="3"/>
      <c r="E70" s="3"/>
      <c r="F70" s="77"/>
      <c r="G70" s="3"/>
      <c r="H70" s="3"/>
      <c r="I70" s="3"/>
      <c r="J70" s="3"/>
      <c r="K70" s="3"/>
      <c r="L70" s="3"/>
      <c r="M70" s="77"/>
      <c r="N70" s="3"/>
      <c r="O70" s="3"/>
      <c r="P70" s="3"/>
      <c r="Q70" s="3"/>
      <c r="R70" s="3"/>
      <c r="S70" s="3"/>
      <c r="T70" s="77"/>
      <c r="U70" s="3"/>
      <c r="V70" s="3"/>
      <c r="W70" s="3"/>
      <c r="X70" s="3"/>
      <c r="Y70" s="3"/>
      <c r="Z70" s="3"/>
      <c r="AA70" s="77"/>
      <c r="AB70" s="3"/>
      <c r="AC70" s="3"/>
      <c r="AD70" s="3"/>
      <c r="AE70" s="3"/>
      <c r="AF70" s="3"/>
      <c r="AG70" s="3"/>
      <c r="AH70" s="77"/>
      <c r="AI70" s="3"/>
      <c r="AJ70" s="3"/>
      <c r="AK70" s="3"/>
      <c r="AL70" s="3"/>
      <c r="AM70" s="3"/>
      <c r="AN70" s="3"/>
      <c r="AO70" s="77"/>
      <c r="AP70" s="3"/>
      <c r="AQ70" s="3"/>
      <c r="AR70" s="3"/>
      <c r="AS70" s="3"/>
      <c r="AT70" s="77"/>
      <c r="AU70" s="77"/>
      <c r="AV70" s="3"/>
      <c r="AW70" s="3"/>
      <c r="AX70" s="3"/>
      <c r="AY70" s="3"/>
      <c r="AZ70" s="3"/>
      <c r="BA70" s="3"/>
      <c r="BB70" s="3"/>
      <c r="BC70" s="77"/>
      <c r="BD70" s="3"/>
      <c r="BE70" s="3"/>
      <c r="BG70" s="21">
        <f t="shared" si="2"/>
        <v>0</v>
      </c>
      <c r="BH70" s="21">
        <f t="shared" si="3"/>
        <v>0</v>
      </c>
    </row>
    <row r="71" spans="1:60" x14ac:dyDescent="0.2">
      <c r="A71" s="3" t="str">
        <f>IF('Service providers'!I73="Enter name of site 18", "", 'Service providers'!I73)</f>
        <v/>
      </c>
      <c r="B71" s="3"/>
      <c r="C71" s="3"/>
      <c r="D71" s="3"/>
      <c r="E71" s="3"/>
      <c r="F71" s="77"/>
      <c r="G71" s="3"/>
      <c r="H71" s="3"/>
      <c r="I71" s="3"/>
      <c r="J71" s="3"/>
      <c r="K71" s="3"/>
      <c r="L71" s="3"/>
      <c r="M71" s="77"/>
      <c r="N71" s="3"/>
      <c r="O71" s="3"/>
      <c r="P71" s="3"/>
      <c r="Q71" s="3"/>
      <c r="R71" s="3"/>
      <c r="S71" s="3"/>
      <c r="T71" s="77"/>
      <c r="U71" s="3"/>
      <c r="V71" s="3"/>
      <c r="W71" s="3"/>
      <c r="X71" s="3"/>
      <c r="Y71" s="3"/>
      <c r="Z71" s="3"/>
      <c r="AA71" s="77"/>
      <c r="AB71" s="3"/>
      <c r="AC71" s="3"/>
      <c r="AD71" s="3"/>
      <c r="AE71" s="3"/>
      <c r="AF71" s="3"/>
      <c r="AG71" s="3"/>
      <c r="AH71" s="77"/>
      <c r="AI71" s="3"/>
      <c r="AJ71" s="3"/>
      <c r="AK71" s="3"/>
      <c r="AL71" s="3"/>
      <c r="AM71" s="3"/>
      <c r="AN71" s="3"/>
      <c r="AO71" s="77"/>
      <c r="AP71" s="3"/>
      <c r="AQ71" s="3"/>
      <c r="AR71" s="3"/>
      <c r="AS71" s="3"/>
      <c r="AT71" s="77"/>
      <c r="AU71" s="77"/>
      <c r="AV71" s="3"/>
      <c r="AW71" s="3"/>
      <c r="AX71" s="3"/>
      <c r="AY71" s="3"/>
      <c r="AZ71" s="3"/>
      <c r="BA71" s="3"/>
      <c r="BB71" s="3"/>
      <c r="BC71" s="77"/>
      <c r="BD71" s="3"/>
      <c r="BE71" s="3"/>
      <c r="BG71" s="21">
        <f t="shared" si="2"/>
        <v>0</v>
      </c>
      <c r="BH71" s="21">
        <f t="shared" si="3"/>
        <v>0</v>
      </c>
    </row>
    <row r="72" spans="1:60" x14ac:dyDescent="0.2">
      <c r="A72" s="3" t="str">
        <f>IF('Service providers'!I74="Enter name of site 19", "", 'Service providers'!I74)</f>
        <v/>
      </c>
      <c r="B72" s="3"/>
      <c r="C72" s="3"/>
      <c r="D72" s="3"/>
      <c r="E72" s="3"/>
      <c r="F72" s="77"/>
      <c r="G72" s="3"/>
      <c r="H72" s="3"/>
      <c r="I72" s="3"/>
      <c r="J72" s="3"/>
      <c r="K72" s="3"/>
      <c r="L72" s="3"/>
      <c r="M72" s="77"/>
      <c r="N72" s="3"/>
      <c r="O72" s="3"/>
      <c r="P72" s="3"/>
      <c r="Q72" s="3"/>
      <c r="R72" s="3"/>
      <c r="S72" s="3"/>
      <c r="T72" s="77"/>
      <c r="U72" s="3"/>
      <c r="V72" s="3"/>
      <c r="W72" s="3"/>
      <c r="X72" s="3"/>
      <c r="Y72" s="3"/>
      <c r="Z72" s="3"/>
      <c r="AA72" s="77"/>
      <c r="AB72" s="3"/>
      <c r="AC72" s="3"/>
      <c r="AD72" s="3"/>
      <c r="AE72" s="3"/>
      <c r="AF72" s="3"/>
      <c r="AG72" s="3"/>
      <c r="AH72" s="77"/>
      <c r="AI72" s="3"/>
      <c r="AJ72" s="3"/>
      <c r="AK72" s="3"/>
      <c r="AL72" s="3"/>
      <c r="AM72" s="3"/>
      <c r="AN72" s="3"/>
      <c r="AO72" s="77"/>
      <c r="AP72" s="3"/>
      <c r="AQ72" s="3"/>
      <c r="AR72" s="3"/>
      <c r="AS72" s="3"/>
      <c r="AT72" s="77"/>
      <c r="AU72" s="77"/>
      <c r="AV72" s="3"/>
      <c r="AW72" s="3"/>
      <c r="AX72" s="3"/>
      <c r="AY72" s="3"/>
      <c r="AZ72" s="3"/>
      <c r="BA72" s="3"/>
      <c r="BB72" s="3"/>
      <c r="BC72" s="77"/>
      <c r="BD72" s="3"/>
      <c r="BE72" s="3"/>
      <c r="BG72" s="21">
        <f t="shared" si="2"/>
        <v>0</v>
      </c>
      <c r="BH72" s="21">
        <f t="shared" si="3"/>
        <v>0</v>
      </c>
    </row>
    <row r="73" spans="1:60" x14ac:dyDescent="0.2">
      <c r="A73" s="3" t="str">
        <f>IF('Service providers'!I75="Enter name of site 20", "", 'Service providers'!I75)</f>
        <v/>
      </c>
      <c r="B73" s="3"/>
      <c r="C73" s="3"/>
      <c r="D73" s="3"/>
      <c r="E73" s="3"/>
      <c r="F73" s="77"/>
      <c r="G73" s="3"/>
      <c r="H73" s="3"/>
      <c r="I73" s="3"/>
      <c r="J73" s="3"/>
      <c r="K73" s="3"/>
      <c r="L73" s="3"/>
      <c r="M73" s="77"/>
      <c r="N73" s="3"/>
      <c r="O73" s="3"/>
      <c r="P73" s="3"/>
      <c r="Q73" s="3"/>
      <c r="R73" s="3"/>
      <c r="S73" s="3"/>
      <c r="T73" s="77"/>
      <c r="U73" s="3"/>
      <c r="V73" s="3"/>
      <c r="W73" s="3"/>
      <c r="X73" s="3"/>
      <c r="Y73" s="3"/>
      <c r="Z73" s="3"/>
      <c r="AA73" s="77"/>
      <c r="AB73" s="3"/>
      <c r="AC73" s="3"/>
      <c r="AD73" s="3"/>
      <c r="AE73" s="3"/>
      <c r="AF73" s="3"/>
      <c r="AG73" s="3"/>
      <c r="AH73" s="77"/>
      <c r="AI73" s="3"/>
      <c r="AJ73" s="3"/>
      <c r="AK73" s="3"/>
      <c r="AL73" s="3"/>
      <c r="AM73" s="3"/>
      <c r="AN73" s="3"/>
      <c r="AO73" s="77"/>
      <c r="AP73" s="3"/>
      <c r="AQ73" s="3"/>
      <c r="AR73" s="3"/>
      <c r="AS73" s="3"/>
      <c r="AT73" s="77"/>
      <c r="AU73" s="77"/>
      <c r="AV73" s="3"/>
      <c r="AW73" s="3"/>
      <c r="AX73" s="3"/>
      <c r="AY73" s="3"/>
      <c r="AZ73" s="3"/>
      <c r="BA73" s="3"/>
      <c r="BB73" s="3"/>
      <c r="BC73" s="77"/>
      <c r="BD73" s="3"/>
      <c r="BE73" s="3"/>
      <c r="BG73" s="21">
        <f t="shared" si="2"/>
        <v>0</v>
      </c>
      <c r="BH73" s="21">
        <f t="shared" si="3"/>
        <v>0</v>
      </c>
    </row>
    <row r="74" spans="1:60" ht="15" x14ac:dyDescent="0.25">
      <c r="A74" s="74" t="str">
        <f>IF('Service providers'!I76="Enter name here", "", 'Service providers'!I76)</f>
        <v/>
      </c>
      <c r="B74" s="75"/>
      <c r="C74" s="75"/>
      <c r="D74" s="75"/>
      <c r="E74" s="75"/>
      <c r="F74" s="76"/>
      <c r="G74" s="75"/>
      <c r="H74" s="75"/>
      <c r="I74" s="75"/>
      <c r="J74" s="76"/>
      <c r="K74" s="75"/>
      <c r="L74" s="75"/>
      <c r="M74" s="75"/>
      <c r="N74" s="75"/>
      <c r="O74" s="76"/>
      <c r="P74" s="75"/>
      <c r="Q74" s="76"/>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G74" s="21">
        <f t="shared" ref="BG74:BG94" si="4">G74+N74+U74+AB74+AI74+AP74+AW74+BD74</f>
        <v>0</v>
      </c>
      <c r="BH74" s="21">
        <f t="shared" ref="BH74:BH94" si="5">H74+O74+V74+AC74+AJ74+AQ74+AX74+BE74</f>
        <v>0</v>
      </c>
    </row>
    <row r="75" spans="1:60" x14ac:dyDescent="0.2">
      <c r="A75" s="3" t="str">
        <f>IF('Service providers'!I77="Enter name of site 1", "", 'Service providers'!I77)</f>
        <v/>
      </c>
      <c r="B75" s="3"/>
      <c r="C75" s="3"/>
      <c r="D75" s="3"/>
      <c r="E75" s="3"/>
      <c r="F75" s="77"/>
      <c r="G75" s="3"/>
      <c r="H75" s="3"/>
      <c r="I75" s="3"/>
      <c r="J75" s="3"/>
      <c r="K75" s="3"/>
      <c r="L75" s="3"/>
      <c r="M75" s="77"/>
      <c r="N75" s="3"/>
      <c r="O75" s="3"/>
      <c r="P75" s="3"/>
      <c r="Q75" s="3"/>
      <c r="R75" s="3"/>
      <c r="S75" s="3"/>
      <c r="T75" s="77"/>
      <c r="U75" s="3"/>
      <c r="V75" s="3"/>
      <c r="W75" s="3"/>
      <c r="X75" s="3"/>
      <c r="Y75" s="3"/>
      <c r="Z75" s="3"/>
      <c r="AA75" s="77"/>
      <c r="AB75" s="3"/>
      <c r="AC75" s="3"/>
      <c r="AD75" s="3"/>
      <c r="AE75" s="3"/>
      <c r="AF75" s="3"/>
      <c r="AG75" s="3"/>
      <c r="AH75" s="77"/>
      <c r="AI75" s="3"/>
      <c r="AJ75" s="3"/>
      <c r="AK75" s="3"/>
      <c r="AL75" s="3"/>
      <c r="AM75" s="3"/>
      <c r="AN75" s="3"/>
      <c r="AO75" s="77"/>
      <c r="AP75" s="3"/>
      <c r="AQ75" s="3"/>
      <c r="AR75" s="3"/>
      <c r="AS75" s="3"/>
      <c r="AT75" s="77"/>
      <c r="AU75" s="77"/>
      <c r="AV75" s="3"/>
      <c r="AW75" s="3"/>
      <c r="AX75" s="3"/>
      <c r="AY75" s="3"/>
      <c r="AZ75" s="3"/>
      <c r="BA75" s="3"/>
      <c r="BB75" s="3"/>
      <c r="BC75" s="77"/>
      <c r="BD75" s="3"/>
      <c r="BE75" s="3"/>
      <c r="BG75" s="21">
        <f t="shared" si="4"/>
        <v>0</v>
      </c>
      <c r="BH75" s="21">
        <f t="shared" si="5"/>
        <v>0</v>
      </c>
    </row>
    <row r="76" spans="1:60" x14ac:dyDescent="0.2">
      <c r="A76" s="3" t="str">
        <f>IF('Service providers'!I78="Enter name of site 2", "", 'Service providers'!I78)</f>
        <v/>
      </c>
      <c r="B76" s="3"/>
      <c r="C76" s="3"/>
      <c r="D76" s="3"/>
      <c r="E76" s="3"/>
      <c r="F76" s="77"/>
      <c r="G76" s="3"/>
      <c r="H76" s="3"/>
      <c r="I76" s="3"/>
      <c r="J76" s="3"/>
      <c r="K76" s="3"/>
      <c r="L76" s="3"/>
      <c r="M76" s="77"/>
      <c r="N76" s="3"/>
      <c r="O76" s="3"/>
      <c r="P76" s="3"/>
      <c r="Q76" s="3"/>
      <c r="R76" s="3"/>
      <c r="S76" s="3"/>
      <c r="T76" s="77"/>
      <c r="U76" s="3"/>
      <c r="V76" s="3"/>
      <c r="W76" s="3"/>
      <c r="X76" s="3"/>
      <c r="Y76" s="3"/>
      <c r="Z76" s="3"/>
      <c r="AA76" s="77"/>
      <c r="AB76" s="3"/>
      <c r="AC76" s="3"/>
      <c r="AD76" s="3"/>
      <c r="AE76" s="3"/>
      <c r="AF76" s="3"/>
      <c r="AG76" s="3"/>
      <c r="AH76" s="77"/>
      <c r="AI76" s="3"/>
      <c r="AJ76" s="3"/>
      <c r="AK76" s="3"/>
      <c r="AL76" s="3"/>
      <c r="AM76" s="3"/>
      <c r="AN76" s="3"/>
      <c r="AO76" s="77"/>
      <c r="AP76" s="3"/>
      <c r="AQ76" s="3"/>
      <c r="AR76" s="3"/>
      <c r="AS76" s="3"/>
      <c r="AT76" s="77"/>
      <c r="AU76" s="77"/>
      <c r="AV76" s="3"/>
      <c r="AW76" s="3"/>
      <c r="AX76" s="3"/>
      <c r="AY76" s="3"/>
      <c r="AZ76" s="3"/>
      <c r="BA76" s="3"/>
      <c r="BB76" s="3"/>
      <c r="BC76" s="77"/>
      <c r="BD76" s="3"/>
      <c r="BE76" s="3"/>
      <c r="BG76" s="21">
        <f t="shared" si="4"/>
        <v>0</v>
      </c>
      <c r="BH76" s="21">
        <f t="shared" si="5"/>
        <v>0</v>
      </c>
    </row>
    <row r="77" spans="1:60" x14ac:dyDescent="0.2">
      <c r="A77" s="3" t="str">
        <f>IF('Service providers'!I79="Enter name of site 3", "", 'Service providers'!I79)</f>
        <v/>
      </c>
      <c r="B77" s="3"/>
      <c r="C77" s="3"/>
      <c r="D77" s="3"/>
      <c r="E77" s="3"/>
      <c r="F77" s="77"/>
      <c r="G77" s="3"/>
      <c r="H77" s="3"/>
      <c r="I77" s="3"/>
      <c r="J77" s="3"/>
      <c r="K77" s="3"/>
      <c r="L77" s="3"/>
      <c r="M77" s="77"/>
      <c r="N77" s="3"/>
      <c r="O77" s="3"/>
      <c r="P77" s="3"/>
      <c r="Q77" s="3"/>
      <c r="R77" s="3"/>
      <c r="S77" s="3"/>
      <c r="T77" s="77"/>
      <c r="U77" s="3"/>
      <c r="V77" s="3"/>
      <c r="W77" s="3"/>
      <c r="X77" s="3"/>
      <c r="Y77" s="3"/>
      <c r="Z77" s="3"/>
      <c r="AA77" s="77"/>
      <c r="AB77" s="3"/>
      <c r="AC77" s="3"/>
      <c r="AD77" s="3"/>
      <c r="AE77" s="3"/>
      <c r="AF77" s="3"/>
      <c r="AG77" s="3"/>
      <c r="AH77" s="77"/>
      <c r="AI77" s="3"/>
      <c r="AJ77" s="3"/>
      <c r="AK77" s="3"/>
      <c r="AL77" s="3"/>
      <c r="AM77" s="3"/>
      <c r="AN77" s="3"/>
      <c r="AO77" s="77"/>
      <c r="AP77" s="3"/>
      <c r="AQ77" s="3"/>
      <c r="AR77" s="3"/>
      <c r="AS77" s="3"/>
      <c r="AT77" s="77"/>
      <c r="AU77" s="77"/>
      <c r="AV77" s="3"/>
      <c r="AW77" s="3"/>
      <c r="AX77" s="3"/>
      <c r="AY77" s="3"/>
      <c r="AZ77" s="3"/>
      <c r="BA77" s="3"/>
      <c r="BB77" s="3"/>
      <c r="BC77" s="77"/>
      <c r="BD77" s="3"/>
      <c r="BE77" s="3"/>
      <c r="BG77" s="21">
        <f t="shared" si="4"/>
        <v>0</v>
      </c>
      <c r="BH77" s="21">
        <f t="shared" si="5"/>
        <v>0</v>
      </c>
    </row>
    <row r="78" spans="1:60" x14ac:dyDescent="0.2">
      <c r="A78" s="3" t="str">
        <f>IF('Service providers'!I80="Enter name of site 4", "", 'Service providers'!I80)</f>
        <v/>
      </c>
      <c r="B78" s="3"/>
      <c r="C78" s="3"/>
      <c r="D78" s="3"/>
      <c r="E78" s="3"/>
      <c r="F78" s="77"/>
      <c r="G78" s="3"/>
      <c r="H78" s="3"/>
      <c r="I78" s="3"/>
      <c r="J78" s="3"/>
      <c r="K78" s="3"/>
      <c r="L78" s="3"/>
      <c r="M78" s="77"/>
      <c r="N78" s="3"/>
      <c r="O78" s="3"/>
      <c r="P78" s="3"/>
      <c r="Q78" s="3"/>
      <c r="R78" s="3"/>
      <c r="S78" s="3"/>
      <c r="T78" s="77"/>
      <c r="U78" s="3"/>
      <c r="V78" s="3"/>
      <c r="W78" s="3"/>
      <c r="X78" s="3"/>
      <c r="Y78" s="3"/>
      <c r="Z78" s="3"/>
      <c r="AA78" s="77"/>
      <c r="AB78" s="3"/>
      <c r="AC78" s="3"/>
      <c r="AD78" s="3"/>
      <c r="AE78" s="3"/>
      <c r="AF78" s="3"/>
      <c r="AG78" s="3"/>
      <c r="AH78" s="77"/>
      <c r="AI78" s="3"/>
      <c r="AJ78" s="3"/>
      <c r="AK78" s="3"/>
      <c r="AL78" s="3"/>
      <c r="AM78" s="3"/>
      <c r="AN78" s="3"/>
      <c r="AO78" s="77"/>
      <c r="AP78" s="3"/>
      <c r="AQ78" s="3"/>
      <c r="AR78" s="3"/>
      <c r="AS78" s="3"/>
      <c r="AT78" s="77"/>
      <c r="AU78" s="77"/>
      <c r="AV78" s="3"/>
      <c r="AW78" s="3"/>
      <c r="AX78" s="3"/>
      <c r="AY78" s="3"/>
      <c r="AZ78" s="3"/>
      <c r="BA78" s="3"/>
      <c r="BB78" s="3"/>
      <c r="BC78" s="77"/>
      <c r="BD78" s="3"/>
      <c r="BE78" s="3"/>
      <c r="BG78" s="21">
        <f t="shared" si="4"/>
        <v>0</v>
      </c>
      <c r="BH78" s="21">
        <f t="shared" si="5"/>
        <v>0</v>
      </c>
    </row>
    <row r="79" spans="1:60" x14ac:dyDescent="0.2">
      <c r="A79" s="3" t="str">
        <f>IF('Service providers'!I81="Enter name of site 5", "", 'Service providers'!I81)</f>
        <v/>
      </c>
      <c r="B79" s="3"/>
      <c r="C79" s="3"/>
      <c r="D79" s="3"/>
      <c r="E79" s="3"/>
      <c r="F79" s="77"/>
      <c r="G79" s="3"/>
      <c r="H79" s="3"/>
      <c r="I79" s="3"/>
      <c r="J79" s="3"/>
      <c r="K79" s="3"/>
      <c r="L79" s="3"/>
      <c r="M79" s="77"/>
      <c r="N79" s="3"/>
      <c r="O79" s="3"/>
      <c r="P79" s="3"/>
      <c r="Q79" s="3"/>
      <c r="R79" s="3"/>
      <c r="S79" s="3"/>
      <c r="T79" s="77"/>
      <c r="U79" s="3"/>
      <c r="V79" s="3"/>
      <c r="W79" s="3"/>
      <c r="X79" s="3"/>
      <c r="Y79" s="3"/>
      <c r="Z79" s="3"/>
      <c r="AA79" s="77"/>
      <c r="AB79" s="3"/>
      <c r="AC79" s="3"/>
      <c r="AD79" s="3"/>
      <c r="AE79" s="3"/>
      <c r="AF79" s="3"/>
      <c r="AG79" s="3"/>
      <c r="AH79" s="77"/>
      <c r="AI79" s="3"/>
      <c r="AJ79" s="3"/>
      <c r="AK79" s="3"/>
      <c r="AL79" s="3"/>
      <c r="AM79" s="3"/>
      <c r="AN79" s="3"/>
      <c r="AO79" s="77"/>
      <c r="AP79" s="3"/>
      <c r="AQ79" s="3"/>
      <c r="AR79" s="3"/>
      <c r="AS79" s="3"/>
      <c r="AT79" s="77"/>
      <c r="AU79" s="77"/>
      <c r="AV79" s="3"/>
      <c r="AW79" s="3"/>
      <c r="AX79" s="3"/>
      <c r="AY79" s="3"/>
      <c r="AZ79" s="3"/>
      <c r="BA79" s="3"/>
      <c r="BB79" s="3"/>
      <c r="BC79" s="77"/>
      <c r="BD79" s="3"/>
      <c r="BE79" s="3"/>
      <c r="BG79" s="21">
        <f t="shared" si="4"/>
        <v>0</v>
      </c>
      <c r="BH79" s="21">
        <f t="shared" si="5"/>
        <v>0</v>
      </c>
    </row>
    <row r="80" spans="1:60" x14ac:dyDescent="0.2">
      <c r="A80" s="3" t="str">
        <f>IF('Service providers'!I82="Enter name of site 6", "", 'Service providers'!I82)</f>
        <v/>
      </c>
      <c r="B80" s="3"/>
      <c r="C80" s="3"/>
      <c r="D80" s="3"/>
      <c r="E80" s="3"/>
      <c r="F80" s="77"/>
      <c r="G80" s="3"/>
      <c r="H80" s="3"/>
      <c r="I80" s="3"/>
      <c r="J80" s="3"/>
      <c r="K80" s="3"/>
      <c r="L80" s="3"/>
      <c r="M80" s="77"/>
      <c r="N80" s="3"/>
      <c r="O80" s="3"/>
      <c r="P80" s="3"/>
      <c r="Q80" s="3"/>
      <c r="R80" s="3"/>
      <c r="S80" s="3"/>
      <c r="T80" s="77"/>
      <c r="U80" s="3"/>
      <c r="V80" s="3"/>
      <c r="W80" s="3"/>
      <c r="X80" s="3"/>
      <c r="Y80" s="3"/>
      <c r="Z80" s="3"/>
      <c r="AA80" s="77"/>
      <c r="AB80" s="3"/>
      <c r="AC80" s="3"/>
      <c r="AD80" s="3"/>
      <c r="AE80" s="3"/>
      <c r="AF80" s="3"/>
      <c r="AG80" s="3"/>
      <c r="AH80" s="77"/>
      <c r="AI80" s="3"/>
      <c r="AJ80" s="3"/>
      <c r="AK80" s="3"/>
      <c r="AL80" s="3"/>
      <c r="AM80" s="3"/>
      <c r="AN80" s="3"/>
      <c r="AO80" s="77"/>
      <c r="AP80" s="3"/>
      <c r="AQ80" s="3"/>
      <c r="AR80" s="3"/>
      <c r="AS80" s="3"/>
      <c r="AT80" s="77"/>
      <c r="AU80" s="77"/>
      <c r="AV80" s="3"/>
      <c r="AW80" s="3"/>
      <c r="AX80" s="3"/>
      <c r="AY80" s="3"/>
      <c r="AZ80" s="3"/>
      <c r="BA80" s="3"/>
      <c r="BB80" s="3"/>
      <c r="BC80" s="77"/>
      <c r="BD80" s="3"/>
      <c r="BE80" s="3"/>
      <c r="BG80" s="21">
        <f t="shared" si="4"/>
        <v>0</v>
      </c>
      <c r="BH80" s="21">
        <f t="shared" si="5"/>
        <v>0</v>
      </c>
    </row>
    <row r="81" spans="1:60" x14ac:dyDescent="0.2">
      <c r="A81" s="3" t="str">
        <f>IF('Service providers'!I83="Enter name of site 7", "", 'Service providers'!I83)</f>
        <v/>
      </c>
      <c r="B81" s="3"/>
      <c r="C81" s="3"/>
      <c r="D81" s="3"/>
      <c r="E81" s="3"/>
      <c r="F81" s="77"/>
      <c r="G81" s="3"/>
      <c r="H81" s="3"/>
      <c r="I81" s="3"/>
      <c r="J81" s="3"/>
      <c r="K81" s="3"/>
      <c r="L81" s="3"/>
      <c r="M81" s="77"/>
      <c r="N81" s="3"/>
      <c r="O81" s="3"/>
      <c r="P81" s="3"/>
      <c r="Q81" s="3"/>
      <c r="R81" s="3"/>
      <c r="S81" s="3"/>
      <c r="T81" s="77"/>
      <c r="U81" s="3"/>
      <c r="V81" s="3"/>
      <c r="W81" s="3"/>
      <c r="X81" s="3"/>
      <c r="Y81" s="3"/>
      <c r="Z81" s="3"/>
      <c r="AA81" s="77"/>
      <c r="AB81" s="3"/>
      <c r="AC81" s="3"/>
      <c r="AD81" s="3"/>
      <c r="AE81" s="3"/>
      <c r="AF81" s="3"/>
      <c r="AG81" s="3"/>
      <c r="AH81" s="77"/>
      <c r="AI81" s="3"/>
      <c r="AJ81" s="3"/>
      <c r="AK81" s="3"/>
      <c r="AL81" s="3"/>
      <c r="AM81" s="3"/>
      <c r="AN81" s="3"/>
      <c r="AO81" s="77"/>
      <c r="AP81" s="3"/>
      <c r="AQ81" s="3"/>
      <c r="AR81" s="3"/>
      <c r="AS81" s="3"/>
      <c r="AT81" s="77"/>
      <c r="AU81" s="77"/>
      <c r="AV81" s="3"/>
      <c r="AW81" s="3"/>
      <c r="AX81" s="3"/>
      <c r="AY81" s="3"/>
      <c r="AZ81" s="3"/>
      <c r="BA81" s="3"/>
      <c r="BB81" s="3"/>
      <c r="BC81" s="77"/>
      <c r="BD81" s="3"/>
      <c r="BE81" s="3"/>
      <c r="BG81" s="21">
        <f t="shared" si="4"/>
        <v>0</v>
      </c>
      <c r="BH81" s="21">
        <f t="shared" si="5"/>
        <v>0</v>
      </c>
    </row>
    <row r="82" spans="1:60" x14ac:dyDescent="0.2">
      <c r="A82" s="3" t="str">
        <f>IF('Service providers'!I84="Enter name of site 8", "", 'Service providers'!I84)</f>
        <v/>
      </c>
      <c r="B82" s="3"/>
      <c r="C82" s="3"/>
      <c r="D82" s="3"/>
      <c r="E82" s="3"/>
      <c r="F82" s="77"/>
      <c r="G82" s="3"/>
      <c r="H82" s="3"/>
      <c r="I82" s="3"/>
      <c r="J82" s="3"/>
      <c r="K82" s="3"/>
      <c r="L82" s="3"/>
      <c r="M82" s="77"/>
      <c r="N82" s="3"/>
      <c r="O82" s="3"/>
      <c r="P82" s="3"/>
      <c r="Q82" s="3"/>
      <c r="R82" s="3"/>
      <c r="S82" s="3"/>
      <c r="T82" s="77"/>
      <c r="U82" s="3"/>
      <c r="V82" s="3"/>
      <c r="W82" s="3"/>
      <c r="X82" s="3"/>
      <c r="Y82" s="3"/>
      <c r="Z82" s="3"/>
      <c r="AA82" s="77"/>
      <c r="AB82" s="3"/>
      <c r="AC82" s="3"/>
      <c r="AD82" s="3"/>
      <c r="AE82" s="3"/>
      <c r="AF82" s="3"/>
      <c r="AG82" s="3"/>
      <c r="AH82" s="77"/>
      <c r="AI82" s="3"/>
      <c r="AJ82" s="3"/>
      <c r="AK82" s="3"/>
      <c r="AL82" s="3"/>
      <c r="AM82" s="3"/>
      <c r="AN82" s="3"/>
      <c r="AO82" s="77"/>
      <c r="AP82" s="3"/>
      <c r="AQ82" s="3"/>
      <c r="AR82" s="3"/>
      <c r="AS82" s="3"/>
      <c r="AT82" s="77"/>
      <c r="AU82" s="77"/>
      <c r="AV82" s="3"/>
      <c r="AW82" s="3"/>
      <c r="AX82" s="3"/>
      <c r="AY82" s="3"/>
      <c r="AZ82" s="3"/>
      <c r="BA82" s="3"/>
      <c r="BB82" s="3"/>
      <c r="BC82" s="77"/>
      <c r="BD82" s="3"/>
      <c r="BE82" s="3"/>
      <c r="BG82" s="21">
        <f t="shared" si="4"/>
        <v>0</v>
      </c>
      <c r="BH82" s="21">
        <f t="shared" si="5"/>
        <v>0</v>
      </c>
    </row>
    <row r="83" spans="1:60" x14ac:dyDescent="0.2">
      <c r="A83" s="3" t="str">
        <f>IF('Service providers'!I85="Enter name of site 9", "", 'Service providers'!I85)</f>
        <v/>
      </c>
      <c r="B83" s="3"/>
      <c r="C83" s="3"/>
      <c r="D83" s="3"/>
      <c r="E83" s="3"/>
      <c r="F83" s="77"/>
      <c r="G83" s="3"/>
      <c r="H83" s="3"/>
      <c r="I83" s="3"/>
      <c r="J83" s="3"/>
      <c r="K83" s="3"/>
      <c r="L83" s="3"/>
      <c r="M83" s="77"/>
      <c r="N83" s="3"/>
      <c r="O83" s="3"/>
      <c r="P83" s="3"/>
      <c r="Q83" s="3"/>
      <c r="R83" s="3"/>
      <c r="S83" s="3"/>
      <c r="T83" s="77"/>
      <c r="U83" s="3"/>
      <c r="V83" s="3"/>
      <c r="W83" s="3"/>
      <c r="X83" s="3"/>
      <c r="Y83" s="3"/>
      <c r="Z83" s="3"/>
      <c r="AA83" s="77"/>
      <c r="AB83" s="3"/>
      <c r="AC83" s="3"/>
      <c r="AD83" s="3"/>
      <c r="AE83" s="3"/>
      <c r="AF83" s="3"/>
      <c r="AG83" s="3"/>
      <c r="AH83" s="77"/>
      <c r="AI83" s="3"/>
      <c r="AJ83" s="3"/>
      <c r="AK83" s="3"/>
      <c r="AL83" s="3"/>
      <c r="AM83" s="3"/>
      <c r="AN83" s="3"/>
      <c r="AO83" s="77"/>
      <c r="AP83" s="3"/>
      <c r="AQ83" s="3"/>
      <c r="AR83" s="3"/>
      <c r="AS83" s="3"/>
      <c r="AT83" s="77"/>
      <c r="AU83" s="77"/>
      <c r="AV83" s="3"/>
      <c r="AW83" s="3"/>
      <c r="AX83" s="3"/>
      <c r="AY83" s="3"/>
      <c r="AZ83" s="3"/>
      <c r="BA83" s="3"/>
      <c r="BB83" s="3"/>
      <c r="BC83" s="77"/>
      <c r="BD83" s="3"/>
      <c r="BE83" s="3"/>
      <c r="BG83" s="21">
        <f t="shared" si="4"/>
        <v>0</v>
      </c>
      <c r="BH83" s="21">
        <f t="shared" si="5"/>
        <v>0</v>
      </c>
    </row>
    <row r="84" spans="1:60" x14ac:dyDescent="0.2">
      <c r="A84" s="3" t="str">
        <f>IF('Service providers'!I86="Enter name of site 10", "", 'Service providers'!I86)</f>
        <v/>
      </c>
      <c r="B84" s="3"/>
      <c r="C84" s="3"/>
      <c r="D84" s="3"/>
      <c r="E84" s="3"/>
      <c r="F84" s="77"/>
      <c r="G84" s="3"/>
      <c r="H84" s="3"/>
      <c r="I84" s="3"/>
      <c r="J84" s="3"/>
      <c r="K84" s="3"/>
      <c r="L84" s="3"/>
      <c r="M84" s="77"/>
      <c r="N84" s="3"/>
      <c r="O84" s="3"/>
      <c r="P84" s="3"/>
      <c r="Q84" s="3"/>
      <c r="R84" s="3"/>
      <c r="S84" s="3"/>
      <c r="T84" s="77"/>
      <c r="U84" s="3"/>
      <c r="V84" s="3"/>
      <c r="W84" s="3"/>
      <c r="X84" s="3"/>
      <c r="Y84" s="3"/>
      <c r="Z84" s="3"/>
      <c r="AA84" s="77"/>
      <c r="AB84" s="3"/>
      <c r="AC84" s="3"/>
      <c r="AD84" s="3"/>
      <c r="AE84" s="3"/>
      <c r="AF84" s="3"/>
      <c r="AG84" s="3"/>
      <c r="AH84" s="77"/>
      <c r="AI84" s="3"/>
      <c r="AJ84" s="3"/>
      <c r="AK84" s="3"/>
      <c r="AL84" s="3"/>
      <c r="AM84" s="3"/>
      <c r="AN84" s="3"/>
      <c r="AO84" s="77"/>
      <c r="AP84" s="3"/>
      <c r="AQ84" s="3"/>
      <c r="AR84" s="3"/>
      <c r="AS84" s="3"/>
      <c r="AT84" s="77"/>
      <c r="AU84" s="77"/>
      <c r="AV84" s="3"/>
      <c r="AW84" s="3"/>
      <c r="AX84" s="3"/>
      <c r="AY84" s="3"/>
      <c r="AZ84" s="3"/>
      <c r="BA84" s="3"/>
      <c r="BB84" s="3"/>
      <c r="BC84" s="77"/>
      <c r="BD84" s="3"/>
      <c r="BE84" s="3"/>
      <c r="BG84" s="21">
        <f t="shared" si="4"/>
        <v>0</v>
      </c>
      <c r="BH84" s="21">
        <f t="shared" si="5"/>
        <v>0</v>
      </c>
    </row>
    <row r="85" spans="1:60" x14ac:dyDescent="0.2">
      <c r="A85" s="3" t="str">
        <f>IF('Service providers'!I87="Enter name of site 11", "", 'Service providers'!I87)</f>
        <v/>
      </c>
      <c r="B85" s="3"/>
      <c r="C85" s="3"/>
      <c r="D85" s="3"/>
      <c r="E85" s="3"/>
      <c r="F85" s="77"/>
      <c r="G85" s="3"/>
      <c r="H85" s="3"/>
      <c r="I85" s="3"/>
      <c r="J85" s="3"/>
      <c r="K85" s="3"/>
      <c r="L85" s="3"/>
      <c r="M85" s="77"/>
      <c r="N85" s="3"/>
      <c r="O85" s="3"/>
      <c r="P85" s="3"/>
      <c r="Q85" s="3"/>
      <c r="R85" s="3"/>
      <c r="S85" s="3"/>
      <c r="T85" s="77"/>
      <c r="U85" s="3"/>
      <c r="V85" s="3"/>
      <c r="W85" s="3"/>
      <c r="X85" s="3"/>
      <c r="Y85" s="3"/>
      <c r="Z85" s="3"/>
      <c r="AA85" s="77"/>
      <c r="AB85" s="3"/>
      <c r="AC85" s="3"/>
      <c r="AD85" s="3"/>
      <c r="AE85" s="3"/>
      <c r="AF85" s="3"/>
      <c r="AG85" s="3"/>
      <c r="AH85" s="77"/>
      <c r="AI85" s="3"/>
      <c r="AJ85" s="3"/>
      <c r="AK85" s="3"/>
      <c r="AL85" s="3"/>
      <c r="AM85" s="3"/>
      <c r="AN85" s="3"/>
      <c r="AO85" s="77"/>
      <c r="AP85" s="3"/>
      <c r="AQ85" s="3"/>
      <c r="AR85" s="3"/>
      <c r="AS85" s="3"/>
      <c r="AT85" s="77"/>
      <c r="AU85" s="77"/>
      <c r="AV85" s="3"/>
      <c r="AW85" s="3"/>
      <c r="AX85" s="3"/>
      <c r="AY85" s="3"/>
      <c r="AZ85" s="3"/>
      <c r="BA85" s="3"/>
      <c r="BB85" s="3"/>
      <c r="BC85" s="77"/>
      <c r="BD85" s="3"/>
      <c r="BE85" s="3"/>
      <c r="BG85" s="21">
        <f t="shared" si="4"/>
        <v>0</v>
      </c>
      <c r="BH85" s="21">
        <f t="shared" si="5"/>
        <v>0</v>
      </c>
    </row>
    <row r="86" spans="1:60" x14ac:dyDescent="0.2">
      <c r="A86" s="3" t="str">
        <f>IF('Service providers'!I88="Enter name of site 12", "", 'Service providers'!I88)</f>
        <v/>
      </c>
      <c r="B86" s="3"/>
      <c r="C86" s="3"/>
      <c r="D86" s="3"/>
      <c r="E86" s="3"/>
      <c r="F86" s="77"/>
      <c r="G86" s="3"/>
      <c r="H86" s="3"/>
      <c r="I86" s="3"/>
      <c r="J86" s="3"/>
      <c r="K86" s="3"/>
      <c r="L86" s="3"/>
      <c r="M86" s="77"/>
      <c r="N86" s="3"/>
      <c r="O86" s="3"/>
      <c r="P86" s="3"/>
      <c r="Q86" s="3"/>
      <c r="R86" s="3"/>
      <c r="S86" s="3"/>
      <c r="T86" s="77"/>
      <c r="U86" s="3"/>
      <c r="V86" s="3"/>
      <c r="W86" s="3"/>
      <c r="X86" s="3"/>
      <c r="Y86" s="3"/>
      <c r="Z86" s="3"/>
      <c r="AA86" s="77"/>
      <c r="AB86" s="3"/>
      <c r="AC86" s="3"/>
      <c r="AD86" s="3"/>
      <c r="AE86" s="3"/>
      <c r="AF86" s="3"/>
      <c r="AG86" s="3"/>
      <c r="AH86" s="77"/>
      <c r="AI86" s="3"/>
      <c r="AJ86" s="3"/>
      <c r="AK86" s="3"/>
      <c r="AL86" s="3"/>
      <c r="AM86" s="3"/>
      <c r="AN86" s="3"/>
      <c r="AO86" s="77"/>
      <c r="AP86" s="3"/>
      <c r="AQ86" s="3"/>
      <c r="AR86" s="3"/>
      <c r="AS86" s="3"/>
      <c r="AT86" s="77"/>
      <c r="AU86" s="77"/>
      <c r="AV86" s="3"/>
      <c r="AW86" s="3"/>
      <c r="AX86" s="3"/>
      <c r="AY86" s="3"/>
      <c r="AZ86" s="3"/>
      <c r="BA86" s="3"/>
      <c r="BB86" s="3"/>
      <c r="BC86" s="77"/>
      <c r="BD86" s="3"/>
      <c r="BE86" s="3"/>
      <c r="BG86" s="21">
        <f t="shared" si="4"/>
        <v>0</v>
      </c>
      <c r="BH86" s="21">
        <f t="shared" si="5"/>
        <v>0</v>
      </c>
    </row>
    <row r="87" spans="1:60" x14ac:dyDescent="0.2">
      <c r="A87" s="3" t="str">
        <f>IF('Service providers'!I89="Enter name of site 13", "", 'Service providers'!I89)</f>
        <v/>
      </c>
      <c r="B87" s="3"/>
      <c r="C87" s="3"/>
      <c r="D87" s="3"/>
      <c r="E87" s="3"/>
      <c r="F87" s="77"/>
      <c r="G87" s="3"/>
      <c r="H87" s="3"/>
      <c r="I87" s="3"/>
      <c r="J87" s="3"/>
      <c r="K87" s="3"/>
      <c r="L87" s="3"/>
      <c r="M87" s="77"/>
      <c r="N87" s="3"/>
      <c r="O87" s="3"/>
      <c r="P87" s="3"/>
      <c r="Q87" s="3"/>
      <c r="R87" s="3"/>
      <c r="S87" s="3"/>
      <c r="T87" s="77"/>
      <c r="U87" s="3"/>
      <c r="V87" s="3"/>
      <c r="W87" s="3"/>
      <c r="X87" s="3"/>
      <c r="Y87" s="3"/>
      <c r="Z87" s="3"/>
      <c r="AA87" s="77"/>
      <c r="AB87" s="3"/>
      <c r="AC87" s="3"/>
      <c r="AD87" s="3"/>
      <c r="AE87" s="3"/>
      <c r="AF87" s="3"/>
      <c r="AG87" s="3"/>
      <c r="AH87" s="77"/>
      <c r="AI87" s="3"/>
      <c r="AJ87" s="3"/>
      <c r="AK87" s="3"/>
      <c r="AL87" s="3"/>
      <c r="AM87" s="3"/>
      <c r="AN87" s="3"/>
      <c r="AO87" s="77"/>
      <c r="AP87" s="3"/>
      <c r="AQ87" s="3"/>
      <c r="AR87" s="3"/>
      <c r="AS87" s="3"/>
      <c r="AT87" s="77"/>
      <c r="AU87" s="77"/>
      <c r="AV87" s="3"/>
      <c r="AW87" s="3"/>
      <c r="AX87" s="3"/>
      <c r="AY87" s="3"/>
      <c r="AZ87" s="3"/>
      <c r="BA87" s="3"/>
      <c r="BB87" s="3"/>
      <c r="BC87" s="77"/>
      <c r="BD87" s="3"/>
      <c r="BE87" s="3"/>
      <c r="BG87" s="21">
        <f t="shared" si="4"/>
        <v>0</v>
      </c>
      <c r="BH87" s="21">
        <f t="shared" si="5"/>
        <v>0</v>
      </c>
    </row>
    <row r="88" spans="1:60" x14ac:dyDescent="0.2">
      <c r="A88" s="3" t="str">
        <f>IF('Service providers'!I90="Enter name of site 14", "", 'Service providers'!I90)</f>
        <v/>
      </c>
      <c r="B88" s="3"/>
      <c r="C88" s="3"/>
      <c r="D88" s="3"/>
      <c r="E88" s="3"/>
      <c r="F88" s="77"/>
      <c r="G88" s="3"/>
      <c r="H88" s="3"/>
      <c r="I88" s="3"/>
      <c r="J88" s="3"/>
      <c r="K88" s="3"/>
      <c r="L88" s="3"/>
      <c r="M88" s="77"/>
      <c r="N88" s="3"/>
      <c r="O88" s="3"/>
      <c r="P88" s="3"/>
      <c r="Q88" s="3"/>
      <c r="R88" s="3"/>
      <c r="S88" s="3"/>
      <c r="T88" s="77"/>
      <c r="U88" s="3"/>
      <c r="V88" s="3"/>
      <c r="W88" s="3"/>
      <c r="X88" s="3"/>
      <c r="Y88" s="3"/>
      <c r="Z88" s="3"/>
      <c r="AA88" s="77"/>
      <c r="AB88" s="3"/>
      <c r="AC88" s="3"/>
      <c r="AD88" s="3"/>
      <c r="AE88" s="3"/>
      <c r="AF88" s="3"/>
      <c r="AG88" s="3"/>
      <c r="AH88" s="77"/>
      <c r="AI88" s="3"/>
      <c r="AJ88" s="3"/>
      <c r="AK88" s="3"/>
      <c r="AL88" s="3"/>
      <c r="AM88" s="3"/>
      <c r="AN88" s="3"/>
      <c r="AO88" s="77"/>
      <c r="AP88" s="3"/>
      <c r="AQ88" s="3"/>
      <c r="AR88" s="3"/>
      <c r="AS88" s="3"/>
      <c r="AT88" s="77"/>
      <c r="AU88" s="77"/>
      <c r="AV88" s="3"/>
      <c r="AW88" s="3"/>
      <c r="AX88" s="3"/>
      <c r="AY88" s="3"/>
      <c r="AZ88" s="3"/>
      <c r="BA88" s="3"/>
      <c r="BB88" s="3"/>
      <c r="BC88" s="77"/>
      <c r="BD88" s="3"/>
      <c r="BE88" s="3"/>
      <c r="BG88" s="21">
        <f t="shared" si="4"/>
        <v>0</v>
      </c>
      <c r="BH88" s="21">
        <f t="shared" si="5"/>
        <v>0</v>
      </c>
    </row>
    <row r="89" spans="1:60" x14ac:dyDescent="0.2">
      <c r="A89" s="3" t="str">
        <f>IF('Service providers'!I91="Enter name of site 15", "", 'Service providers'!I91)</f>
        <v/>
      </c>
      <c r="B89" s="3"/>
      <c r="C89" s="3"/>
      <c r="D89" s="3"/>
      <c r="E89" s="3"/>
      <c r="F89" s="77"/>
      <c r="G89" s="3"/>
      <c r="H89" s="3"/>
      <c r="I89" s="3"/>
      <c r="J89" s="3"/>
      <c r="K89" s="3"/>
      <c r="L89" s="3"/>
      <c r="M89" s="77"/>
      <c r="N89" s="3"/>
      <c r="O89" s="3"/>
      <c r="P89" s="3"/>
      <c r="Q89" s="3"/>
      <c r="R89" s="3"/>
      <c r="S89" s="3"/>
      <c r="T89" s="77"/>
      <c r="U89" s="3"/>
      <c r="V89" s="3"/>
      <c r="W89" s="3"/>
      <c r="X89" s="3"/>
      <c r="Y89" s="3"/>
      <c r="Z89" s="3"/>
      <c r="AA89" s="77"/>
      <c r="AB89" s="3"/>
      <c r="AC89" s="3"/>
      <c r="AD89" s="3"/>
      <c r="AE89" s="3"/>
      <c r="AF89" s="3"/>
      <c r="AG89" s="3"/>
      <c r="AH89" s="77"/>
      <c r="AI89" s="3"/>
      <c r="AJ89" s="3"/>
      <c r="AK89" s="3"/>
      <c r="AL89" s="3"/>
      <c r="AM89" s="3"/>
      <c r="AN89" s="3"/>
      <c r="AO89" s="77"/>
      <c r="AP89" s="3"/>
      <c r="AQ89" s="3"/>
      <c r="AR89" s="3"/>
      <c r="AS89" s="3"/>
      <c r="AT89" s="77"/>
      <c r="AU89" s="77"/>
      <c r="AV89" s="3"/>
      <c r="AW89" s="3"/>
      <c r="AX89" s="3"/>
      <c r="AY89" s="3"/>
      <c r="AZ89" s="3"/>
      <c r="BA89" s="3"/>
      <c r="BB89" s="3"/>
      <c r="BC89" s="77"/>
      <c r="BD89" s="3"/>
      <c r="BE89" s="3"/>
      <c r="BG89" s="21">
        <f t="shared" si="4"/>
        <v>0</v>
      </c>
      <c r="BH89" s="21">
        <f t="shared" si="5"/>
        <v>0</v>
      </c>
    </row>
    <row r="90" spans="1:60" x14ac:dyDescent="0.2">
      <c r="A90" s="3" t="str">
        <f>IF('Service providers'!I92="Enter name of site 16", "", 'Service providers'!I92)</f>
        <v/>
      </c>
      <c r="B90" s="3"/>
      <c r="C90" s="3"/>
      <c r="D90" s="3"/>
      <c r="E90" s="3"/>
      <c r="F90" s="77"/>
      <c r="G90" s="3"/>
      <c r="H90" s="3"/>
      <c r="I90" s="3"/>
      <c r="J90" s="3"/>
      <c r="K90" s="3"/>
      <c r="L90" s="3"/>
      <c r="M90" s="77"/>
      <c r="N90" s="3"/>
      <c r="O90" s="3"/>
      <c r="P90" s="3"/>
      <c r="Q90" s="3"/>
      <c r="R90" s="3"/>
      <c r="S90" s="3"/>
      <c r="T90" s="77"/>
      <c r="U90" s="3"/>
      <c r="V90" s="3"/>
      <c r="W90" s="3"/>
      <c r="X90" s="3"/>
      <c r="Y90" s="3"/>
      <c r="Z90" s="3"/>
      <c r="AA90" s="77"/>
      <c r="AB90" s="3"/>
      <c r="AC90" s="3"/>
      <c r="AD90" s="3"/>
      <c r="AE90" s="3"/>
      <c r="AF90" s="3"/>
      <c r="AG90" s="3"/>
      <c r="AH90" s="77"/>
      <c r="AI90" s="3"/>
      <c r="AJ90" s="3"/>
      <c r="AK90" s="3"/>
      <c r="AL90" s="3"/>
      <c r="AM90" s="3"/>
      <c r="AN90" s="3"/>
      <c r="AO90" s="77"/>
      <c r="AP90" s="3"/>
      <c r="AQ90" s="3"/>
      <c r="AR90" s="3"/>
      <c r="AS90" s="3"/>
      <c r="AT90" s="77"/>
      <c r="AU90" s="77"/>
      <c r="AV90" s="3"/>
      <c r="AW90" s="3"/>
      <c r="AX90" s="3"/>
      <c r="AY90" s="3"/>
      <c r="AZ90" s="3"/>
      <c r="BA90" s="3"/>
      <c r="BB90" s="3"/>
      <c r="BC90" s="77"/>
      <c r="BD90" s="3"/>
      <c r="BE90" s="3"/>
      <c r="BG90" s="21">
        <f t="shared" si="4"/>
        <v>0</v>
      </c>
      <c r="BH90" s="21">
        <f t="shared" si="5"/>
        <v>0</v>
      </c>
    </row>
    <row r="91" spans="1:60" x14ac:dyDescent="0.2">
      <c r="A91" s="3" t="str">
        <f>IF('Service providers'!I93="Enter name of site 17", "", 'Service providers'!I93)</f>
        <v/>
      </c>
      <c r="B91" s="3"/>
      <c r="C91" s="3"/>
      <c r="D91" s="3"/>
      <c r="E91" s="3"/>
      <c r="F91" s="77"/>
      <c r="G91" s="3"/>
      <c r="H91" s="3"/>
      <c r="I91" s="3"/>
      <c r="J91" s="3"/>
      <c r="K91" s="3"/>
      <c r="L91" s="3"/>
      <c r="M91" s="77"/>
      <c r="N91" s="3"/>
      <c r="O91" s="3"/>
      <c r="P91" s="3"/>
      <c r="Q91" s="3"/>
      <c r="R91" s="3"/>
      <c r="S91" s="3"/>
      <c r="T91" s="77"/>
      <c r="U91" s="3"/>
      <c r="V91" s="3"/>
      <c r="W91" s="3"/>
      <c r="X91" s="3"/>
      <c r="Y91" s="3"/>
      <c r="Z91" s="3"/>
      <c r="AA91" s="77"/>
      <c r="AB91" s="3"/>
      <c r="AC91" s="3"/>
      <c r="AD91" s="3"/>
      <c r="AE91" s="3"/>
      <c r="AF91" s="3"/>
      <c r="AG91" s="3"/>
      <c r="AH91" s="77"/>
      <c r="AI91" s="3"/>
      <c r="AJ91" s="3"/>
      <c r="AK91" s="3"/>
      <c r="AL91" s="3"/>
      <c r="AM91" s="3"/>
      <c r="AN91" s="3"/>
      <c r="AO91" s="77"/>
      <c r="AP91" s="3"/>
      <c r="AQ91" s="3"/>
      <c r="AR91" s="3"/>
      <c r="AS91" s="3"/>
      <c r="AT91" s="77"/>
      <c r="AU91" s="77"/>
      <c r="AV91" s="3"/>
      <c r="AW91" s="3"/>
      <c r="AX91" s="3"/>
      <c r="AY91" s="3"/>
      <c r="AZ91" s="3"/>
      <c r="BA91" s="3"/>
      <c r="BB91" s="3"/>
      <c r="BC91" s="77"/>
      <c r="BD91" s="3"/>
      <c r="BE91" s="3"/>
      <c r="BG91" s="21">
        <f t="shared" si="4"/>
        <v>0</v>
      </c>
      <c r="BH91" s="21">
        <f t="shared" si="5"/>
        <v>0</v>
      </c>
    </row>
    <row r="92" spans="1:60" x14ac:dyDescent="0.2">
      <c r="A92" s="3" t="str">
        <f>IF('Service providers'!I94="Enter name of site 18", "", 'Service providers'!I94)</f>
        <v/>
      </c>
      <c r="B92" s="3"/>
      <c r="C92" s="3"/>
      <c r="D92" s="3"/>
      <c r="E92" s="3"/>
      <c r="F92" s="77"/>
      <c r="G92" s="3"/>
      <c r="H92" s="3"/>
      <c r="I92" s="3"/>
      <c r="J92" s="3"/>
      <c r="K92" s="3"/>
      <c r="L92" s="3"/>
      <c r="M92" s="77"/>
      <c r="N92" s="3"/>
      <c r="O92" s="3"/>
      <c r="P92" s="3"/>
      <c r="Q92" s="3"/>
      <c r="R92" s="3"/>
      <c r="S92" s="3"/>
      <c r="T92" s="77"/>
      <c r="U92" s="3"/>
      <c r="V92" s="3"/>
      <c r="W92" s="3"/>
      <c r="X92" s="3"/>
      <c r="Y92" s="3"/>
      <c r="Z92" s="3"/>
      <c r="AA92" s="77"/>
      <c r="AB92" s="3"/>
      <c r="AC92" s="3"/>
      <c r="AD92" s="3"/>
      <c r="AE92" s="3"/>
      <c r="AF92" s="3"/>
      <c r="AG92" s="3"/>
      <c r="AH92" s="77"/>
      <c r="AI92" s="3"/>
      <c r="AJ92" s="3"/>
      <c r="AK92" s="3"/>
      <c r="AL92" s="3"/>
      <c r="AM92" s="3"/>
      <c r="AN92" s="3"/>
      <c r="AO92" s="77"/>
      <c r="AP92" s="3"/>
      <c r="AQ92" s="3"/>
      <c r="AR92" s="3"/>
      <c r="AS92" s="3"/>
      <c r="AT92" s="77"/>
      <c r="AU92" s="77"/>
      <c r="AV92" s="3"/>
      <c r="AW92" s="3"/>
      <c r="AX92" s="3"/>
      <c r="AY92" s="3"/>
      <c r="AZ92" s="3"/>
      <c r="BA92" s="3"/>
      <c r="BB92" s="3"/>
      <c r="BC92" s="77"/>
      <c r="BD92" s="3"/>
      <c r="BE92" s="3"/>
      <c r="BG92" s="21">
        <f t="shared" si="4"/>
        <v>0</v>
      </c>
      <c r="BH92" s="21">
        <f t="shared" si="5"/>
        <v>0</v>
      </c>
    </row>
    <row r="93" spans="1:60" x14ac:dyDescent="0.2">
      <c r="A93" s="3" t="str">
        <f>IF('Service providers'!I95="Enter name of site 19", "", 'Service providers'!I95)</f>
        <v/>
      </c>
      <c r="B93" s="3"/>
      <c r="C93" s="3"/>
      <c r="D93" s="3"/>
      <c r="E93" s="3"/>
      <c r="F93" s="77"/>
      <c r="G93" s="3"/>
      <c r="H93" s="3"/>
      <c r="I93" s="3"/>
      <c r="J93" s="3"/>
      <c r="K93" s="3"/>
      <c r="L93" s="3"/>
      <c r="M93" s="77"/>
      <c r="N93" s="3"/>
      <c r="O93" s="3"/>
      <c r="P93" s="3"/>
      <c r="Q93" s="3"/>
      <c r="R93" s="3"/>
      <c r="S93" s="3"/>
      <c r="T93" s="77"/>
      <c r="U93" s="3"/>
      <c r="V93" s="3"/>
      <c r="W93" s="3"/>
      <c r="X93" s="3"/>
      <c r="Y93" s="3"/>
      <c r="Z93" s="3"/>
      <c r="AA93" s="77"/>
      <c r="AB93" s="3"/>
      <c r="AC93" s="3"/>
      <c r="AD93" s="3"/>
      <c r="AE93" s="3"/>
      <c r="AF93" s="3"/>
      <c r="AG93" s="3"/>
      <c r="AH93" s="77"/>
      <c r="AI93" s="3"/>
      <c r="AJ93" s="3"/>
      <c r="AK93" s="3"/>
      <c r="AL93" s="3"/>
      <c r="AM93" s="3"/>
      <c r="AN93" s="3"/>
      <c r="AO93" s="77"/>
      <c r="AP93" s="3"/>
      <c r="AQ93" s="3"/>
      <c r="AR93" s="3"/>
      <c r="AS93" s="3"/>
      <c r="AT93" s="77"/>
      <c r="AU93" s="77"/>
      <c r="AV93" s="3"/>
      <c r="AW93" s="3"/>
      <c r="AX93" s="3"/>
      <c r="AY93" s="3"/>
      <c r="AZ93" s="3"/>
      <c r="BA93" s="3"/>
      <c r="BB93" s="3"/>
      <c r="BC93" s="77"/>
      <c r="BD93" s="3"/>
      <c r="BE93" s="3"/>
      <c r="BG93" s="21">
        <f t="shared" si="4"/>
        <v>0</v>
      </c>
      <c r="BH93" s="21">
        <f t="shared" si="5"/>
        <v>0</v>
      </c>
    </row>
    <row r="94" spans="1:60" x14ac:dyDescent="0.2">
      <c r="A94" s="3" t="str">
        <f>IF('Service providers'!I96="Enter name of site 20", "", 'Service providers'!I96)</f>
        <v/>
      </c>
      <c r="B94" s="3"/>
      <c r="C94" s="3"/>
      <c r="D94" s="3"/>
      <c r="E94" s="3"/>
      <c r="F94" s="77"/>
      <c r="G94" s="3"/>
      <c r="H94" s="3"/>
      <c r="I94" s="3"/>
      <c r="J94" s="3"/>
      <c r="K94" s="3"/>
      <c r="L94" s="3"/>
      <c r="M94" s="77"/>
      <c r="N94" s="3"/>
      <c r="O94" s="3"/>
      <c r="P94" s="3"/>
      <c r="Q94" s="3"/>
      <c r="R94" s="3"/>
      <c r="S94" s="3"/>
      <c r="T94" s="77"/>
      <c r="U94" s="3"/>
      <c r="V94" s="3"/>
      <c r="W94" s="3"/>
      <c r="X94" s="3"/>
      <c r="Y94" s="3"/>
      <c r="Z94" s="3"/>
      <c r="AA94" s="77"/>
      <c r="AB94" s="3"/>
      <c r="AC94" s="3"/>
      <c r="AD94" s="3"/>
      <c r="AE94" s="3"/>
      <c r="AF94" s="3"/>
      <c r="AG94" s="3"/>
      <c r="AH94" s="77"/>
      <c r="AI94" s="3"/>
      <c r="AJ94" s="3"/>
      <c r="AK94" s="3"/>
      <c r="AL94" s="3"/>
      <c r="AM94" s="3"/>
      <c r="AN94" s="3"/>
      <c r="AO94" s="77"/>
      <c r="AP94" s="3"/>
      <c r="AQ94" s="3"/>
      <c r="AR94" s="3"/>
      <c r="AS94" s="3"/>
      <c r="AT94" s="77"/>
      <c r="AU94" s="77"/>
      <c r="AV94" s="3"/>
      <c r="AW94" s="3"/>
      <c r="AX94" s="3"/>
      <c r="AY94" s="3"/>
      <c r="AZ94" s="3"/>
      <c r="BA94" s="3"/>
      <c r="BB94" s="3"/>
      <c r="BC94" s="77"/>
      <c r="BD94" s="3"/>
      <c r="BE94" s="3"/>
      <c r="BG94" s="21">
        <f t="shared" si="4"/>
        <v>0</v>
      </c>
      <c r="BH94" s="21">
        <f t="shared" si="5"/>
        <v>0</v>
      </c>
    </row>
    <row r="95" spans="1:60" ht="15" x14ac:dyDescent="0.25">
      <c r="A95" s="74" t="str">
        <f>IF('Service providers'!I97="Enter name here", "", 'Service providers'!I97)</f>
        <v/>
      </c>
      <c r="B95" s="75"/>
      <c r="C95" s="75"/>
      <c r="D95" s="75"/>
      <c r="E95" s="75"/>
      <c r="F95" s="76"/>
      <c r="G95" s="75"/>
      <c r="H95" s="75"/>
      <c r="I95" s="75"/>
      <c r="J95" s="76"/>
      <c r="K95" s="75"/>
      <c r="L95" s="75"/>
      <c r="M95" s="75"/>
      <c r="N95" s="75"/>
      <c r="O95" s="76"/>
      <c r="P95" s="75"/>
      <c r="Q95" s="76"/>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G95" s="21">
        <f t="shared" si="0"/>
        <v>0</v>
      </c>
      <c r="BH95" s="21">
        <f t="shared" si="1"/>
        <v>0</v>
      </c>
    </row>
    <row r="96" spans="1:60" x14ac:dyDescent="0.2">
      <c r="A96" s="3" t="str">
        <f>IF('Service providers'!I98="Enter name of site 1", "", 'Service providers'!I98)</f>
        <v/>
      </c>
      <c r="B96" s="3"/>
      <c r="C96" s="3"/>
      <c r="D96" s="3"/>
      <c r="E96" s="3"/>
      <c r="F96" s="77"/>
      <c r="G96" s="3"/>
      <c r="H96" s="3"/>
      <c r="I96" s="3"/>
      <c r="J96" s="3"/>
      <c r="K96" s="3"/>
      <c r="L96" s="3"/>
      <c r="M96" s="77"/>
      <c r="N96" s="3"/>
      <c r="O96" s="3"/>
      <c r="P96" s="3"/>
      <c r="Q96" s="3"/>
      <c r="R96" s="3"/>
      <c r="S96" s="3"/>
      <c r="T96" s="77"/>
      <c r="U96" s="3"/>
      <c r="V96" s="3"/>
      <c r="W96" s="3"/>
      <c r="X96" s="3"/>
      <c r="Y96" s="3"/>
      <c r="Z96" s="3"/>
      <c r="AA96" s="77"/>
      <c r="AB96" s="3"/>
      <c r="AC96" s="3"/>
      <c r="AD96" s="3"/>
      <c r="AE96" s="3"/>
      <c r="AF96" s="3"/>
      <c r="AG96" s="3"/>
      <c r="AH96" s="77"/>
      <c r="AI96" s="3"/>
      <c r="AJ96" s="3"/>
      <c r="AK96" s="3"/>
      <c r="AL96" s="3"/>
      <c r="AM96" s="3"/>
      <c r="AN96" s="3"/>
      <c r="AO96" s="77"/>
      <c r="AP96" s="3"/>
      <c r="AQ96" s="3"/>
      <c r="AR96" s="3"/>
      <c r="AS96" s="3"/>
      <c r="AT96" s="77"/>
      <c r="AU96" s="77"/>
      <c r="AV96" s="3"/>
      <c r="AW96" s="3"/>
      <c r="AX96" s="3"/>
      <c r="AY96" s="3"/>
      <c r="AZ96" s="3"/>
      <c r="BA96" s="3"/>
      <c r="BB96" s="3"/>
      <c r="BC96" s="77"/>
      <c r="BD96" s="3"/>
      <c r="BE96" s="3"/>
      <c r="BG96" s="21">
        <f t="shared" si="0"/>
        <v>0</v>
      </c>
      <c r="BH96" s="21">
        <f t="shared" si="1"/>
        <v>0</v>
      </c>
    </row>
    <row r="97" spans="1:60" x14ac:dyDescent="0.2">
      <c r="A97" s="3" t="str">
        <f>IF('Service providers'!I99="Enter name of site 2", "", 'Service providers'!I99)</f>
        <v/>
      </c>
      <c r="B97" s="3"/>
      <c r="C97" s="3"/>
      <c r="D97" s="3"/>
      <c r="E97" s="3"/>
      <c r="F97" s="77"/>
      <c r="G97" s="3"/>
      <c r="H97" s="3"/>
      <c r="I97" s="3"/>
      <c r="J97" s="3"/>
      <c r="K97" s="3"/>
      <c r="L97" s="3"/>
      <c r="M97" s="77"/>
      <c r="N97" s="3"/>
      <c r="O97" s="3"/>
      <c r="P97" s="3"/>
      <c r="Q97" s="3"/>
      <c r="R97" s="3"/>
      <c r="S97" s="3"/>
      <c r="T97" s="77"/>
      <c r="U97" s="3"/>
      <c r="V97" s="3"/>
      <c r="W97" s="3"/>
      <c r="X97" s="3"/>
      <c r="Y97" s="3"/>
      <c r="Z97" s="3"/>
      <c r="AA97" s="77"/>
      <c r="AB97" s="3"/>
      <c r="AC97" s="3"/>
      <c r="AD97" s="3"/>
      <c r="AE97" s="3"/>
      <c r="AF97" s="3"/>
      <c r="AG97" s="3"/>
      <c r="AH97" s="77"/>
      <c r="AI97" s="3"/>
      <c r="AJ97" s="3"/>
      <c r="AK97" s="3"/>
      <c r="AL97" s="3"/>
      <c r="AM97" s="3"/>
      <c r="AN97" s="3"/>
      <c r="AO97" s="77"/>
      <c r="AP97" s="3"/>
      <c r="AQ97" s="3"/>
      <c r="AR97" s="3"/>
      <c r="AS97" s="3"/>
      <c r="AT97" s="77"/>
      <c r="AU97" s="77"/>
      <c r="AV97" s="3"/>
      <c r="AW97" s="3"/>
      <c r="AX97" s="3"/>
      <c r="AY97" s="3"/>
      <c r="AZ97" s="3"/>
      <c r="BA97" s="3"/>
      <c r="BB97" s="3"/>
      <c r="BC97" s="77"/>
      <c r="BD97" s="3"/>
      <c r="BE97" s="3"/>
      <c r="BG97" s="21">
        <f t="shared" si="0"/>
        <v>0</v>
      </c>
      <c r="BH97" s="21">
        <f t="shared" si="1"/>
        <v>0</v>
      </c>
    </row>
    <row r="98" spans="1:60" x14ac:dyDescent="0.2">
      <c r="A98" s="3" t="str">
        <f>IF('Service providers'!I100="Enter name of site 3", "", 'Service providers'!I100)</f>
        <v/>
      </c>
      <c r="B98" s="3"/>
      <c r="C98" s="3"/>
      <c r="D98" s="3"/>
      <c r="E98" s="3"/>
      <c r="F98" s="77"/>
      <c r="G98" s="3"/>
      <c r="H98" s="3"/>
      <c r="I98" s="3"/>
      <c r="J98" s="3"/>
      <c r="K98" s="3"/>
      <c r="L98" s="3"/>
      <c r="M98" s="77"/>
      <c r="N98" s="3"/>
      <c r="O98" s="3"/>
      <c r="P98" s="3"/>
      <c r="Q98" s="3"/>
      <c r="R98" s="3"/>
      <c r="S98" s="3"/>
      <c r="T98" s="77"/>
      <c r="U98" s="3"/>
      <c r="V98" s="3"/>
      <c r="W98" s="3"/>
      <c r="X98" s="3"/>
      <c r="Y98" s="3"/>
      <c r="Z98" s="3"/>
      <c r="AA98" s="77"/>
      <c r="AB98" s="3"/>
      <c r="AC98" s="3"/>
      <c r="AD98" s="3"/>
      <c r="AE98" s="3"/>
      <c r="AF98" s="3"/>
      <c r="AG98" s="3"/>
      <c r="AH98" s="77"/>
      <c r="AI98" s="3"/>
      <c r="AJ98" s="3"/>
      <c r="AK98" s="3"/>
      <c r="AL98" s="3"/>
      <c r="AM98" s="3"/>
      <c r="AN98" s="3"/>
      <c r="AO98" s="77"/>
      <c r="AP98" s="3"/>
      <c r="AQ98" s="3"/>
      <c r="AR98" s="3"/>
      <c r="AS98" s="3"/>
      <c r="AT98" s="77"/>
      <c r="AU98" s="77"/>
      <c r="AV98" s="3"/>
      <c r="AW98" s="3"/>
      <c r="AX98" s="3"/>
      <c r="AY98" s="3"/>
      <c r="AZ98" s="3"/>
      <c r="BA98" s="3"/>
      <c r="BB98" s="3"/>
      <c r="BC98" s="77"/>
      <c r="BD98" s="3"/>
      <c r="BE98" s="3"/>
      <c r="BG98" s="21">
        <f t="shared" si="0"/>
        <v>0</v>
      </c>
      <c r="BH98" s="21">
        <f t="shared" si="1"/>
        <v>0</v>
      </c>
    </row>
    <row r="99" spans="1:60" x14ac:dyDescent="0.2">
      <c r="A99" s="3" t="str">
        <f>IF('Service providers'!I101="Enter name of site 4", "", 'Service providers'!I101)</f>
        <v/>
      </c>
      <c r="B99" s="3"/>
      <c r="C99" s="3"/>
      <c r="D99" s="3"/>
      <c r="E99" s="3"/>
      <c r="F99" s="77"/>
      <c r="G99" s="3"/>
      <c r="H99" s="3"/>
      <c r="I99" s="3"/>
      <c r="J99" s="3"/>
      <c r="K99" s="3"/>
      <c r="L99" s="3"/>
      <c r="M99" s="77"/>
      <c r="N99" s="3"/>
      <c r="O99" s="3"/>
      <c r="P99" s="3"/>
      <c r="Q99" s="3"/>
      <c r="R99" s="3"/>
      <c r="S99" s="3"/>
      <c r="T99" s="77"/>
      <c r="U99" s="3"/>
      <c r="V99" s="3"/>
      <c r="W99" s="3"/>
      <c r="X99" s="3"/>
      <c r="Y99" s="3"/>
      <c r="Z99" s="3"/>
      <c r="AA99" s="77"/>
      <c r="AB99" s="3"/>
      <c r="AC99" s="3"/>
      <c r="AD99" s="3"/>
      <c r="AE99" s="3"/>
      <c r="AF99" s="3"/>
      <c r="AG99" s="3"/>
      <c r="AH99" s="77"/>
      <c r="AI99" s="3"/>
      <c r="AJ99" s="3"/>
      <c r="AK99" s="3"/>
      <c r="AL99" s="3"/>
      <c r="AM99" s="3"/>
      <c r="AN99" s="3"/>
      <c r="AO99" s="77"/>
      <c r="AP99" s="3"/>
      <c r="AQ99" s="3"/>
      <c r="AR99" s="3"/>
      <c r="AS99" s="3"/>
      <c r="AT99" s="77"/>
      <c r="AU99" s="77"/>
      <c r="AV99" s="3"/>
      <c r="AW99" s="3"/>
      <c r="AX99" s="3"/>
      <c r="AY99" s="3"/>
      <c r="AZ99" s="3"/>
      <c r="BA99" s="3"/>
      <c r="BB99" s="3"/>
      <c r="BC99" s="77"/>
      <c r="BD99" s="3"/>
      <c r="BE99" s="3"/>
      <c r="BG99" s="21">
        <f t="shared" si="0"/>
        <v>0</v>
      </c>
      <c r="BH99" s="21">
        <f t="shared" si="1"/>
        <v>0</v>
      </c>
    </row>
    <row r="100" spans="1:60" x14ac:dyDescent="0.2">
      <c r="A100" s="3" t="str">
        <f>IF('Service providers'!I102="Enter name of site 5", "", 'Service providers'!I102)</f>
        <v/>
      </c>
      <c r="B100" s="3"/>
      <c r="C100" s="3"/>
      <c r="D100" s="3"/>
      <c r="E100" s="3"/>
      <c r="F100" s="77"/>
      <c r="G100" s="3"/>
      <c r="H100" s="3"/>
      <c r="I100" s="3"/>
      <c r="J100" s="3"/>
      <c r="K100" s="3"/>
      <c r="L100" s="3"/>
      <c r="M100" s="77"/>
      <c r="N100" s="3"/>
      <c r="O100" s="3"/>
      <c r="P100" s="3"/>
      <c r="Q100" s="3"/>
      <c r="R100" s="3"/>
      <c r="S100" s="3"/>
      <c r="T100" s="77"/>
      <c r="U100" s="3"/>
      <c r="V100" s="3"/>
      <c r="W100" s="3"/>
      <c r="X100" s="3"/>
      <c r="Y100" s="3"/>
      <c r="Z100" s="3"/>
      <c r="AA100" s="77"/>
      <c r="AB100" s="3"/>
      <c r="AC100" s="3"/>
      <c r="AD100" s="3"/>
      <c r="AE100" s="3"/>
      <c r="AF100" s="3"/>
      <c r="AG100" s="3"/>
      <c r="AH100" s="77"/>
      <c r="AI100" s="3"/>
      <c r="AJ100" s="3"/>
      <c r="AK100" s="3"/>
      <c r="AL100" s="3"/>
      <c r="AM100" s="3"/>
      <c r="AN100" s="3"/>
      <c r="AO100" s="77"/>
      <c r="AP100" s="3"/>
      <c r="AQ100" s="3"/>
      <c r="AR100" s="3"/>
      <c r="AS100" s="3"/>
      <c r="AT100" s="77"/>
      <c r="AU100" s="77"/>
      <c r="AV100" s="3"/>
      <c r="AW100" s="3"/>
      <c r="AX100" s="3"/>
      <c r="AY100" s="3"/>
      <c r="AZ100" s="3"/>
      <c r="BA100" s="3"/>
      <c r="BB100" s="3"/>
      <c r="BC100" s="77"/>
      <c r="BD100" s="3"/>
      <c r="BE100" s="3"/>
      <c r="BG100" s="21">
        <f t="shared" si="0"/>
        <v>0</v>
      </c>
      <c r="BH100" s="21">
        <f t="shared" si="1"/>
        <v>0</v>
      </c>
    </row>
    <row r="101" spans="1:60" x14ac:dyDescent="0.2">
      <c r="A101" s="3" t="str">
        <f>IF('Service providers'!I103="Enter name of site 6", "", 'Service providers'!I103)</f>
        <v/>
      </c>
      <c r="B101" s="3"/>
      <c r="C101" s="3"/>
      <c r="D101" s="3"/>
      <c r="E101" s="3"/>
      <c r="F101" s="77"/>
      <c r="G101" s="3"/>
      <c r="H101" s="3"/>
      <c r="I101" s="3"/>
      <c r="J101" s="3"/>
      <c r="K101" s="3"/>
      <c r="L101" s="3"/>
      <c r="M101" s="77"/>
      <c r="N101" s="3"/>
      <c r="O101" s="3"/>
      <c r="P101" s="3"/>
      <c r="Q101" s="3"/>
      <c r="R101" s="3"/>
      <c r="S101" s="3"/>
      <c r="T101" s="77"/>
      <c r="U101" s="3"/>
      <c r="V101" s="3"/>
      <c r="W101" s="3"/>
      <c r="X101" s="3"/>
      <c r="Y101" s="3"/>
      <c r="Z101" s="3"/>
      <c r="AA101" s="77"/>
      <c r="AB101" s="3"/>
      <c r="AC101" s="3"/>
      <c r="AD101" s="3"/>
      <c r="AE101" s="3"/>
      <c r="AF101" s="3"/>
      <c r="AG101" s="3"/>
      <c r="AH101" s="77"/>
      <c r="AI101" s="3"/>
      <c r="AJ101" s="3"/>
      <c r="AK101" s="3"/>
      <c r="AL101" s="3"/>
      <c r="AM101" s="3"/>
      <c r="AN101" s="3"/>
      <c r="AO101" s="77"/>
      <c r="AP101" s="3"/>
      <c r="AQ101" s="3"/>
      <c r="AR101" s="3"/>
      <c r="AS101" s="3"/>
      <c r="AT101" s="77"/>
      <c r="AU101" s="77"/>
      <c r="AV101" s="3"/>
      <c r="AW101" s="3"/>
      <c r="AX101" s="3"/>
      <c r="AY101" s="3"/>
      <c r="AZ101" s="3"/>
      <c r="BA101" s="3"/>
      <c r="BB101" s="3"/>
      <c r="BC101" s="77"/>
      <c r="BD101" s="3"/>
      <c r="BE101" s="3"/>
      <c r="BG101" s="21">
        <f t="shared" si="0"/>
        <v>0</v>
      </c>
      <c r="BH101" s="21">
        <f t="shared" si="1"/>
        <v>0</v>
      </c>
    </row>
    <row r="102" spans="1:60" x14ac:dyDescent="0.2">
      <c r="A102" s="3" t="str">
        <f>IF('Service providers'!I104="Enter name of site 7", "", 'Service providers'!I104)</f>
        <v/>
      </c>
      <c r="B102" s="3"/>
      <c r="C102" s="3"/>
      <c r="D102" s="3"/>
      <c r="E102" s="3"/>
      <c r="F102" s="77"/>
      <c r="G102" s="3"/>
      <c r="H102" s="3"/>
      <c r="I102" s="3"/>
      <c r="J102" s="3"/>
      <c r="K102" s="3"/>
      <c r="L102" s="3"/>
      <c r="M102" s="77"/>
      <c r="N102" s="3"/>
      <c r="O102" s="3"/>
      <c r="P102" s="3"/>
      <c r="Q102" s="3"/>
      <c r="R102" s="3"/>
      <c r="S102" s="3"/>
      <c r="T102" s="77"/>
      <c r="U102" s="3"/>
      <c r="V102" s="3"/>
      <c r="W102" s="3"/>
      <c r="X102" s="3"/>
      <c r="Y102" s="3"/>
      <c r="Z102" s="3"/>
      <c r="AA102" s="77"/>
      <c r="AB102" s="3"/>
      <c r="AC102" s="3"/>
      <c r="AD102" s="3"/>
      <c r="AE102" s="3"/>
      <c r="AF102" s="3"/>
      <c r="AG102" s="3"/>
      <c r="AH102" s="77"/>
      <c r="AI102" s="3"/>
      <c r="AJ102" s="3"/>
      <c r="AK102" s="3"/>
      <c r="AL102" s="3"/>
      <c r="AM102" s="3"/>
      <c r="AN102" s="3"/>
      <c r="AO102" s="77"/>
      <c r="AP102" s="3"/>
      <c r="AQ102" s="3"/>
      <c r="AR102" s="3"/>
      <c r="AS102" s="3"/>
      <c r="AT102" s="77"/>
      <c r="AU102" s="77"/>
      <c r="AV102" s="3"/>
      <c r="AW102" s="3"/>
      <c r="AX102" s="3"/>
      <c r="AY102" s="3"/>
      <c r="AZ102" s="3"/>
      <c r="BA102" s="3"/>
      <c r="BB102" s="3"/>
      <c r="BC102" s="77"/>
      <c r="BD102" s="3"/>
      <c r="BE102" s="3"/>
      <c r="BG102" s="21">
        <f t="shared" si="0"/>
        <v>0</v>
      </c>
      <c r="BH102" s="21">
        <f t="shared" si="1"/>
        <v>0</v>
      </c>
    </row>
    <row r="103" spans="1:60" x14ac:dyDescent="0.2">
      <c r="A103" s="3" t="str">
        <f>IF('Service providers'!I105="Enter name of site 8", "", 'Service providers'!I105)</f>
        <v/>
      </c>
      <c r="B103" s="3"/>
      <c r="C103" s="3"/>
      <c r="D103" s="3"/>
      <c r="E103" s="3"/>
      <c r="F103" s="77"/>
      <c r="G103" s="3"/>
      <c r="H103" s="3"/>
      <c r="I103" s="3"/>
      <c r="J103" s="3"/>
      <c r="K103" s="3"/>
      <c r="L103" s="3"/>
      <c r="M103" s="77"/>
      <c r="N103" s="3"/>
      <c r="O103" s="3"/>
      <c r="P103" s="3"/>
      <c r="Q103" s="3"/>
      <c r="R103" s="3"/>
      <c r="S103" s="3"/>
      <c r="T103" s="77"/>
      <c r="U103" s="3"/>
      <c r="V103" s="3"/>
      <c r="W103" s="3"/>
      <c r="X103" s="3"/>
      <c r="Y103" s="3"/>
      <c r="Z103" s="3"/>
      <c r="AA103" s="77"/>
      <c r="AB103" s="3"/>
      <c r="AC103" s="3"/>
      <c r="AD103" s="3"/>
      <c r="AE103" s="3"/>
      <c r="AF103" s="3"/>
      <c r="AG103" s="3"/>
      <c r="AH103" s="77"/>
      <c r="AI103" s="3"/>
      <c r="AJ103" s="3"/>
      <c r="AK103" s="3"/>
      <c r="AL103" s="3"/>
      <c r="AM103" s="3"/>
      <c r="AN103" s="3"/>
      <c r="AO103" s="77"/>
      <c r="AP103" s="3"/>
      <c r="AQ103" s="3"/>
      <c r="AR103" s="3"/>
      <c r="AS103" s="3"/>
      <c r="AT103" s="77"/>
      <c r="AU103" s="77"/>
      <c r="AV103" s="3"/>
      <c r="AW103" s="3"/>
      <c r="AX103" s="3"/>
      <c r="AY103" s="3"/>
      <c r="AZ103" s="3"/>
      <c r="BA103" s="3"/>
      <c r="BB103" s="3"/>
      <c r="BC103" s="77"/>
      <c r="BD103" s="3"/>
      <c r="BE103" s="3"/>
      <c r="BG103" s="21">
        <f t="shared" si="0"/>
        <v>0</v>
      </c>
      <c r="BH103" s="21">
        <f t="shared" si="1"/>
        <v>0</v>
      </c>
    </row>
    <row r="104" spans="1:60" x14ac:dyDescent="0.2">
      <c r="A104" s="3" t="str">
        <f>IF('Service providers'!I106="Enter name of site 9", "", 'Service providers'!I106)</f>
        <v/>
      </c>
      <c r="B104" s="3"/>
      <c r="C104" s="3"/>
      <c r="D104" s="3"/>
      <c r="E104" s="3"/>
      <c r="F104" s="77"/>
      <c r="G104" s="3"/>
      <c r="H104" s="3"/>
      <c r="I104" s="3"/>
      <c r="J104" s="3"/>
      <c r="K104" s="3"/>
      <c r="L104" s="3"/>
      <c r="M104" s="77"/>
      <c r="N104" s="3"/>
      <c r="O104" s="3"/>
      <c r="P104" s="3"/>
      <c r="Q104" s="3"/>
      <c r="R104" s="3"/>
      <c r="S104" s="3"/>
      <c r="T104" s="77"/>
      <c r="U104" s="3"/>
      <c r="V104" s="3"/>
      <c r="W104" s="3"/>
      <c r="X104" s="3"/>
      <c r="Y104" s="3"/>
      <c r="Z104" s="3"/>
      <c r="AA104" s="77"/>
      <c r="AB104" s="3"/>
      <c r="AC104" s="3"/>
      <c r="AD104" s="3"/>
      <c r="AE104" s="3"/>
      <c r="AF104" s="3"/>
      <c r="AG104" s="3"/>
      <c r="AH104" s="77"/>
      <c r="AI104" s="3"/>
      <c r="AJ104" s="3"/>
      <c r="AK104" s="3"/>
      <c r="AL104" s="3"/>
      <c r="AM104" s="3"/>
      <c r="AN104" s="3"/>
      <c r="AO104" s="77"/>
      <c r="AP104" s="3"/>
      <c r="AQ104" s="3"/>
      <c r="AR104" s="3"/>
      <c r="AS104" s="3"/>
      <c r="AT104" s="77"/>
      <c r="AU104" s="77"/>
      <c r="AV104" s="3"/>
      <c r="AW104" s="3"/>
      <c r="AX104" s="3"/>
      <c r="AY104" s="3"/>
      <c r="AZ104" s="3"/>
      <c r="BA104" s="3"/>
      <c r="BB104" s="3"/>
      <c r="BC104" s="77"/>
      <c r="BD104" s="3"/>
      <c r="BE104" s="3"/>
      <c r="BG104" s="21">
        <f t="shared" si="0"/>
        <v>0</v>
      </c>
      <c r="BH104" s="21">
        <f t="shared" si="1"/>
        <v>0</v>
      </c>
    </row>
    <row r="105" spans="1:60" x14ac:dyDescent="0.2">
      <c r="A105" s="3" t="str">
        <f>IF('Service providers'!I107="Enter name of site 10", "", 'Service providers'!I107)</f>
        <v/>
      </c>
      <c r="B105" s="3"/>
      <c r="C105" s="3"/>
      <c r="D105" s="3"/>
      <c r="E105" s="3"/>
      <c r="F105" s="77"/>
      <c r="G105" s="3"/>
      <c r="H105" s="3"/>
      <c r="I105" s="3"/>
      <c r="J105" s="3"/>
      <c r="K105" s="3"/>
      <c r="L105" s="3"/>
      <c r="M105" s="77"/>
      <c r="N105" s="3"/>
      <c r="O105" s="3"/>
      <c r="P105" s="3"/>
      <c r="Q105" s="3"/>
      <c r="R105" s="3"/>
      <c r="S105" s="3"/>
      <c r="T105" s="77"/>
      <c r="U105" s="3"/>
      <c r="V105" s="3"/>
      <c r="W105" s="3"/>
      <c r="X105" s="3"/>
      <c r="Y105" s="3"/>
      <c r="Z105" s="3"/>
      <c r="AA105" s="77"/>
      <c r="AB105" s="3"/>
      <c r="AC105" s="3"/>
      <c r="AD105" s="3"/>
      <c r="AE105" s="3"/>
      <c r="AF105" s="3"/>
      <c r="AG105" s="3"/>
      <c r="AH105" s="77"/>
      <c r="AI105" s="3"/>
      <c r="AJ105" s="3"/>
      <c r="AK105" s="3"/>
      <c r="AL105" s="3"/>
      <c r="AM105" s="3"/>
      <c r="AN105" s="3"/>
      <c r="AO105" s="77"/>
      <c r="AP105" s="3"/>
      <c r="AQ105" s="3"/>
      <c r="AR105" s="3"/>
      <c r="AS105" s="3"/>
      <c r="AT105" s="77"/>
      <c r="AU105" s="77"/>
      <c r="AV105" s="3"/>
      <c r="AW105" s="3"/>
      <c r="AX105" s="3"/>
      <c r="AY105" s="3"/>
      <c r="AZ105" s="3"/>
      <c r="BA105" s="3"/>
      <c r="BB105" s="3"/>
      <c r="BC105" s="77"/>
      <c r="BD105" s="3"/>
      <c r="BE105" s="3"/>
      <c r="BG105" s="21">
        <f t="shared" si="0"/>
        <v>0</v>
      </c>
      <c r="BH105" s="21">
        <f t="shared" si="1"/>
        <v>0</v>
      </c>
    </row>
    <row r="106" spans="1:60" x14ac:dyDescent="0.2">
      <c r="A106" s="3" t="str">
        <f>IF('Service providers'!I108="Enter name of site 11", "", 'Service providers'!I108)</f>
        <v/>
      </c>
      <c r="B106" s="3"/>
      <c r="C106" s="3"/>
      <c r="D106" s="3"/>
      <c r="E106" s="3"/>
      <c r="F106" s="77"/>
      <c r="G106" s="3"/>
      <c r="H106" s="3"/>
      <c r="I106" s="3"/>
      <c r="J106" s="3"/>
      <c r="K106" s="3"/>
      <c r="L106" s="3"/>
      <c r="M106" s="77"/>
      <c r="N106" s="3"/>
      <c r="O106" s="3"/>
      <c r="P106" s="3"/>
      <c r="Q106" s="3"/>
      <c r="R106" s="3"/>
      <c r="S106" s="3"/>
      <c r="T106" s="77"/>
      <c r="U106" s="3"/>
      <c r="V106" s="3"/>
      <c r="W106" s="3"/>
      <c r="X106" s="3"/>
      <c r="Y106" s="3"/>
      <c r="Z106" s="3"/>
      <c r="AA106" s="77"/>
      <c r="AB106" s="3"/>
      <c r="AC106" s="3"/>
      <c r="AD106" s="3"/>
      <c r="AE106" s="3"/>
      <c r="AF106" s="3"/>
      <c r="AG106" s="3"/>
      <c r="AH106" s="77"/>
      <c r="AI106" s="3"/>
      <c r="AJ106" s="3"/>
      <c r="AK106" s="3"/>
      <c r="AL106" s="3"/>
      <c r="AM106" s="3"/>
      <c r="AN106" s="3"/>
      <c r="AO106" s="77"/>
      <c r="AP106" s="3"/>
      <c r="AQ106" s="3"/>
      <c r="AR106" s="3"/>
      <c r="AS106" s="3"/>
      <c r="AT106" s="77"/>
      <c r="AU106" s="77"/>
      <c r="AV106" s="3"/>
      <c r="AW106" s="3"/>
      <c r="AX106" s="3"/>
      <c r="AY106" s="3"/>
      <c r="AZ106" s="3"/>
      <c r="BA106" s="3"/>
      <c r="BB106" s="3"/>
      <c r="BC106" s="77"/>
      <c r="BD106" s="3"/>
      <c r="BE106" s="3"/>
      <c r="BG106" s="21">
        <f t="shared" si="0"/>
        <v>0</v>
      </c>
      <c r="BH106" s="21">
        <f t="shared" si="1"/>
        <v>0</v>
      </c>
    </row>
    <row r="107" spans="1:60" x14ac:dyDescent="0.2">
      <c r="A107" s="3" t="str">
        <f>IF('Service providers'!I109="Enter name of site 12", "", 'Service providers'!I109)</f>
        <v/>
      </c>
      <c r="B107" s="3"/>
      <c r="C107" s="3"/>
      <c r="D107" s="3"/>
      <c r="E107" s="3"/>
      <c r="F107" s="77"/>
      <c r="G107" s="3"/>
      <c r="H107" s="3"/>
      <c r="I107" s="3"/>
      <c r="J107" s="3"/>
      <c r="K107" s="3"/>
      <c r="L107" s="3"/>
      <c r="M107" s="77"/>
      <c r="N107" s="3"/>
      <c r="O107" s="3"/>
      <c r="P107" s="3"/>
      <c r="Q107" s="3"/>
      <c r="R107" s="3"/>
      <c r="S107" s="3"/>
      <c r="T107" s="77"/>
      <c r="U107" s="3"/>
      <c r="V107" s="3"/>
      <c r="W107" s="3"/>
      <c r="X107" s="3"/>
      <c r="Y107" s="3"/>
      <c r="Z107" s="3"/>
      <c r="AA107" s="77"/>
      <c r="AB107" s="3"/>
      <c r="AC107" s="3"/>
      <c r="AD107" s="3"/>
      <c r="AE107" s="3"/>
      <c r="AF107" s="3"/>
      <c r="AG107" s="3"/>
      <c r="AH107" s="77"/>
      <c r="AI107" s="3"/>
      <c r="AJ107" s="3"/>
      <c r="AK107" s="3"/>
      <c r="AL107" s="3"/>
      <c r="AM107" s="3"/>
      <c r="AN107" s="3"/>
      <c r="AO107" s="77"/>
      <c r="AP107" s="3"/>
      <c r="AQ107" s="3"/>
      <c r="AR107" s="3"/>
      <c r="AS107" s="3"/>
      <c r="AT107" s="77"/>
      <c r="AU107" s="77"/>
      <c r="AV107" s="3"/>
      <c r="AW107" s="3"/>
      <c r="AX107" s="3"/>
      <c r="AY107" s="3"/>
      <c r="AZ107" s="3"/>
      <c r="BA107" s="3"/>
      <c r="BB107" s="3"/>
      <c r="BC107" s="77"/>
      <c r="BD107" s="3"/>
      <c r="BE107" s="3"/>
      <c r="BG107" s="21">
        <f t="shared" si="0"/>
        <v>0</v>
      </c>
      <c r="BH107" s="21">
        <f t="shared" si="1"/>
        <v>0</v>
      </c>
    </row>
    <row r="108" spans="1:60" x14ac:dyDescent="0.2">
      <c r="A108" s="3" t="str">
        <f>IF('Service providers'!I110="Enter name of site 13", "", 'Service providers'!I110)</f>
        <v/>
      </c>
      <c r="B108" s="3"/>
      <c r="C108" s="3"/>
      <c r="D108" s="3"/>
      <c r="E108" s="3"/>
      <c r="F108" s="77"/>
      <c r="G108" s="3"/>
      <c r="H108" s="3"/>
      <c r="I108" s="3"/>
      <c r="J108" s="3"/>
      <c r="K108" s="3"/>
      <c r="L108" s="3"/>
      <c r="M108" s="77"/>
      <c r="N108" s="3"/>
      <c r="O108" s="3"/>
      <c r="P108" s="3"/>
      <c r="Q108" s="3"/>
      <c r="R108" s="3"/>
      <c r="S108" s="3"/>
      <c r="T108" s="77"/>
      <c r="U108" s="3"/>
      <c r="V108" s="3"/>
      <c r="W108" s="3"/>
      <c r="X108" s="3"/>
      <c r="Y108" s="3"/>
      <c r="Z108" s="3"/>
      <c r="AA108" s="77"/>
      <c r="AB108" s="3"/>
      <c r="AC108" s="3"/>
      <c r="AD108" s="3"/>
      <c r="AE108" s="3"/>
      <c r="AF108" s="3"/>
      <c r="AG108" s="3"/>
      <c r="AH108" s="77"/>
      <c r="AI108" s="3"/>
      <c r="AJ108" s="3"/>
      <c r="AK108" s="3"/>
      <c r="AL108" s="3"/>
      <c r="AM108" s="3"/>
      <c r="AN108" s="3"/>
      <c r="AO108" s="77"/>
      <c r="AP108" s="3"/>
      <c r="AQ108" s="3"/>
      <c r="AR108" s="3"/>
      <c r="AS108" s="3"/>
      <c r="AT108" s="77"/>
      <c r="AU108" s="77"/>
      <c r="AV108" s="3"/>
      <c r="AW108" s="3"/>
      <c r="AX108" s="3"/>
      <c r="AY108" s="3"/>
      <c r="AZ108" s="3"/>
      <c r="BA108" s="3"/>
      <c r="BB108" s="3"/>
      <c r="BC108" s="77"/>
      <c r="BD108" s="3"/>
      <c r="BE108" s="3"/>
      <c r="BG108" s="21">
        <f t="shared" si="0"/>
        <v>0</v>
      </c>
      <c r="BH108" s="21">
        <f t="shared" si="1"/>
        <v>0</v>
      </c>
    </row>
    <row r="109" spans="1:60" x14ac:dyDescent="0.2">
      <c r="A109" s="3" t="str">
        <f>IF('Service providers'!I111="Enter name of site 14", "", 'Service providers'!I111)</f>
        <v/>
      </c>
      <c r="B109" s="3"/>
      <c r="C109" s="3"/>
      <c r="D109" s="3"/>
      <c r="E109" s="3"/>
      <c r="F109" s="77"/>
      <c r="G109" s="3"/>
      <c r="H109" s="3"/>
      <c r="I109" s="3"/>
      <c r="J109" s="3"/>
      <c r="K109" s="3"/>
      <c r="L109" s="3"/>
      <c r="M109" s="77"/>
      <c r="N109" s="3"/>
      <c r="O109" s="3"/>
      <c r="P109" s="3"/>
      <c r="Q109" s="3"/>
      <c r="R109" s="3"/>
      <c r="S109" s="3"/>
      <c r="T109" s="77"/>
      <c r="U109" s="3"/>
      <c r="V109" s="3"/>
      <c r="W109" s="3"/>
      <c r="X109" s="3"/>
      <c r="Y109" s="3"/>
      <c r="Z109" s="3"/>
      <c r="AA109" s="77"/>
      <c r="AB109" s="3"/>
      <c r="AC109" s="3"/>
      <c r="AD109" s="3"/>
      <c r="AE109" s="3"/>
      <c r="AF109" s="3"/>
      <c r="AG109" s="3"/>
      <c r="AH109" s="77"/>
      <c r="AI109" s="3"/>
      <c r="AJ109" s="3"/>
      <c r="AK109" s="3"/>
      <c r="AL109" s="3"/>
      <c r="AM109" s="3"/>
      <c r="AN109" s="3"/>
      <c r="AO109" s="77"/>
      <c r="AP109" s="3"/>
      <c r="AQ109" s="3"/>
      <c r="AR109" s="3"/>
      <c r="AS109" s="3"/>
      <c r="AT109" s="77"/>
      <c r="AU109" s="77"/>
      <c r="AV109" s="3"/>
      <c r="AW109" s="3"/>
      <c r="AX109" s="3"/>
      <c r="AY109" s="3"/>
      <c r="AZ109" s="3"/>
      <c r="BA109" s="3"/>
      <c r="BB109" s="3"/>
      <c r="BC109" s="77"/>
      <c r="BD109" s="3"/>
      <c r="BE109" s="3"/>
      <c r="BG109" s="21">
        <f t="shared" si="0"/>
        <v>0</v>
      </c>
      <c r="BH109" s="21">
        <f t="shared" si="1"/>
        <v>0</v>
      </c>
    </row>
    <row r="110" spans="1:60" x14ac:dyDescent="0.2">
      <c r="A110" s="3" t="str">
        <f>IF('Service providers'!I112="Enter name of site 15", "", 'Service providers'!I112)</f>
        <v/>
      </c>
      <c r="B110" s="3"/>
      <c r="C110" s="3"/>
      <c r="D110" s="3"/>
      <c r="E110" s="3"/>
      <c r="F110" s="77"/>
      <c r="G110" s="3"/>
      <c r="H110" s="3"/>
      <c r="I110" s="3"/>
      <c r="J110" s="3"/>
      <c r="K110" s="3"/>
      <c r="L110" s="3"/>
      <c r="M110" s="77"/>
      <c r="N110" s="3"/>
      <c r="O110" s="3"/>
      <c r="P110" s="3"/>
      <c r="Q110" s="3"/>
      <c r="R110" s="3"/>
      <c r="S110" s="3"/>
      <c r="T110" s="77"/>
      <c r="U110" s="3"/>
      <c r="V110" s="3"/>
      <c r="W110" s="3"/>
      <c r="X110" s="3"/>
      <c r="Y110" s="3"/>
      <c r="Z110" s="3"/>
      <c r="AA110" s="77"/>
      <c r="AB110" s="3"/>
      <c r="AC110" s="3"/>
      <c r="AD110" s="3"/>
      <c r="AE110" s="3"/>
      <c r="AF110" s="3"/>
      <c r="AG110" s="3"/>
      <c r="AH110" s="77"/>
      <c r="AI110" s="3"/>
      <c r="AJ110" s="3"/>
      <c r="AK110" s="3"/>
      <c r="AL110" s="3"/>
      <c r="AM110" s="3"/>
      <c r="AN110" s="3"/>
      <c r="AO110" s="77"/>
      <c r="AP110" s="3"/>
      <c r="AQ110" s="3"/>
      <c r="AR110" s="3"/>
      <c r="AS110" s="3"/>
      <c r="AT110" s="77"/>
      <c r="AU110" s="77"/>
      <c r="AV110" s="3"/>
      <c r="AW110" s="3"/>
      <c r="AX110" s="3"/>
      <c r="AY110" s="3"/>
      <c r="AZ110" s="3"/>
      <c r="BA110" s="3"/>
      <c r="BB110" s="3"/>
      <c r="BC110" s="77"/>
      <c r="BD110" s="3"/>
      <c r="BE110" s="3"/>
      <c r="BG110" s="21">
        <f t="shared" si="0"/>
        <v>0</v>
      </c>
      <c r="BH110" s="21">
        <f t="shared" si="1"/>
        <v>0</v>
      </c>
    </row>
    <row r="111" spans="1:60" x14ac:dyDescent="0.2">
      <c r="A111" s="3" t="str">
        <f>IF('Service providers'!I113="Enter name of site 16", "", 'Service providers'!I113)</f>
        <v/>
      </c>
      <c r="B111" s="3"/>
      <c r="C111" s="3"/>
      <c r="D111" s="3"/>
      <c r="E111" s="3"/>
      <c r="F111" s="77"/>
      <c r="G111" s="3"/>
      <c r="H111" s="3"/>
      <c r="I111" s="3"/>
      <c r="J111" s="3"/>
      <c r="K111" s="3"/>
      <c r="L111" s="3"/>
      <c r="M111" s="77"/>
      <c r="N111" s="3"/>
      <c r="O111" s="3"/>
      <c r="P111" s="3"/>
      <c r="Q111" s="3"/>
      <c r="R111" s="3"/>
      <c r="S111" s="3"/>
      <c r="T111" s="77"/>
      <c r="U111" s="3"/>
      <c r="V111" s="3"/>
      <c r="W111" s="3"/>
      <c r="X111" s="3"/>
      <c r="Y111" s="3"/>
      <c r="Z111" s="3"/>
      <c r="AA111" s="77"/>
      <c r="AB111" s="3"/>
      <c r="AC111" s="3"/>
      <c r="AD111" s="3"/>
      <c r="AE111" s="3"/>
      <c r="AF111" s="3"/>
      <c r="AG111" s="3"/>
      <c r="AH111" s="77"/>
      <c r="AI111" s="3"/>
      <c r="AJ111" s="3"/>
      <c r="AK111" s="3"/>
      <c r="AL111" s="3"/>
      <c r="AM111" s="3"/>
      <c r="AN111" s="3"/>
      <c r="AO111" s="77"/>
      <c r="AP111" s="3"/>
      <c r="AQ111" s="3"/>
      <c r="AR111" s="3"/>
      <c r="AS111" s="3"/>
      <c r="AT111" s="77"/>
      <c r="AU111" s="77"/>
      <c r="AV111" s="3"/>
      <c r="AW111" s="3"/>
      <c r="AX111" s="3"/>
      <c r="AY111" s="3"/>
      <c r="AZ111" s="3"/>
      <c r="BA111" s="3"/>
      <c r="BB111" s="3"/>
      <c r="BC111" s="77"/>
      <c r="BD111" s="3"/>
      <c r="BE111" s="3"/>
      <c r="BG111" s="21">
        <f t="shared" si="0"/>
        <v>0</v>
      </c>
      <c r="BH111" s="21">
        <f t="shared" si="1"/>
        <v>0</v>
      </c>
    </row>
    <row r="112" spans="1:60" x14ac:dyDescent="0.2">
      <c r="A112" s="3" t="str">
        <f>IF('Service providers'!I114="Enter name of site 17", "", 'Service providers'!I114)</f>
        <v/>
      </c>
      <c r="B112" s="3"/>
      <c r="C112" s="3"/>
      <c r="D112" s="3"/>
      <c r="E112" s="3"/>
      <c r="F112" s="77"/>
      <c r="G112" s="3"/>
      <c r="H112" s="3"/>
      <c r="I112" s="3"/>
      <c r="J112" s="3"/>
      <c r="K112" s="3"/>
      <c r="L112" s="3"/>
      <c r="M112" s="77"/>
      <c r="N112" s="3"/>
      <c r="O112" s="3"/>
      <c r="P112" s="3"/>
      <c r="Q112" s="3"/>
      <c r="R112" s="3"/>
      <c r="S112" s="3"/>
      <c r="T112" s="77"/>
      <c r="U112" s="3"/>
      <c r="V112" s="3"/>
      <c r="W112" s="3"/>
      <c r="X112" s="3"/>
      <c r="Y112" s="3"/>
      <c r="Z112" s="3"/>
      <c r="AA112" s="77"/>
      <c r="AB112" s="3"/>
      <c r="AC112" s="3"/>
      <c r="AD112" s="3"/>
      <c r="AE112" s="3"/>
      <c r="AF112" s="3"/>
      <c r="AG112" s="3"/>
      <c r="AH112" s="77"/>
      <c r="AI112" s="3"/>
      <c r="AJ112" s="3"/>
      <c r="AK112" s="3"/>
      <c r="AL112" s="3"/>
      <c r="AM112" s="3"/>
      <c r="AN112" s="3"/>
      <c r="AO112" s="77"/>
      <c r="AP112" s="3"/>
      <c r="AQ112" s="3"/>
      <c r="AR112" s="3"/>
      <c r="AS112" s="3"/>
      <c r="AT112" s="77"/>
      <c r="AU112" s="77"/>
      <c r="AV112" s="3"/>
      <c r="AW112" s="3"/>
      <c r="AX112" s="3"/>
      <c r="AY112" s="3"/>
      <c r="AZ112" s="3"/>
      <c r="BA112" s="3"/>
      <c r="BB112" s="3"/>
      <c r="BC112" s="77"/>
      <c r="BD112" s="3"/>
      <c r="BE112" s="3"/>
      <c r="BG112" s="21">
        <f t="shared" si="0"/>
        <v>0</v>
      </c>
      <c r="BH112" s="21">
        <f t="shared" si="1"/>
        <v>0</v>
      </c>
    </row>
    <row r="113" spans="1:60" x14ac:dyDescent="0.2">
      <c r="A113" s="3" t="str">
        <f>IF('Service providers'!I115="Enter name of site 18", "", 'Service providers'!I115)</f>
        <v/>
      </c>
      <c r="B113" s="3"/>
      <c r="C113" s="3"/>
      <c r="D113" s="3"/>
      <c r="E113" s="3"/>
      <c r="F113" s="77"/>
      <c r="G113" s="3"/>
      <c r="H113" s="3"/>
      <c r="I113" s="3"/>
      <c r="J113" s="3"/>
      <c r="K113" s="3"/>
      <c r="L113" s="3"/>
      <c r="M113" s="77"/>
      <c r="N113" s="3"/>
      <c r="O113" s="3"/>
      <c r="P113" s="3"/>
      <c r="Q113" s="3"/>
      <c r="R113" s="3"/>
      <c r="S113" s="3"/>
      <c r="T113" s="77"/>
      <c r="U113" s="3"/>
      <c r="V113" s="3"/>
      <c r="W113" s="3"/>
      <c r="X113" s="3"/>
      <c r="Y113" s="3"/>
      <c r="Z113" s="3"/>
      <c r="AA113" s="77"/>
      <c r="AB113" s="3"/>
      <c r="AC113" s="3"/>
      <c r="AD113" s="3"/>
      <c r="AE113" s="3"/>
      <c r="AF113" s="3"/>
      <c r="AG113" s="3"/>
      <c r="AH113" s="77"/>
      <c r="AI113" s="3"/>
      <c r="AJ113" s="3"/>
      <c r="AK113" s="3"/>
      <c r="AL113" s="3"/>
      <c r="AM113" s="3"/>
      <c r="AN113" s="3"/>
      <c r="AO113" s="77"/>
      <c r="AP113" s="3"/>
      <c r="AQ113" s="3"/>
      <c r="AR113" s="3"/>
      <c r="AS113" s="3"/>
      <c r="AT113" s="77"/>
      <c r="AU113" s="77"/>
      <c r="AV113" s="3"/>
      <c r="AW113" s="3"/>
      <c r="AX113" s="3"/>
      <c r="AY113" s="3"/>
      <c r="AZ113" s="3"/>
      <c r="BA113" s="3"/>
      <c r="BB113" s="3"/>
      <c r="BC113" s="77"/>
      <c r="BD113" s="3"/>
      <c r="BE113" s="3"/>
      <c r="BG113" s="21">
        <f t="shared" si="0"/>
        <v>0</v>
      </c>
      <c r="BH113" s="21">
        <f t="shared" si="1"/>
        <v>0</v>
      </c>
    </row>
    <row r="114" spans="1:60" x14ac:dyDescent="0.2">
      <c r="A114" s="3" t="str">
        <f>IF('Service providers'!I116="Enter name of site 19", "", 'Service providers'!I116)</f>
        <v/>
      </c>
      <c r="B114" s="3"/>
      <c r="C114" s="3"/>
      <c r="D114" s="3"/>
      <c r="E114" s="3"/>
      <c r="F114" s="77"/>
      <c r="G114" s="3"/>
      <c r="H114" s="3"/>
      <c r="I114" s="3"/>
      <c r="J114" s="3"/>
      <c r="K114" s="3"/>
      <c r="L114" s="3"/>
      <c r="M114" s="77"/>
      <c r="N114" s="3"/>
      <c r="O114" s="3"/>
      <c r="P114" s="3"/>
      <c r="Q114" s="3"/>
      <c r="R114" s="3"/>
      <c r="S114" s="3"/>
      <c r="T114" s="77"/>
      <c r="U114" s="3"/>
      <c r="V114" s="3"/>
      <c r="W114" s="3"/>
      <c r="X114" s="3"/>
      <c r="Y114" s="3"/>
      <c r="Z114" s="3"/>
      <c r="AA114" s="77"/>
      <c r="AB114" s="3"/>
      <c r="AC114" s="3"/>
      <c r="AD114" s="3"/>
      <c r="AE114" s="3"/>
      <c r="AF114" s="3"/>
      <c r="AG114" s="3"/>
      <c r="AH114" s="77"/>
      <c r="AI114" s="3"/>
      <c r="AJ114" s="3"/>
      <c r="AK114" s="3"/>
      <c r="AL114" s="3"/>
      <c r="AM114" s="3"/>
      <c r="AN114" s="3"/>
      <c r="AO114" s="77"/>
      <c r="AP114" s="3"/>
      <c r="AQ114" s="3"/>
      <c r="AR114" s="3"/>
      <c r="AS114" s="3"/>
      <c r="AT114" s="77"/>
      <c r="AU114" s="77"/>
      <c r="AV114" s="3"/>
      <c r="AW114" s="3"/>
      <c r="AX114" s="3"/>
      <c r="AY114" s="3"/>
      <c r="AZ114" s="3"/>
      <c r="BA114" s="3"/>
      <c r="BB114" s="3"/>
      <c r="BC114" s="77"/>
      <c r="BD114" s="3"/>
      <c r="BE114" s="3"/>
      <c r="BG114" s="21">
        <f t="shared" si="0"/>
        <v>0</v>
      </c>
      <c r="BH114" s="21">
        <f t="shared" si="1"/>
        <v>0</v>
      </c>
    </row>
    <row r="115" spans="1:60" x14ac:dyDescent="0.2">
      <c r="A115" s="3" t="str">
        <f>IF('Service providers'!I117="Enter name of site 20", "", 'Service providers'!I117)</f>
        <v/>
      </c>
      <c r="B115" s="3"/>
      <c r="C115" s="3"/>
      <c r="D115" s="3"/>
      <c r="E115" s="3"/>
      <c r="F115" s="77"/>
      <c r="G115" s="3"/>
      <c r="H115" s="3"/>
      <c r="I115" s="3"/>
      <c r="J115" s="3"/>
      <c r="K115" s="3"/>
      <c r="L115" s="3"/>
      <c r="M115" s="77"/>
      <c r="N115" s="3"/>
      <c r="O115" s="3"/>
      <c r="P115" s="3"/>
      <c r="Q115" s="3"/>
      <c r="R115" s="3"/>
      <c r="S115" s="3"/>
      <c r="T115" s="77"/>
      <c r="U115" s="3"/>
      <c r="V115" s="3"/>
      <c r="W115" s="3"/>
      <c r="X115" s="3"/>
      <c r="Y115" s="3"/>
      <c r="Z115" s="3"/>
      <c r="AA115" s="77"/>
      <c r="AB115" s="3"/>
      <c r="AC115" s="3"/>
      <c r="AD115" s="3"/>
      <c r="AE115" s="3"/>
      <c r="AF115" s="3"/>
      <c r="AG115" s="3"/>
      <c r="AH115" s="77"/>
      <c r="AI115" s="3"/>
      <c r="AJ115" s="3"/>
      <c r="AK115" s="3"/>
      <c r="AL115" s="3"/>
      <c r="AM115" s="3"/>
      <c r="AN115" s="3"/>
      <c r="AO115" s="77"/>
      <c r="AP115" s="3"/>
      <c r="AQ115" s="3"/>
      <c r="AR115" s="3"/>
      <c r="AS115" s="3"/>
      <c r="AT115" s="77"/>
      <c r="AU115" s="77"/>
      <c r="AV115" s="3"/>
      <c r="AW115" s="3"/>
      <c r="AX115" s="3"/>
      <c r="AY115" s="3"/>
      <c r="AZ115" s="3"/>
      <c r="BA115" s="3"/>
      <c r="BB115" s="3"/>
      <c r="BC115" s="77"/>
      <c r="BD115" s="3"/>
      <c r="BE115" s="3"/>
      <c r="BG115" s="21">
        <f t="shared" si="0"/>
        <v>0</v>
      </c>
      <c r="BH115" s="21">
        <f t="shared" si="1"/>
        <v>0</v>
      </c>
    </row>
    <row r="116" spans="1:60" ht="15" x14ac:dyDescent="0.25">
      <c r="A116" s="74" t="str">
        <f>IF('Service providers'!I118="Enter name here", "", 'Service providers'!I118)</f>
        <v/>
      </c>
      <c r="B116" s="75"/>
      <c r="C116" s="75"/>
      <c r="D116" s="75"/>
      <c r="E116" s="75"/>
      <c r="F116" s="76"/>
      <c r="G116" s="75"/>
      <c r="H116" s="75"/>
      <c r="I116" s="75"/>
      <c r="J116" s="76"/>
      <c r="K116" s="75"/>
      <c r="L116" s="75"/>
      <c r="M116" s="75"/>
      <c r="N116" s="75"/>
      <c r="O116" s="76"/>
      <c r="P116" s="75"/>
      <c r="Q116" s="76"/>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G116" s="21">
        <f t="shared" si="0"/>
        <v>0</v>
      </c>
      <c r="BH116" s="21">
        <f t="shared" si="1"/>
        <v>0</v>
      </c>
    </row>
    <row r="117" spans="1:60" x14ac:dyDescent="0.2">
      <c r="A117" s="3" t="str">
        <f>IF('Service providers'!I119="Enter name of site 1", "", 'Service providers'!I119)</f>
        <v/>
      </c>
      <c r="B117" s="3"/>
      <c r="C117" s="3"/>
      <c r="D117" s="3"/>
      <c r="E117" s="3"/>
      <c r="F117" s="77"/>
      <c r="G117" s="3"/>
      <c r="H117" s="3"/>
      <c r="I117" s="3"/>
      <c r="J117" s="3"/>
      <c r="K117" s="3"/>
      <c r="L117" s="3"/>
      <c r="M117" s="77"/>
      <c r="N117" s="3"/>
      <c r="O117" s="3"/>
      <c r="P117" s="3"/>
      <c r="Q117" s="3"/>
      <c r="R117" s="3"/>
      <c r="S117" s="3"/>
      <c r="T117" s="77"/>
      <c r="U117" s="3"/>
      <c r="V117" s="3"/>
      <c r="W117" s="3"/>
      <c r="X117" s="3"/>
      <c r="Y117" s="3"/>
      <c r="Z117" s="3"/>
      <c r="AA117" s="77"/>
      <c r="AB117" s="3"/>
      <c r="AC117" s="3"/>
      <c r="AD117" s="3"/>
      <c r="AE117" s="3"/>
      <c r="AF117" s="3"/>
      <c r="AG117" s="3"/>
      <c r="AH117" s="77"/>
      <c r="AI117" s="3"/>
      <c r="AJ117" s="3"/>
      <c r="AK117" s="3"/>
      <c r="AL117" s="3"/>
      <c r="AM117" s="3"/>
      <c r="AN117" s="3"/>
      <c r="AO117" s="77"/>
      <c r="AP117" s="3"/>
      <c r="AQ117" s="3"/>
      <c r="AR117" s="3"/>
      <c r="AS117" s="3"/>
      <c r="AT117" s="77"/>
      <c r="AU117" s="77"/>
      <c r="AV117" s="3"/>
      <c r="AW117" s="3"/>
      <c r="AX117" s="3"/>
      <c r="AY117" s="3"/>
      <c r="AZ117" s="3"/>
      <c r="BA117" s="3"/>
      <c r="BB117" s="3"/>
      <c r="BC117" s="77"/>
      <c r="BD117" s="3"/>
      <c r="BE117" s="3"/>
      <c r="BG117" s="21">
        <f t="shared" si="0"/>
        <v>0</v>
      </c>
      <c r="BH117" s="21">
        <f t="shared" si="1"/>
        <v>0</v>
      </c>
    </row>
    <row r="118" spans="1:60" x14ac:dyDescent="0.2">
      <c r="A118" s="3" t="str">
        <f>IF('Service providers'!I120="Enter name of site 2", "", 'Service providers'!I120)</f>
        <v/>
      </c>
      <c r="B118" s="3"/>
      <c r="C118" s="3"/>
      <c r="D118" s="3"/>
      <c r="E118" s="3"/>
      <c r="F118" s="77"/>
      <c r="G118" s="3"/>
      <c r="H118" s="3"/>
      <c r="I118" s="3"/>
      <c r="J118" s="3"/>
      <c r="K118" s="3"/>
      <c r="L118" s="3"/>
      <c r="M118" s="77"/>
      <c r="N118" s="3"/>
      <c r="O118" s="3"/>
      <c r="P118" s="3"/>
      <c r="Q118" s="3"/>
      <c r="R118" s="3"/>
      <c r="S118" s="3"/>
      <c r="T118" s="77"/>
      <c r="U118" s="3"/>
      <c r="V118" s="3"/>
      <c r="W118" s="3"/>
      <c r="X118" s="3"/>
      <c r="Y118" s="3"/>
      <c r="Z118" s="3"/>
      <c r="AA118" s="77"/>
      <c r="AB118" s="3"/>
      <c r="AC118" s="3"/>
      <c r="AD118" s="3"/>
      <c r="AE118" s="3"/>
      <c r="AF118" s="3"/>
      <c r="AG118" s="3"/>
      <c r="AH118" s="77"/>
      <c r="AI118" s="3"/>
      <c r="AJ118" s="3"/>
      <c r="AK118" s="3"/>
      <c r="AL118" s="3"/>
      <c r="AM118" s="3"/>
      <c r="AN118" s="3"/>
      <c r="AO118" s="77"/>
      <c r="AP118" s="3"/>
      <c r="AQ118" s="3"/>
      <c r="AR118" s="3"/>
      <c r="AS118" s="3"/>
      <c r="AT118" s="77"/>
      <c r="AU118" s="77"/>
      <c r="AV118" s="3"/>
      <c r="AW118" s="3"/>
      <c r="AX118" s="3"/>
      <c r="AY118" s="3"/>
      <c r="AZ118" s="3"/>
      <c r="BA118" s="3"/>
      <c r="BB118" s="3"/>
      <c r="BC118" s="77"/>
      <c r="BD118" s="3"/>
      <c r="BE118" s="3"/>
      <c r="BG118" s="21">
        <f t="shared" si="0"/>
        <v>0</v>
      </c>
      <c r="BH118" s="21">
        <f t="shared" si="1"/>
        <v>0</v>
      </c>
    </row>
    <row r="119" spans="1:60" x14ac:dyDescent="0.2">
      <c r="A119" s="3" t="str">
        <f>IF('Service providers'!I121="Enter name of site 3", "", 'Service providers'!I121)</f>
        <v/>
      </c>
      <c r="B119" s="3"/>
      <c r="C119" s="3"/>
      <c r="D119" s="3"/>
      <c r="E119" s="3"/>
      <c r="F119" s="77"/>
      <c r="G119" s="3"/>
      <c r="H119" s="3"/>
      <c r="I119" s="3"/>
      <c r="J119" s="3"/>
      <c r="K119" s="3"/>
      <c r="L119" s="3"/>
      <c r="M119" s="77"/>
      <c r="N119" s="3"/>
      <c r="O119" s="3"/>
      <c r="P119" s="3"/>
      <c r="Q119" s="3"/>
      <c r="R119" s="3"/>
      <c r="S119" s="3"/>
      <c r="T119" s="77"/>
      <c r="U119" s="3"/>
      <c r="V119" s="3"/>
      <c r="W119" s="3"/>
      <c r="X119" s="3"/>
      <c r="Y119" s="3"/>
      <c r="Z119" s="3"/>
      <c r="AA119" s="77"/>
      <c r="AB119" s="3"/>
      <c r="AC119" s="3"/>
      <c r="AD119" s="3"/>
      <c r="AE119" s="3"/>
      <c r="AF119" s="3"/>
      <c r="AG119" s="3"/>
      <c r="AH119" s="77"/>
      <c r="AI119" s="3"/>
      <c r="AJ119" s="3"/>
      <c r="AK119" s="3"/>
      <c r="AL119" s="3"/>
      <c r="AM119" s="3"/>
      <c r="AN119" s="3"/>
      <c r="AO119" s="77"/>
      <c r="AP119" s="3"/>
      <c r="AQ119" s="3"/>
      <c r="AR119" s="3"/>
      <c r="AS119" s="3"/>
      <c r="AT119" s="77"/>
      <c r="AU119" s="77"/>
      <c r="AV119" s="3"/>
      <c r="AW119" s="3"/>
      <c r="AX119" s="3"/>
      <c r="AY119" s="3"/>
      <c r="AZ119" s="3"/>
      <c r="BA119" s="3"/>
      <c r="BB119" s="3"/>
      <c r="BC119" s="77"/>
      <c r="BD119" s="3"/>
      <c r="BE119" s="3"/>
      <c r="BG119" s="21">
        <f t="shared" ref="BG119:BG157" si="6">G119+N119+U119+AB119+AI119+AP119+AW119+BD119</f>
        <v>0</v>
      </c>
      <c r="BH119" s="21">
        <f t="shared" ref="BH119:BH157" si="7">H119+O119+V119+AC119+AJ119+AQ119+AX119+BE119</f>
        <v>0</v>
      </c>
    </row>
    <row r="120" spans="1:60" x14ac:dyDescent="0.2">
      <c r="A120" s="3" t="str">
        <f>IF('Service providers'!I122="Enter name of site 4", "", 'Service providers'!I122)</f>
        <v/>
      </c>
      <c r="B120" s="3"/>
      <c r="C120" s="3"/>
      <c r="D120" s="3"/>
      <c r="E120" s="3"/>
      <c r="F120" s="77"/>
      <c r="G120" s="3"/>
      <c r="H120" s="3"/>
      <c r="I120" s="3"/>
      <c r="J120" s="3"/>
      <c r="K120" s="3"/>
      <c r="L120" s="3"/>
      <c r="M120" s="77"/>
      <c r="N120" s="3"/>
      <c r="O120" s="3"/>
      <c r="P120" s="3"/>
      <c r="Q120" s="3"/>
      <c r="R120" s="3"/>
      <c r="S120" s="3"/>
      <c r="T120" s="77"/>
      <c r="U120" s="3"/>
      <c r="V120" s="3"/>
      <c r="W120" s="3"/>
      <c r="X120" s="3"/>
      <c r="Y120" s="3"/>
      <c r="Z120" s="3"/>
      <c r="AA120" s="77"/>
      <c r="AB120" s="3"/>
      <c r="AC120" s="3"/>
      <c r="AD120" s="3"/>
      <c r="AE120" s="3"/>
      <c r="AF120" s="3"/>
      <c r="AG120" s="3"/>
      <c r="AH120" s="77"/>
      <c r="AI120" s="3"/>
      <c r="AJ120" s="3"/>
      <c r="AK120" s="3"/>
      <c r="AL120" s="3"/>
      <c r="AM120" s="3"/>
      <c r="AN120" s="3"/>
      <c r="AO120" s="77"/>
      <c r="AP120" s="3"/>
      <c r="AQ120" s="3"/>
      <c r="AR120" s="3"/>
      <c r="AS120" s="3"/>
      <c r="AT120" s="77"/>
      <c r="AU120" s="77"/>
      <c r="AV120" s="3"/>
      <c r="AW120" s="3"/>
      <c r="AX120" s="3"/>
      <c r="AY120" s="3"/>
      <c r="AZ120" s="3"/>
      <c r="BA120" s="3"/>
      <c r="BB120" s="3"/>
      <c r="BC120" s="77"/>
      <c r="BD120" s="3"/>
      <c r="BE120" s="3"/>
      <c r="BG120" s="21">
        <f t="shared" si="6"/>
        <v>0</v>
      </c>
      <c r="BH120" s="21">
        <f t="shared" si="7"/>
        <v>0</v>
      </c>
    </row>
    <row r="121" spans="1:60" x14ac:dyDescent="0.2">
      <c r="A121" s="3" t="str">
        <f>IF('Service providers'!I123="Enter name of site 5", "", 'Service providers'!I123)</f>
        <v/>
      </c>
      <c r="B121" s="3"/>
      <c r="C121" s="3"/>
      <c r="D121" s="3"/>
      <c r="E121" s="3"/>
      <c r="F121" s="77"/>
      <c r="G121" s="3"/>
      <c r="H121" s="3"/>
      <c r="I121" s="3"/>
      <c r="J121" s="3"/>
      <c r="K121" s="3"/>
      <c r="L121" s="3"/>
      <c r="M121" s="77"/>
      <c r="N121" s="3"/>
      <c r="O121" s="3"/>
      <c r="P121" s="3"/>
      <c r="Q121" s="3"/>
      <c r="R121" s="3"/>
      <c r="S121" s="3"/>
      <c r="T121" s="77"/>
      <c r="U121" s="3"/>
      <c r="V121" s="3"/>
      <c r="W121" s="3"/>
      <c r="X121" s="3"/>
      <c r="Y121" s="3"/>
      <c r="Z121" s="3"/>
      <c r="AA121" s="77"/>
      <c r="AB121" s="3"/>
      <c r="AC121" s="3"/>
      <c r="AD121" s="3"/>
      <c r="AE121" s="3"/>
      <c r="AF121" s="3"/>
      <c r="AG121" s="3"/>
      <c r="AH121" s="77"/>
      <c r="AI121" s="3"/>
      <c r="AJ121" s="3"/>
      <c r="AK121" s="3"/>
      <c r="AL121" s="3"/>
      <c r="AM121" s="3"/>
      <c r="AN121" s="3"/>
      <c r="AO121" s="77"/>
      <c r="AP121" s="3"/>
      <c r="AQ121" s="3"/>
      <c r="AR121" s="3"/>
      <c r="AS121" s="3"/>
      <c r="AT121" s="77"/>
      <c r="AU121" s="77"/>
      <c r="AV121" s="3"/>
      <c r="AW121" s="3"/>
      <c r="AX121" s="3"/>
      <c r="AY121" s="3"/>
      <c r="AZ121" s="3"/>
      <c r="BA121" s="3"/>
      <c r="BB121" s="3"/>
      <c r="BC121" s="77"/>
      <c r="BD121" s="3"/>
      <c r="BE121" s="3"/>
      <c r="BG121" s="21">
        <f t="shared" si="6"/>
        <v>0</v>
      </c>
      <c r="BH121" s="21">
        <f t="shared" si="7"/>
        <v>0</v>
      </c>
    </row>
    <row r="122" spans="1:60" x14ac:dyDescent="0.2">
      <c r="A122" s="3" t="str">
        <f>IF('Service providers'!I124="Enter name of site 6", "", 'Service providers'!I124)</f>
        <v/>
      </c>
      <c r="B122" s="3"/>
      <c r="C122" s="3"/>
      <c r="D122" s="3"/>
      <c r="E122" s="3"/>
      <c r="F122" s="77"/>
      <c r="G122" s="3"/>
      <c r="H122" s="3"/>
      <c r="I122" s="3"/>
      <c r="J122" s="3"/>
      <c r="K122" s="3"/>
      <c r="L122" s="3"/>
      <c r="M122" s="77"/>
      <c r="N122" s="3"/>
      <c r="O122" s="3"/>
      <c r="P122" s="3"/>
      <c r="Q122" s="3"/>
      <c r="R122" s="3"/>
      <c r="S122" s="3"/>
      <c r="T122" s="77"/>
      <c r="U122" s="3"/>
      <c r="V122" s="3"/>
      <c r="W122" s="3"/>
      <c r="X122" s="3"/>
      <c r="Y122" s="3"/>
      <c r="Z122" s="3"/>
      <c r="AA122" s="77"/>
      <c r="AB122" s="3"/>
      <c r="AC122" s="3"/>
      <c r="AD122" s="3"/>
      <c r="AE122" s="3"/>
      <c r="AF122" s="3"/>
      <c r="AG122" s="3"/>
      <c r="AH122" s="77"/>
      <c r="AI122" s="3"/>
      <c r="AJ122" s="3"/>
      <c r="AK122" s="3"/>
      <c r="AL122" s="3"/>
      <c r="AM122" s="3"/>
      <c r="AN122" s="3"/>
      <c r="AO122" s="77"/>
      <c r="AP122" s="3"/>
      <c r="AQ122" s="3"/>
      <c r="AR122" s="3"/>
      <c r="AS122" s="3"/>
      <c r="AT122" s="77"/>
      <c r="AU122" s="77"/>
      <c r="AV122" s="3"/>
      <c r="AW122" s="3"/>
      <c r="AX122" s="3"/>
      <c r="AY122" s="3"/>
      <c r="AZ122" s="3"/>
      <c r="BA122" s="3"/>
      <c r="BB122" s="3"/>
      <c r="BC122" s="77"/>
      <c r="BD122" s="3"/>
      <c r="BE122" s="3"/>
      <c r="BG122" s="21">
        <f t="shared" si="6"/>
        <v>0</v>
      </c>
      <c r="BH122" s="21">
        <f t="shared" si="7"/>
        <v>0</v>
      </c>
    </row>
    <row r="123" spans="1:60" x14ac:dyDescent="0.2">
      <c r="A123" s="3" t="str">
        <f>IF('Service providers'!I125="Enter name of site 7", "", 'Service providers'!I125)</f>
        <v/>
      </c>
      <c r="B123" s="3"/>
      <c r="C123" s="3"/>
      <c r="D123" s="3"/>
      <c r="E123" s="3"/>
      <c r="F123" s="77"/>
      <c r="G123" s="3"/>
      <c r="H123" s="3"/>
      <c r="I123" s="3"/>
      <c r="J123" s="3"/>
      <c r="K123" s="3"/>
      <c r="L123" s="3"/>
      <c r="M123" s="77"/>
      <c r="N123" s="3"/>
      <c r="O123" s="3"/>
      <c r="P123" s="3"/>
      <c r="Q123" s="3"/>
      <c r="R123" s="3"/>
      <c r="S123" s="3"/>
      <c r="T123" s="77"/>
      <c r="U123" s="3"/>
      <c r="V123" s="3"/>
      <c r="W123" s="3"/>
      <c r="X123" s="3"/>
      <c r="Y123" s="3"/>
      <c r="Z123" s="3"/>
      <c r="AA123" s="77"/>
      <c r="AB123" s="3"/>
      <c r="AC123" s="3"/>
      <c r="AD123" s="3"/>
      <c r="AE123" s="3"/>
      <c r="AF123" s="3"/>
      <c r="AG123" s="3"/>
      <c r="AH123" s="77"/>
      <c r="AI123" s="3"/>
      <c r="AJ123" s="3"/>
      <c r="AK123" s="3"/>
      <c r="AL123" s="3"/>
      <c r="AM123" s="3"/>
      <c r="AN123" s="3"/>
      <c r="AO123" s="77"/>
      <c r="AP123" s="3"/>
      <c r="AQ123" s="3"/>
      <c r="AR123" s="3"/>
      <c r="AS123" s="3"/>
      <c r="AT123" s="77"/>
      <c r="AU123" s="77"/>
      <c r="AV123" s="3"/>
      <c r="AW123" s="3"/>
      <c r="AX123" s="3"/>
      <c r="AY123" s="3"/>
      <c r="AZ123" s="3"/>
      <c r="BA123" s="3"/>
      <c r="BB123" s="3"/>
      <c r="BC123" s="77"/>
      <c r="BD123" s="3"/>
      <c r="BE123" s="3"/>
      <c r="BG123" s="21">
        <f t="shared" si="6"/>
        <v>0</v>
      </c>
      <c r="BH123" s="21">
        <f t="shared" si="7"/>
        <v>0</v>
      </c>
    </row>
    <row r="124" spans="1:60" x14ac:dyDescent="0.2">
      <c r="A124" s="3" t="str">
        <f>IF('Service providers'!I126="Enter name of site 8", "", 'Service providers'!I126)</f>
        <v/>
      </c>
      <c r="B124" s="3"/>
      <c r="C124" s="3"/>
      <c r="D124" s="3"/>
      <c r="E124" s="3"/>
      <c r="F124" s="77"/>
      <c r="G124" s="3"/>
      <c r="H124" s="3"/>
      <c r="I124" s="3"/>
      <c r="J124" s="3"/>
      <c r="K124" s="3"/>
      <c r="L124" s="3"/>
      <c r="M124" s="77"/>
      <c r="N124" s="3"/>
      <c r="O124" s="3"/>
      <c r="P124" s="3"/>
      <c r="Q124" s="3"/>
      <c r="R124" s="3"/>
      <c r="S124" s="3"/>
      <c r="T124" s="77"/>
      <c r="U124" s="3"/>
      <c r="V124" s="3"/>
      <c r="W124" s="3"/>
      <c r="X124" s="3"/>
      <c r="Y124" s="3"/>
      <c r="Z124" s="3"/>
      <c r="AA124" s="77"/>
      <c r="AB124" s="3"/>
      <c r="AC124" s="3"/>
      <c r="AD124" s="3"/>
      <c r="AE124" s="3"/>
      <c r="AF124" s="3"/>
      <c r="AG124" s="3"/>
      <c r="AH124" s="77"/>
      <c r="AI124" s="3"/>
      <c r="AJ124" s="3"/>
      <c r="AK124" s="3"/>
      <c r="AL124" s="3"/>
      <c r="AM124" s="3"/>
      <c r="AN124" s="3"/>
      <c r="AO124" s="77"/>
      <c r="AP124" s="3"/>
      <c r="AQ124" s="3"/>
      <c r="AR124" s="3"/>
      <c r="AS124" s="3"/>
      <c r="AT124" s="77"/>
      <c r="AU124" s="77"/>
      <c r="AV124" s="3"/>
      <c r="AW124" s="3"/>
      <c r="AX124" s="3"/>
      <c r="AY124" s="3"/>
      <c r="AZ124" s="3"/>
      <c r="BA124" s="3"/>
      <c r="BB124" s="3"/>
      <c r="BC124" s="77"/>
      <c r="BD124" s="3"/>
      <c r="BE124" s="3"/>
      <c r="BG124" s="21">
        <f t="shared" si="6"/>
        <v>0</v>
      </c>
      <c r="BH124" s="21">
        <f t="shared" si="7"/>
        <v>0</v>
      </c>
    </row>
    <row r="125" spans="1:60" x14ac:dyDescent="0.2">
      <c r="A125" s="3" t="str">
        <f>IF('Service providers'!I127="Enter name of site 9", "", 'Service providers'!I127)</f>
        <v/>
      </c>
      <c r="B125" s="3"/>
      <c r="C125" s="3"/>
      <c r="D125" s="3"/>
      <c r="E125" s="3"/>
      <c r="F125" s="77"/>
      <c r="G125" s="3"/>
      <c r="H125" s="3"/>
      <c r="I125" s="3"/>
      <c r="J125" s="3"/>
      <c r="K125" s="3"/>
      <c r="L125" s="3"/>
      <c r="M125" s="77"/>
      <c r="N125" s="3"/>
      <c r="O125" s="3"/>
      <c r="P125" s="3"/>
      <c r="Q125" s="3"/>
      <c r="R125" s="3"/>
      <c r="S125" s="3"/>
      <c r="T125" s="77"/>
      <c r="U125" s="3"/>
      <c r="V125" s="3"/>
      <c r="W125" s="3"/>
      <c r="X125" s="3"/>
      <c r="Y125" s="3"/>
      <c r="Z125" s="3"/>
      <c r="AA125" s="77"/>
      <c r="AB125" s="3"/>
      <c r="AC125" s="3"/>
      <c r="AD125" s="3"/>
      <c r="AE125" s="3"/>
      <c r="AF125" s="3"/>
      <c r="AG125" s="3"/>
      <c r="AH125" s="77"/>
      <c r="AI125" s="3"/>
      <c r="AJ125" s="3"/>
      <c r="AK125" s="3"/>
      <c r="AL125" s="3"/>
      <c r="AM125" s="3"/>
      <c r="AN125" s="3"/>
      <c r="AO125" s="77"/>
      <c r="AP125" s="3"/>
      <c r="AQ125" s="3"/>
      <c r="AR125" s="3"/>
      <c r="AS125" s="3"/>
      <c r="AT125" s="77"/>
      <c r="AU125" s="77"/>
      <c r="AV125" s="3"/>
      <c r="AW125" s="3"/>
      <c r="AX125" s="3"/>
      <c r="AY125" s="3"/>
      <c r="AZ125" s="3"/>
      <c r="BA125" s="3"/>
      <c r="BB125" s="3"/>
      <c r="BC125" s="77"/>
      <c r="BD125" s="3"/>
      <c r="BE125" s="3"/>
      <c r="BG125" s="21">
        <f t="shared" si="6"/>
        <v>0</v>
      </c>
      <c r="BH125" s="21">
        <f t="shared" si="7"/>
        <v>0</v>
      </c>
    </row>
    <row r="126" spans="1:60" x14ac:dyDescent="0.2">
      <c r="A126" s="3" t="str">
        <f>IF('Service providers'!I128="Enter name of site 10", "", 'Service providers'!I128)</f>
        <v/>
      </c>
      <c r="B126" s="3"/>
      <c r="C126" s="3"/>
      <c r="D126" s="3"/>
      <c r="E126" s="3"/>
      <c r="F126" s="77"/>
      <c r="G126" s="3"/>
      <c r="H126" s="3"/>
      <c r="I126" s="3"/>
      <c r="J126" s="3"/>
      <c r="K126" s="3"/>
      <c r="L126" s="3"/>
      <c r="M126" s="77"/>
      <c r="N126" s="3"/>
      <c r="O126" s="3"/>
      <c r="P126" s="3"/>
      <c r="Q126" s="3"/>
      <c r="R126" s="3"/>
      <c r="S126" s="3"/>
      <c r="T126" s="77"/>
      <c r="U126" s="3"/>
      <c r="V126" s="3"/>
      <c r="W126" s="3"/>
      <c r="X126" s="3"/>
      <c r="Y126" s="3"/>
      <c r="Z126" s="3"/>
      <c r="AA126" s="77"/>
      <c r="AB126" s="3"/>
      <c r="AC126" s="3"/>
      <c r="AD126" s="3"/>
      <c r="AE126" s="3"/>
      <c r="AF126" s="3"/>
      <c r="AG126" s="3"/>
      <c r="AH126" s="77"/>
      <c r="AI126" s="3"/>
      <c r="AJ126" s="3"/>
      <c r="AK126" s="3"/>
      <c r="AL126" s="3"/>
      <c r="AM126" s="3"/>
      <c r="AN126" s="3"/>
      <c r="AO126" s="77"/>
      <c r="AP126" s="3"/>
      <c r="AQ126" s="3"/>
      <c r="AR126" s="3"/>
      <c r="AS126" s="3"/>
      <c r="AT126" s="77"/>
      <c r="AU126" s="77"/>
      <c r="AV126" s="3"/>
      <c r="AW126" s="3"/>
      <c r="AX126" s="3"/>
      <c r="AY126" s="3"/>
      <c r="AZ126" s="3"/>
      <c r="BA126" s="3"/>
      <c r="BB126" s="3"/>
      <c r="BC126" s="77"/>
      <c r="BD126" s="3"/>
      <c r="BE126" s="3"/>
      <c r="BG126" s="21">
        <f t="shared" si="6"/>
        <v>0</v>
      </c>
      <c r="BH126" s="21">
        <f t="shared" si="7"/>
        <v>0</v>
      </c>
    </row>
    <row r="127" spans="1:60" x14ac:dyDescent="0.2">
      <c r="A127" s="3" t="str">
        <f>IF('Service providers'!I129="Enter name of site 11", "", 'Service providers'!I129)</f>
        <v/>
      </c>
      <c r="B127" s="3"/>
      <c r="C127" s="3"/>
      <c r="D127" s="3"/>
      <c r="E127" s="3"/>
      <c r="F127" s="77"/>
      <c r="G127" s="3"/>
      <c r="H127" s="3"/>
      <c r="I127" s="3"/>
      <c r="J127" s="3"/>
      <c r="K127" s="3"/>
      <c r="L127" s="3"/>
      <c r="M127" s="77"/>
      <c r="N127" s="3"/>
      <c r="O127" s="3"/>
      <c r="P127" s="3"/>
      <c r="Q127" s="3"/>
      <c r="R127" s="3"/>
      <c r="S127" s="3"/>
      <c r="T127" s="77"/>
      <c r="U127" s="3"/>
      <c r="V127" s="3"/>
      <c r="W127" s="3"/>
      <c r="X127" s="3"/>
      <c r="Y127" s="3"/>
      <c r="Z127" s="3"/>
      <c r="AA127" s="77"/>
      <c r="AB127" s="3"/>
      <c r="AC127" s="3"/>
      <c r="AD127" s="3"/>
      <c r="AE127" s="3"/>
      <c r="AF127" s="3"/>
      <c r="AG127" s="3"/>
      <c r="AH127" s="77"/>
      <c r="AI127" s="3"/>
      <c r="AJ127" s="3"/>
      <c r="AK127" s="3"/>
      <c r="AL127" s="3"/>
      <c r="AM127" s="3"/>
      <c r="AN127" s="3"/>
      <c r="AO127" s="77"/>
      <c r="AP127" s="3"/>
      <c r="AQ127" s="3"/>
      <c r="AR127" s="3"/>
      <c r="AS127" s="3"/>
      <c r="AT127" s="77"/>
      <c r="AU127" s="77"/>
      <c r="AV127" s="3"/>
      <c r="AW127" s="3"/>
      <c r="AX127" s="3"/>
      <c r="AY127" s="3"/>
      <c r="AZ127" s="3"/>
      <c r="BA127" s="3"/>
      <c r="BB127" s="3"/>
      <c r="BC127" s="77"/>
      <c r="BD127" s="3"/>
      <c r="BE127" s="3"/>
      <c r="BG127" s="21">
        <f t="shared" si="6"/>
        <v>0</v>
      </c>
      <c r="BH127" s="21">
        <f t="shared" si="7"/>
        <v>0</v>
      </c>
    </row>
    <row r="128" spans="1:60" x14ac:dyDescent="0.2">
      <c r="A128" s="3" t="str">
        <f>IF('Service providers'!I130="Enter name of site 12", "", 'Service providers'!I130)</f>
        <v/>
      </c>
      <c r="B128" s="3"/>
      <c r="C128" s="3"/>
      <c r="D128" s="3"/>
      <c r="E128" s="3"/>
      <c r="F128" s="77"/>
      <c r="G128" s="3"/>
      <c r="H128" s="3"/>
      <c r="I128" s="3"/>
      <c r="J128" s="3"/>
      <c r="K128" s="3"/>
      <c r="L128" s="3"/>
      <c r="M128" s="77"/>
      <c r="N128" s="3"/>
      <c r="O128" s="3"/>
      <c r="P128" s="3"/>
      <c r="Q128" s="3"/>
      <c r="R128" s="3"/>
      <c r="S128" s="3"/>
      <c r="T128" s="77"/>
      <c r="U128" s="3"/>
      <c r="V128" s="3"/>
      <c r="W128" s="3"/>
      <c r="X128" s="3"/>
      <c r="Y128" s="3"/>
      <c r="Z128" s="3"/>
      <c r="AA128" s="77"/>
      <c r="AB128" s="3"/>
      <c r="AC128" s="3"/>
      <c r="AD128" s="3"/>
      <c r="AE128" s="3"/>
      <c r="AF128" s="3"/>
      <c r="AG128" s="3"/>
      <c r="AH128" s="77"/>
      <c r="AI128" s="3"/>
      <c r="AJ128" s="3"/>
      <c r="AK128" s="3"/>
      <c r="AL128" s="3"/>
      <c r="AM128" s="3"/>
      <c r="AN128" s="3"/>
      <c r="AO128" s="77"/>
      <c r="AP128" s="3"/>
      <c r="AQ128" s="3"/>
      <c r="AR128" s="3"/>
      <c r="AS128" s="3"/>
      <c r="AT128" s="77"/>
      <c r="AU128" s="77"/>
      <c r="AV128" s="3"/>
      <c r="AW128" s="3"/>
      <c r="AX128" s="3"/>
      <c r="AY128" s="3"/>
      <c r="AZ128" s="3"/>
      <c r="BA128" s="3"/>
      <c r="BB128" s="3"/>
      <c r="BC128" s="77"/>
      <c r="BD128" s="3"/>
      <c r="BE128" s="3"/>
      <c r="BG128" s="21">
        <f t="shared" si="6"/>
        <v>0</v>
      </c>
      <c r="BH128" s="21">
        <f t="shared" si="7"/>
        <v>0</v>
      </c>
    </row>
    <row r="129" spans="1:60" x14ac:dyDescent="0.2">
      <c r="A129" s="3" t="str">
        <f>IF('Service providers'!I131="Enter name of site 13", "", 'Service providers'!I131)</f>
        <v/>
      </c>
      <c r="B129" s="3"/>
      <c r="C129" s="3"/>
      <c r="D129" s="3"/>
      <c r="E129" s="3"/>
      <c r="F129" s="77"/>
      <c r="G129" s="3"/>
      <c r="H129" s="3"/>
      <c r="I129" s="3"/>
      <c r="J129" s="3"/>
      <c r="K129" s="3"/>
      <c r="L129" s="3"/>
      <c r="M129" s="77"/>
      <c r="N129" s="3"/>
      <c r="O129" s="3"/>
      <c r="P129" s="3"/>
      <c r="Q129" s="3"/>
      <c r="R129" s="3"/>
      <c r="S129" s="3"/>
      <c r="T129" s="77"/>
      <c r="U129" s="3"/>
      <c r="V129" s="3"/>
      <c r="W129" s="3"/>
      <c r="X129" s="3"/>
      <c r="Y129" s="3"/>
      <c r="Z129" s="3"/>
      <c r="AA129" s="77"/>
      <c r="AB129" s="3"/>
      <c r="AC129" s="3"/>
      <c r="AD129" s="3"/>
      <c r="AE129" s="3"/>
      <c r="AF129" s="3"/>
      <c r="AG129" s="3"/>
      <c r="AH129" s="77"/>
      <c r="AI129" s="3"/>
      <c r="AJ129" s="3"/>
      <c r="AK129" s="3"/>
      <c r="AL129" s="3"/>
      <c r="AM129" s="3"/>
      <c r="AN129" s="3"/>
      <c r="AO129" s="77"/>
      <c r="AP129" s="3"/>
      <c r="AQ129" s="3"/>
      <c r="AR129" s="3"/>
      <c r="AS129" s="3"/>
      <c r="AT129" s="77"/>
      <c r="AU129" s="77"/>
      <c r="AV129" s="3"/>
      <c r="AW129" s="3"/>
      <c r="AX129" s="3"/>
      <c r="AY129" s="3"/>
      <c r="AZ129" s="3"/>
      <c r="BA129" s="3"/>
      <c r="BB129" s="3"/>
      <c r="BC129" s="77"/>
      <c r="BD129" s="3"/>
      <c r="BE129" s="3"/>
      <c r="BG129" s="21">
        <f t="shared" si="6"/>
        <v>0</v>
      </c>
      <c r="BH129" s="21">
        <f t="shared" si="7"/>
        <v>0</v>
      </c>
    </row>
    <row r="130" spans="1:60" x14ac:dyDescent="0.2">
      <c r="A130" s="3" t="str">
        <f>IF('Service providers'!I132="Enter name of site 14", "", 'Service providers'!I132)</f>
        <v/>
      </c>
      <c r="B130" s="3"/>
      <c r="C130" s="3"/>
      <c r="D130" s="3"/>
      <c r="E130" s="3"/>
      <c r="F130" s="77"/>
      <c r="G130" s="3"/>
      <c r="H130" s="3"/>
      <c r="I130" s="3"/>
      <c r="J130" s="3"/>
      <c r="K130" s="3"/>
      <c r="L130" s="3"/>
      <c r="M130" s="77"/>
      <c r="N130" s="3"/>
      <c r="O130" s="3"/>
      <c r="P130" s="3"/>
      <c r="Q130" s="3"/>
      <c r="R130" s="3"/>
      <c r="S130" s="3"/>
      <c r="T130" s="77"/>
      <c r="U130" s="3"/>
      <c r="V130" s="3"/>
      <c r="W130" s="3"/>
      <c r="X130" s="3"/>
      <c r="Y130" s="3"/>
      <c r="Z130" s="3"/>
      <c r="AA130" s="77"/>
      <c r="AB130" s="3"/>
      <c r="AC130" s="3"/>
      <c r="AD130" s="3"/>
      <c r="AE130" s="3"/>
      <c r="AF130" s="3"/>
      <c r="AG130" s="3"/>
      <c r="AH130" s="77"/>
      <c r="AI130" s="3"/>
      <c r="AJ130" s="3"/>
      <c r="AK130" s="3"/>
      <c r="AL130" s="3"/>
      <c r="AM130" s="3"/>
      <c r="AN130" s="3"/>
      <c r="AO130" s="77"/>
      <c r="AP130" s="3"/>
      <c r="AQ130" s="3"/>
      <c r="AR130" s="3"/>
      <c r="AS130" s="3"/>
      <c r="AT130" s="77"/>
      <c r="AU130" s="77"/>
      <c r="AV130" s="3"/>
      <c r="AW130" s="3"/>
      <c r="AX130" s="3"/>
      <c r="AY130" s="3"/>
      <c r="AZ130" s="3"/>
      <c r="BA130" s="3"/>
      <c r="BB130" s="3"/>
      <c r="BC130" s="77"/>
      <c r="BD130" s="3"/>
      <c r="BE130" s="3"/>
      <c r="BG130" s="21">
        <f t="shared" si="6"/>
        <v>0</v>
      </c>
      <c r="BH130" s="21">
        <f t="shared" si="7"/>
        <v>0</v>
      </c>
    </row>
    <row r="131" spans="1:60" x14ac:dyDescent="0.2">
      <c r="A131" s="3" t="str">
        <f>IF('Service providers'!I133="Enter name of site 15", "", 'Service providers'!I133)</f>
        <v/>
      </c>
      <c r="B131" s="3"/>
      <c r="C131" s="3"/>
      <c r="D131" s="3"/>
      <c r="E131" s="3"/>
      <c r="F131" s="77"/>
      <c r="G131" s="3"/>
      <c r="H131" s="3"/>
      <c r="I131" s="3"/>
      <c r="J131" s="3"/>
      <c r="K131" s="3"/>
      <c r="L131" s="3"/>
      <c r="M131" s="77"/>
      <c r="N131" s="3"/>
      <c r="O131" s="3"/>
      <c r="P131" s="3"/>
      <c r="Q131" s="3"/>
      <c r="R131" s="3"/>
      <c r="S131" s="3"/>
      <c r="T131" s="77"/>
      <c r="U131" s="3"/>
      <c r="V131" s="3"/>
      <c r="W131" s="3"/>
      <c r="X131" s="3"/>
      <c r="Y131" s="3"/>
      <c r="Z131" s="3"/>
      <c r="AA131" s="77"/>
      <c r="AB131" s="3"/>
      <c r="AC131" s="3"/>
      <c r="AD131" s="3"/>
      <c r="AE131" s="3"/>
      <c r="AF131" s="3"/>
      <c r="AG131" s="3"/>
      <c r="AH131" s="77"/>
      <c r="AI131" s="3"/>
      <c r="AJ131" s="3"/>
      <c r="AK131" s="3"/>
      <c r="AL131" s="3"/>
      <c r="AM131" s="3"/>
      <c r="AN131" s="3"/>
      <c r="AO131" s="77"/>
      <c r="AP131" s="3"/>
      <c r="AQ131" s="3"/>
      <c r="AR131" s="3"/>
      <c r="AS131" s="3"/>
      <c r="AT131" s="77"/>
      <c r="AU131" s="77"/>
      <c r="AV131" s="3"/>
      <c r="AW131" s="3"/>
      <c r="AX131" s="3"/>
      <c r="AY131" s="3"/>
      <c r="AZ131" s="3"/>
      <c r="BA131" s="3"/>
      <c r="BB131" s="3"/>
      <c r="BC131" s="77"/>
      <c r="BD131" s="3"/>
      <c r="BE131" s="3"/>
      <c r="BG131" s="21">
        <f t="shared" si="6"/>
        <v>0</v>
      </c>
      <c r="BH131" s="21">
        <f t="shared" si="7"/>
        <v>0</v>
      </c>
    </row>
    <row r="132" spans="1:60" x14ac:dyDescent="0.2">
      <c r="A132" s="3" t="str">
        <f>IF('Service providers'!I134="Enter name of site 16", "", 'Service providers'!I134)</f>
        <v/>
      </c>
      <c r="B132" s="3"/>
      <c r="C132" s="3"/>
      <c r="D132" s="3"/>
      <c r="E132" s="3"/>
      <c r="F132" s="77"/>
      <c r="G132" s="3"/>
      <c r="H132" s="3"/>
      <c r="I132" s="3"/>
      <c r="J132" s="3"/>
      <c r="K132" s="3"/>
      <c r="L132" s="3"/>
      <c r="M132" s="77"/>
      <c r="N132" s="3"/>
      <c r="O132" s="3"/>
      <c r="P132" s="3"/>
      <c r="Q132" s="3"/>
      <c r="R132" s="3"/>
      <c r="S132" s="3"/>
      <c r="T132" s="77"/>
      <c r="U132" s="3"/>
      <c r="V132" s="3"/>
      <c r="W132" s="3"/>
      <c r="X132" s="3"/>
      <c r="Y132" s="3"/>
      <c r="Z132" s="3"/>
      <c r="AA132" s="77"/>
      <c r="AB132" s="3"/>
      <c r="AC132" s="3"/>
      <c r="AD132" s="3"/>
      <c r="AE132" s="3"/>
      <c r="AF132" s="3"/>
      <c r="AG132" s="3"/>
      <c r="AH132" s="77"/>
      <c r="AI132" s="3"/>
      <c r="AJ132" s="3"/>
      <c r="AK132" s="3"/>
      <c r="AL132" s="3"/>
      <c r="AM132" s="3"/>
      <c r="AN132" s="3"/>
      <c r="AO132" s="77"/>
      <c r="AP132" s="3"/>
      <c r="AQ132" s="3"/>
      <c r="AR132" s="3"/>
      <c r="AS132" s="3"/>
      <c r="AT132" s="77"/>
      <c r="AU132" s="77"/>
      <c r="AV132" s="3"/>
      <c r="AW132" s="3"/>
      <c r="AX132" s="3"/>
      <c r="AY132" s="3"/>
      <c r="AZ132" s="3"/>
      <c r="BA132" s="3"/>
      <c r="BB132" s="3"/>
      <c r="BC132" s="77"/>
      <c r="BD132" s="3"/>
      <c r="BE132" s="3"/>
      <c r="BG132" s="21">
        <f t="shared" si="6"/>
        <v>0</v>
      </c>
      <c r="BH132" s="21">
        <f t="shared" si="7"/>
        <v>0</v>
      </c>
    </row>
    <row r="133" spans="1:60" x14ac:dyDescent="0.2">
      <c r="A133" s="3" t="str">
        <f>IF('Service providers'!I135="Enter name of site 17", "", 'Service providers'!I135)</f>
        <v/>
      </c>
      <c r="B133" s="3"/>
      <c r="C133" s="3"/>
      <c r="D133" s="3"/>
      <c r="E133" s="3"/>
      <c r="F133" s="77"/>
      <c r="G133" s="3"/>
      <c r="H133" s="3"/>
      <c r="I133" s="3"/>
      <c r="J133" s="3"/>
      <c r="K133" s="3"/>
      <c r="L133" s="3"/>
      <c r="M133" s="77"/>
      <c r="N133" s="3"/>
      <c r="O133" s="3"/>
      <c r="P133" s="3"/>
      <c r="Q133" s="3"/>
      <c r="R133" s="3"/>
      <c r="S133" s="3"/>
      <c r="T133" s="77"/>
      <c r="U133" s="3"/>
      <c r="V133" s="3"/>
      <c r="W133" s="3"/>
      <c r="X133" s="3"/>
      <c r="Y133" s="3"/>
      <c r="Z133" s="3"/>
      <c r="AA133" s="77"/>
      <c r="AB133" s="3"/>
      <c r="AC133" s="3"/>
      <c r="AD133" s="3"/>
      <c r="AE133" s="3"/>
      <c r="AF133" s="3"/>
      <c r="AG133" s="3"/>
      <c r="AH133" s="77"/>
      <c r="AI133" s="3"/>
      <c r="AJ133" s="3"/>
      <c r="AK133" s="3"/>
      <c r="AL133" s="3"/>
      <c r="AM133" s="3"/>
      <c r="AN133" s="3"/>
      <c r="AO133" s="77"/>
      <c r="AP133" s="3"/>
      <c r="AQ133" s="3"/>
      <c r="AR133" s="3"/>
      <c r="AS133" s="3"/>
      <c r="AT133" s="77"/>
      <c r="AU133" s="77"/>
      <c r="AV133" s="3"/>
      <c r="AW133" s="3"/>
      <c r="AX133" s="3"/>
      <c r="AY133" s="3"/>
      <c r="AZ133" s="3"/>
      <c r="BA133" s="3"/>
      <c r="BB133" s="3"/>
      <c r="BC133" s="77"/>
      <c r="BD133" s="3"/>
      <c r="BE133" s="3"/>
      <c r="BG133" s="21">
        <f t="shared" si="6"/>
        <v>0</v>
      </c>
      <c r="BH133" s="21">
        <f t="shared" si="7"/>
        <v>0</v>
      </c>
    </row>
    <row r="134" spans="1:60" x14ac:dyDescent="0.2">
      <c r="A134" s="3" t="str">
        <f>IF('Service providers'!I136="Enter name of site 18", "", 'Service providers'!I136)</f>
        <v/>
      </c>
      <c r="B134" s="3"/>
      <c r="C134" s="3"/>
      <c r="D134" s="3"/>
      <c r="E134" s="3"/>
      <c r="F134" s="77"/>
      <c r="G134" s="3"/>
      <c r="H134" s="3"/>
      <c r="I134" s="3"/>
      <c r="J134" s="3"/>
      <c r="K134" s="3"/>
      <c r="L134" s="3"/>
      <c r="M134" s="77"/>
      <c r="N134" s="3"/>
      <c r="O134" s="3"/>
      <c r="P134" s="3"/>
      <c r="Q134" s="3"/>
      <c r="R134" s="3"/>
      <c r="S134" s="3"/>
      <c r="T134" s="77"/>
      <c r="U134" s="3"/>
      <c r="V134" s="3"/>
      <c r="W134" s="3"/>
      <c r="X134" s="3"/>
      <c r="Y134" s="3"/>
      <c r="Z134" s="3"/>
      <c r="AA134" s="77"/>
      <c r="AB134" s="3"/>
      <c r="AC134" s="3"/>
      <c r="AD134" s="3"/>
      <c r="AE134" s="3"/>
      <c r="AF134" s="3"/>
      <c r="AG134" s="3"/>
      <c r="AH134" s="77"/>
      <c r="AI134" s="3"/>
      <c r="AJ134" s="3"/>
      <c r="AK134" s="3"/>
      <c r="AL134" s="3"/>
      <c r="AM134" s="3"/>
      <c r="AN134" s="3"/>
      <c r="AO134" s="77"/>
      <c r="AP134" s="3"/>
      <c r="AQ134" s="3"/>
      <c r="AR134" s="3"/>
      <c r="AS134" s="3"/>
      <c r="AT134" s="77"/>
      <c r="AU134" s="77"/>
      <c r="AV134" s="3"/>
      <c r="AW134" s="3"/>
      <c r="AX134" s="3"/>
      <c r="AY134" s="3"/>
      <c r="AZ134" s="3"/>
      <c r="BA134" s="3"/>
      <c r="BB134" s="3"/>
      <c r="BC134" s="77"/>
      <c r="BD134" s="3"/>
      <c r="BE134" s="3"/>
      <c r="BG134" s="21">
        <f t="shared" si="6"/>
        <v>0</v>
      </c>
      <c r="BH134" s="21">
        <f t="shared" si="7"/>
        <v>0</v>
      </c>
    </row>
    <row r="135" spans="1:60" x14ac:dyDescent="0.2">
      <c r="A135" s="3" t="str">
        <f>IF('Service providers'!I137="Enter name of site 19", "", 'Service providers'!I137)</f>
        <v/>
      </c>
      <c r="B135" s="3"/>
      <c r="C135" s="3"/>
      <c r="D135" s="3"/>
      <c r="E135" s="3"/>
      <c r="F135" s="77"/>
      <c r="G135" s="3"/>
      <c r="H135" s="3"/>
      <c r="I135" s="3"/>
      <c r="J135" s="3"/>
      <c r="K135" s="3"/>
      <c r="L135" s="3"/>
      <c r="M135" s="77"/>
      <c r="N135" s="3"/>
      <c r="O135" s="3"/>
      <c r="P135" s="3"/>
      <c r="Q135" s="3"/>
      <c r="R135" s="3"/>
      <c r="S135" s="3"/>
      <c r="T135" s="77"/>
      <c r="U135" s="3"/>
      <c r="V135" s="3"/>
      <c r="W135" s="3"/>
      <c r="X135" s="3"/>
      <c r="Y135" s="3"/>
      <c r="Z135" s="3"/>
      <c r="AA135" s="77"/>
      <c r="AB135" s="3"/>
      <c r="AC135" s="3"/>
      <c r="AD135" s="3"/>
      <c r="AE135" s="3"/>
      <c r="AF135" s="3"/>
      <c r="AG135" s="3"/>
      <c r="AH135" s="77"/>
      <c r="AI135" s="3"/>
      <c r="AJ135" s="3"/>
      <c r="AK135" s="3"/>
      <c r="AL135" s="3"/>
      <c r="AM135" s="3"/>
      <c r="AN135" s="3"/>
      <c r="AO135" s="77"/>
      <c r="AP135" s="3"/>
      <c r="AQ135" s="3"/>
      <c r="AR135" s="3"/>
      <c r="AS135" s="3"/>
      <c r="AT135" s="77"/>
      <c r="AU135" s="77"/>
      <c r="AV135" s="3"/>
      <c r="AW135" s="3"/>
      <c r="AX135" s="3"/>
      <c r="AY135" s="3"/>
      <c r="AZ135" s="3"/>
      <c r="BA135" s="3"/>
      <c r="BB135" s="3"/>
      <c r="BC135" s="77"/>
      <c r="BD135" s="3"/>
      <c r="BE135" s="3"/>
      <c r="BG135" s="21">
        <f t="shared" si="6"/>
        <v>0</v>
      </c>
      <c r="BH135" s="21">
        <f t="shared" si="7"/>
        <v>0</v>
      </c>
    </row>
    <row r="136" spans="1:60" x14ac:dyDescent="0.2">
      <c r="A136" s="3" t="str">
        <f>IF('Service providers'!I138="Enter name of site 20", "", 'Service providers'!I138)</f>
        <v/>
      </c>
      <c r="B136" s="3"/>
      <c r="C136" s="3"/>
      <c r="D136" s="3"/>
      <c r="E136" s="3"/>
      <c r="F136" s="77"/>
      <c r="G136" s="3"/>
      <c r="H136" s="3"/>
      <c r="I136" s="3"/>
      <c r="J136" s="3"/>
      <c r="K136" s="3"/>
      <c r="L136" s="3"/>
      <c r="M136" s="77"/>
      <c r="N136" s="3"/>
      <c r="O136" s="3"/>
      <c r="P136" s="3"/>
      <c r="Q136" s="3"/>
      <c r="R136" s="3"/>
      <c r="S136" s="3"/>
      <c r="T136" s="77"/>
      <c r="U136" s="3"/>
      <c r="V136" s="3"/>
      <c r="W136" s="3"/>
      <c r="X136" s="3"/>
      <c r="Y136" s="3"/>
      <c r="Z136" s="3"/>
      <c r="AA136" s="77"/>
      <c r="AB136" s="3"/>
      <c r="AC136" s="3"/>
      <c r="AD136" s="3"/>
      <c r="AE136" s="3"/>
      <c r="AF136" s="3"/>
      <c r="AG136" s="3"/>
      <c r="AH136" s="77"/>
      <c r="AI136" s="3"/>
      <c r="AJ136" s="3"/>
      <c r="AK136" s="3"/>
      <c r="AL136" s="3"/>
      <c r="AM136" s="3"/>
      <c r="AN136" s="3"/>
      <c r="AO136" s="77"/>
      <c r="AP136" s="3"/>
      <c r="AQ136" s="3"/>
      <c r="AR136" s="3"/>
      <c r="AS136" s="3"/>
      <c r="AT136" s="77"/>
      <c r="AU136" s="77"/>
      <c r="AV136" s="3"/>
      <c r="AW136" s="3"/>
      <c r="AX136" s="3"/>
      <c r="AY136" s="3"/>
      <c r="AZ136" s="3"/>
      <c r="BA136" s="3"/>
      <c r="BB136" s="3"/>
      <c r="BC136" s="77"/>
      <c r="BD136" s="3"/>
      <c r="BE136" s="3"/>
      <c r="BG136" s="21">
        <f t="shared" si="6"/>
        <v>0</v>
      </c>
      <c r="BH136" s="21">
        <f t="shared" si="7"/>
        <v>0</v>
      </c>
    </row>
    <row r="137" spans="1:60" ht="15" x14ac:dyDescent="0.25">
      <c r="A137" s="74" t="str">
        <f>IF('Service providers'!I139="Enter name here", "", 'Service providers'!I139)</f>
        <v/>
      </c>
      <c r="B137" s="75"/>
      <c r="C137" s="75"/>
      <c r="D137" s="75"/>
      <c r="E137" s="75"/>
      <c r="F137" s="76"/>
      <c r="G137" s="75"/>
      <c r="H137" s="75"/>
      <c r="I137" s="75"/>
      <c r="J137" s="76"/>
      <c r="K137" s="75"/>
      <c r="L137" s="75"/>
      <c r="M137" s="75"/>
      <c r="N137" s="75"/>
      <c r="O137" s="76"/>
      <c r="P137" s="75"/>
      <c r="Q137" s="76"/>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c r="AY137" s="75"/>
      <c r="AZ137" s="75"/>
      <c r="BA137" s="75"/>
      <c r="BB137" s="75"/>
      <c r="BC137" s="75"/>
      <c r="BD137" s="75"/>
      <c r="BE137" s="75"/>
      <c r="BG137" s="21">
        <f t="shared" si="6"/>
        <v>0</v>
      </c>
      <c r="BH137" s="21">
        <f t="shared" si="7"/>
        <v>0</v>
      </c>
    </row>
    <row r="138" spans="1:60" x14ac:dyDescent="0.2">
      <c r="A138" s="3" t="str">
        <f>IF('Service providers'!I140="Enter name of site 1", "", 'Service providers'!I140)</f>
        <v/>
      </c>
      <c r="B138" s="3"/>
      <c r="C138" s="3"/>
      <c r="D138" s="3"/>
      <c r="E138" s="3"/>
      <c r="F138" s="77"/>
      <c r="G138" s="3"/>
      <c r="H138" s="3"/>
      <c r="I138" s="3"/>
      <c r="J138" s="3"/>
      <c r="K138" s="3"/>
      <c r="L138" s="3"/>
      <c r="M138" s="77"/>
      <c r="N138" s="3"/>
      <c r="O138" s="3"/>
      <c r="P138" s="3"/>
      <c r="Q138" s="3"/>
      <c r="R138" s="3"/>
      <c r="S138" s="3"/>
      <c r="T138" s="77"/>
      <c r="U138" s="3"/>
      <c r="V138" s="3"/>
      <c r="W138" s="3"/>
      <c r="X138" s="3"/>
      <c r="Y138" s="3"/>
      <c r="Z138" s="3"/>
      <c r="AA138" s="77"/>
      <c r="AB138" s="3"/>
      <c r="AC138" s="3"/>
      <c r="AD138" s="3"/>
      <c r="AE138" s="3"/>
      <c r="AF138" s="3"/>
      <c r="AG138" s="3"/>
      <c r="AH138" s="77"/>
      <c r="AI138" s="3"/>
      <c r="AJ138" s="3"/>
      <c r="AK138" s="3"/>
      <c r="AL138" s="3"/>
      <c r="AM138" s="3"/>
      <c r="AN138" s="3"/>
      <c r="AO138" s="77"/>
      <c r="AP138" s="3"/>
      <c r="AQ138" s="3"/>
      <c r="AR138" s="3"/>
      <c r="AS138" s="3"/>
      <c r="AT138" s="77"/>
      <c r="AU138" s="77"/>
      <c r="AV138" s="3"/>
      <c r="AW138" s="3"/>
      <c r="AX138" s="3"/>
      <c r="AY138" s="3"/>
      <c r="AZ138" s="3"/>
      <c r="BA138" s="3"/>
      <c r="BB138" s="3"/>
      <c r="BC138" s="77"/>
      <c r="BD138" s="3"/>
      <c r="BE138" s="3"/>
      <c r="BG138" s="21">
        <f t="shared" si="6"/>
        <v>0</v>
      </c>
      <c r="BH138" s="21">
        <f t="shared" si="7"/>
        <v>0</v>
      </c>
    </row>
    <row r="139" spans="1:60" x14ac:dyDescent="0.2">
      <c r="A139" s="3" t="str">
        <f>IF('Service providers'!I141="Enter name of site 2", "", 'Service providers'!I141)</f>
        <v/>
      </c>
      <c r="B139" s="3"/>
      <c r="C139" s="3"/>
      <c r="D139" s="3"/>
      <c r="E139" s="3"/>
      <c r="F139" s="77"/>
      <c r="G139" s="3"/>
      <c r="H139" s="3"/>
      <c r="I139" s="3"/>
      <c r="J139" s="3"/>
      <c r="K139" s="3"/>
      <c r="L139" s="3"/>
      <c r="M139" s="77"/>
      <c r="N139" s="3"/>
      <c r="O139" s="3"/>
      <c r="P139" s="3"/>
      <c r="Q139" s="3"/>
      <c r="R139" s="3"/>
      <c r="S139" s="3"/>
      <c r="T139" s="77"/>
      <c r="U139" s="3"/>
      <c r="V139" s="3"/>
      <c r="W139" s="3"/>
      <c r="X139" s="3"/>
      <c r="Y139" s="3"/>
      <c r="Z139" s="3"/>
      <c r="AA139" s="77"/>
      <c r="AB139" s="3"/>
      <c r="AC139" s="3"/>
      <c r="AD139" s="3"/>
      <c r="AE139" s="3"/>
      <c r="AF139" s="3"/>
      <c r="AG139" s="3"/>
      <c r="AH139" s="77"/>
      <c r="AI139" s="3"/>
      <c r="AJ139" s="3"/>
      <c r="AK139" s="3"/>
      <c r="AL139" s="3"/>
      <c r="AM139" s="3"/>
      <c r="AN139" s="3"/>
      <c r="AO139" s="77"/>
      <c r="AP139" s="3"/>
      <c r="AQ139" s="3"/>
      <c r="AR139" s="3"/>
      <c r="AS139" s="3"/>
      <c r="AT139" s="77"/>
      <c r="AU139" s="77"/>
      <c r="AV139" s="3"/>
      <c r="AW139" s="3"/>
      <c r="AX139" s="3"/>
      <c r="AY139" s="3"/>
      <c r="AZ139" s="3"/>
      <c r="BA139" s="3"/>
      <c r="BB139" s="3"/>
      <c r="BC139" s="77"/>
      <c r="BD139" s="3"/>
      <c r="BE139" s="3"/>
      <c r="BG139" s="21">
        <f t="shared" si="6"/>
        <v>0</v>
      </c>
      <c r="BH139" s="21">
        <f t="shared" si="7"/>
        <v>0</v>
      </c>
    </row>
    <row r="140" spans="1:60" x14ac:dyDescent="0.2">
      <c r="A140" s="3" t="str">
        <f>IF('Service providers'!I142="Enter name of site 3", "", 'Service providers'!I142)</f>
        <v/>
      </c>
      <c r="B140" s="3"/>
      <c r="C140" s="3"/>
      <c r="D140" s="3"/>
      <c r="E140" s="3"/>
      <c r="F140" s="77"/>
      <c r="G140" s="3"/>
      <c r="H140" s="3"/>
      <c r="I140" s="3"/>
      <c r="J140" s="3"/>
      <c r="K140" s="3"/>
      <c r="L140" s="3"/>
      <c r="M140" s="77"/>
      <c r="N140" s="3"/>
      <c r="O140" s="3"/>
      <c r="P140" s="3"/>
      <c r="Q140" s="3"/>
      <c r="R140" s="3"/>
      <c r="S140" s="3"/>
      <c r="T140" s="77"/>
      <c r="U140" s="3"/>
      <c r="V140" s="3"/>
      <c r="W140" s="3"/>
      <c r="X140" s="3"/>
      <c r="Y140" s="3"/>
      <c r="Z140" s="3"/>
      <c r="AA140" s="77"/>
      <c r="AB140" s="3"/>
      <c r="AC140" s="3"/>
      <c r="AD140" s="3"/>
      <c r="AE140" s="3"/>
      <c r="AF140" s="3"/>
      <c r="AG140" s="3"/>
      <c r="AH140" s="77"/>
      <c r="AI140" s="3"/>
      <c r="AJ140" s="3"/>
      <c r="AK140" s="3"/>
      <c r="AL140" s="3"/>
      <c r="AM140" s="3"/>
      <c r="AN140" s="3"/>
      <c r="AO140" s="77"/>
      <c r="AP140" s="3"/>
      <c r="AQ140" s="3"/>
      <c r="AR140" s="3"/>
      <c r="AS140" s="3"/>
      <c r="AT140" s="77"/>
      <c r="AU140" s="77"/>
      <c r="AV140" s="3"/>
      <c r="AW140" s="3"/>
      <c r="AX140" s="3"/>
      <c r="AY140" s="3"/>
      <c r="AZ140" s="3"/>
      <c r="BA140" s="3"/>
      <c r="BB140" s="3"/>
      <c r="BC140" s="77"/>
      <c r="BD140" s="3"/>
      <c r="BE140" s="3"/>
      <c r="BG140" s="21">
        <f t="shared" si="6"/>
        <v>0</v>
      </c>
      <c r="BH140" s="21">
        <f t="shared" si="7"/>
        <v>0</v>
      </c>
    </row>
    <row r="141" spans="1:60" x14ac:dyDescent="0.2">
      <c r="A141" s="3" t="str">
        <f>IF('Service providers'!I143="Enter name of site 4", "", 'Service providers'!I143)</f>
        <v/>
      </c>
      <c r="B141" s="3"/>
      <c r="C141" s="3"/>
      <c r="D141" s="3"/>
      <c r="E141" s="3"/>
      <c r="F141" s="77"/>
      <c r="G141" s="3"/>
      <c r="H141" s="3"/>
      <c r="I141" s="3"/>
      <c r="J141" s="3"/>
      <c r="K141" s="3"/>
      <c r="L141" s="3"/>
      <c r="M141" s="77"/>
      <c r="N141" s="3"/>
      <c r="O141" s="3"/>
      <c r="P141" s="3"/>
      <c r="Q141" s="3"/>
      <c r="R141" s="3"/>
      <c r="S141" s="3"/>
      <c r="T141" s="77"/>
      <c r="U141" s="3"/>
      <c r="V141" s="3"/>
      <c r="W141" s="3"/>
      <c r="X141" s="3"/>
      <c r="Y141" s="3"/>
      <c r="Z141" s="3"/>
      <c r="AA141" s="77"/>
      <c r="AB141" s="3"/>
      <c r="AC141" s="3"/>
      <c r="AD141" s="3"/>
      <c r="AE141" s="3"/>
      <c r="AF141" s="3"/>
      <c r="AG141" s="3"/>
      <c r="AH141" s="77"/>
      <c r="AI141" s="3"/>
      <c r="AJ141" s="3"/>
      <c r="AK141" s="3"/>
      <c r="AL141" s="3"/>
      <c r="AM141" s="3"/>
      <c r="AN141" s="3"/>
      <c r="AO141" s="77"/>
      <c r="AP141" s="3"/>
      <c r="AQ141" s="3"/>
      <c r="AR141" s="3"/>
      <c r="AS141" s="3"/>
      <c r="AT141" s="77"/>
      <c r="AU141" s="77"/>
      <c r="AV141" s="3"/>
      <c r="AW141" s="3"/>
      <c r="AX141" s="3"/>
      <c r="AY141" s="3"/>
      <c r="AZ141" s="3"/>
      <c r="BA141" s="3"/>
      <c r="BB141" s="3"/>
      <c r="BC141" s="77"/>
      <c r="BD141" s="3"/>
      <c r="BE141" s="3"/>
      <c r="BG141" s="21">
        <f t="shared" si="6"/>
        <v>0</v>
      </c>
      <c r="BH141" s="21">
        <f t="shared" si="7"/>
        <v>0</v>
      </c>
    </row>
    <row r="142" spans="1:60" x14ac:dyDescent="0.2">
      <c r="A142" s="3" t="str">
        <f>IF('Service providers'!I144="Enter name of site 5", "", 'Service providers'!I144)</f>
        <v/>
      </c>
      <c r="B142" s="3"/>
      <c r="C142" s="3"/>
      <c r="D142" s="3"/>
      <c r="E142" s="3"/>
      <c r="F142" s="77"/>
      <c r="G142" s="3"/>
      <c r="H142" s="3"/>
      <c r="I142" s="3"/>
      <c r="J142" s="3"/>
      <c r="K142" s="3"/>
      <c r="L142" s="3"/>
      <c r="M142" s="77"/>
      <c r="N142" s="3"/>
      <c r="O142" s="3"/>
      <c r="P142" s="3"/>
      <c r="Q142" s="3"/>
      <c r="R142" s="3"/>
      <c r="S142" s="3"/>
      <c r="T142" s="77"/>
      <c r="U142" s="3"/>
      <c r="V142" s="3"/>
      <c r="W142" s="3"/>
      <c r="X142" s="3"/>
      <c r="Y142" s="3"/>
      <c r="Z142" s="3"/>
      <c r="AA142" s="77"/>
      <c r="AB142" s="3"/>
      <c r="AC142" s="3"/>
      <c r="AD142" s="3"/>
      <c r="AE142" s="3"/>
      <c r="AF142" s="3"/>
      <c r="AG142" s="3"/>
      <c r="AH142" s="77"/>
      <c r="AI142" s="3"/>
      <c r="AJ142" s="3"/>
      <c r="AK142" s="3"/>
      <c r="AL142" s="3"/>
      <c r="AM142" s="3"/>
      <c r="AN142" s="3"/>
      <c r="AO142" s="77"/>
      <c r="AP142" s="3"/>
      <c r="AQ142" s="3"/>
      <c r="AR142" s="3"/>
      <c r="AS142" s="3"/>
      <c r="AT142" s="77"/>
      <c r="AU142" s="77"/>
      <c r="AV142" s="3"/>
      <c r="AW142" s="3"/>
      <c r="AX142" s="3"/>
      <c r="AY142" s="3"/>
      <c r="AZ142" s="3"/>
      <c r="BA142" s="3"/>
      <c r="BB142" s="3"/>
      <c r="BC142" s="77"/>
      <c r="BD142" s="3"/>
      <c r="BE142" s="3"/>
      <c r="BG142" s="21">
        <f t="shared" si="6"/>
        <v>0</v>
      </c>
      <c r="BH142" s="21">
        <f t="shared" si="7"/>
        <v>0</v>
      </c>
    </row>
    <row r="143" spans="1:60" x14ac:dyDescent="0.2">
      <c r="A143" s="3" t="str">
        <f>IF('Service providers'!I145="Enter name of site 6", "", 'Service providers'!I145)</f>
        <v/>
      </c>
      <c r="B143" s="3"/>
      <c r="C143" s="3"/>
      <c r="D143" s="3"/>
      <c r="E143" s="3"/>
      <c r="F143" s="77"/>
      <c r="G143" s="3"/>
      <c r="H143" s="3"/>
      <c r="I143" s="3"/>
      <c r="J143" s="3"/>
      <c r="K143" s="3"/>
      <c r="L143" s="3"/>
      <c r="M143" s="77"/>
      <c r="N143" s="3"/>
      <c r="O143" s="3"/>
      <c r="P143" s="3"/>
      <c r="Q143" s="3"/>
      <c r="R143" s="3"/>
      <c r="S143" s="3"/>
      <c r="T143" s="77"/>
      <c r="U143" s="3"/>
      <c r="V143" s="3"/>
      <c r="W143" s="3"/>
      <c r="X143" s="3"/>
      <c r="Y143" s="3"/>
      <c r="Z143" s="3"/>
      <c r="AA143" s="77"/>
      <c r="AB143" s="3"/>
      <c r="AC143" s="3"/>
      <c r="AD143" s="3"/>
      <c r="AE143" s="3"/>
      <c r="AF143" s="3"/>
      <c r="AG143" s="3"/>
      <c r="AH143" s="77"/>
      <c r="AI143" s="3"/>
      <c r="AJ143" s="3"/>
      <c r="AK143" s="3"/>
      <c r="AL143" s="3"/>
      <c r="AM143" s="3"/>
      <c r="AN143" s="3"/>
      <c r="AO143" s="77"/>
      <c r="AP143" s="3"/>
      <c r="AQ143" s="3"/>
      <c r="AR143" s="3"/>
      <c r="AS143" s="3"/>
      <c r="AT143" s="77"/>
      <c r="AU143" s="77"/>
      <c r="AV143" s="3"/>
      <c r="AW143" s="3"/>
      <c r="AX143" s="3"/>
      <c r="AY143" s="3"/>
      <c r="AZ143" s="3"/>
      <c r="BA143" s="3"/>
      <c r="BB143" s="3"/>
      <c r="BC143" s="77"/>
      <c r="BD143" s="3"/>
      <c r="BE143" s="3"/>
      <c r="BG143" s="21">
        <f t="shared" si="6"/>
        <v>0</v>
      </c>
      <c r="BH143" s="21">
        <f t="shared" si="7"/>
        <v>0</v>
      </c>
    </row>
    <row r="144" spans="1:60" x14ac:dyDescent="0.2">
      <c r="A144" s="3" t="str">
        <f>IF('Service providers'!I146="Enter name of site 7", "", 'Service providers'!I146)</f>
        <v/>
      </c>
      <c r="B144" s="3"/>
      <c r="C144" s="3"/>
      <c r="D144" s="3"/>
      <c r="E144" s="3"/>
      <c r="F144" s="77"/>
      <c r="G144" s="3"/>
      <c r="H144" s="3"/>
      <c r="I144" s="3"/>
      <c r="J144" s="3"/>
      <c r="K144" s="3"/>
      <c r="L144" s="3"/>
      <c r="M144" s="77"/>
      <c r="N144" s="3"/>
      <c r="O144" s="3"/>
      <c r="P144" s="3"/>
      <c r="Q144" s="3"/>
      <c r="R144" s="3"/>
      <c r="S144" s="3"/>
      <c r="T144" s="77"/>
      <c r="U144" s="3"/>
      <c r="V144" s="3"/>
      <c r="W144" s="3"/>
      <c r="X144" s="3"/>
      <c r="Y144" s="3"/>
      <c r="Z144" s="3"/>
      <c r="AA144" s="77"/>
      <c r="AB144" s="3"/>
      <c r="AC144" s="3"/>
      <c r="AD144" s="3"/>
      <c r="AE144" s="3"/>
      <c r="AF144" s="3"/>
      <c r="AG144" s="3"/>
      <c r="AH144" s="77"/>
      <c r="AI144" s="3"/>
      <c r="AJ144" s="3"/>
      <c r="AK144" s="3"/>
      <c r="AL144" s="3"/>
      <c r="AM144" s="3"/>
      <c r="AN144" s="3"/>
      <c r="AO144" s="77"/>
      <c r="AP144" s="3"/>
      <c r="AQ144" s="3"/>
      <c r="AR144" s="3"/>
      <c r="AS144" s="3"/>
      <c r="AT144" s="77"/>
      <c r="AU144" s="77"/>
      <c r="AV144" s="3"/>
      <c r="AW144" s="3"/>
      <c r="AX144" s="3"/>
      <c r="AY144" s="3"/>
      <c r="AZ144" s="3"/>
      <c r="BA144" s="3"/>
      <c r="BB144" s="3"/>
      <c r="BC144" s="77"/>
      <c r="BD144" s="3"/>
      <c r="BE144" s="3"/>
      <c r="BG144" s="21">
        <f t="shared" si="6"/>
        <v>0</v>
      </c>
      <c r="BH144" s="21">
        <f t="shared" si="7"/>
        <v>0</v>
      </c>
    </row>
    <row r="145" spans="1:60" x14ac:dyDescent="0.2">
      <c r="A145" s="3" t="str">
        <f>IF('Service providers'!I147="Enter name of site 8", "", 'Service providers'!I147)</f>
        <v/>
      </c>
      <c r="B145" s="3"/>
      <c r="C145" s="3"/>
      <c r="D145" s="3"/>
      <c r="E145" s="3"/>
      <c r="F145" s="77"/>
      <c r="G145" s="3"/>
      <c r="H145" s="3"/>
      <c r="I145" s="3"/>
      <c r="J145" s="3"/>
      <c r="K145" s="3"/>
      <c r="L145" s="3"/>
      <c r="M145" s="77"/>
      <c r="N145" s="3"/>
      <c r="O145" s="3"/>
      <c r="P145" s="3"/>
      <c r="Q145" s="3"/>
      <c r="R145" s="3"/>
      <c r="S145" s="3"/>
      <c r="T145" s="77"/>
      <c r="U145" s="3"/>
      <c r="V145" s="3"/>
      <c r="W145" s="3"/>
      <c r="X145" s="3"/>
      <c r="Y145" s="3"/>
      <c r="Z145" s="3"/>
      <c r="AA145" s="77"/>
      <c r="AB145" s="3"/>
      <c r="AC145" s="3"/>
      <c r="AD145" s="3"/>
      <c r="AE145" s="3"/>
      <c r="AF145" s="3"/>
      <c r="AG145" s="3"/>
      <c r="AH145" s="77"/>
      <c r="AI145" s="3"/>
      <c r="AJ145" s="3"/>
      <c r="AK145" s="3"/>
      <c r="AL145" s="3"/>
      <c r="AM145" s="3"/>
      <c r="AN145" s="3"/>
      <c r="AO145" s="77"/>
      <c r="AP145" s="3"/>
      <c r="AQ145" s="3"/>
      <c r="AR145" s="3"/>
      <c r="AS145" s="3"/>
      <c r="AT145" s="77"/>
      <c r="AU145" s="77"/>
      <c r="AV145" s="3"/>
      <c r="AW145" s="3"/>
      <c r="AX145" s="3"/>
      <c r="AY145" s="3"/>
      <c r="AZ145" s="3"/>
      <c r="BA145" s="3"/>
      <c r="BB145" s="3"/>
      <c r="BC145" s="77"/>
      <c r="BD145" s="3"/>
      <c r="BE145" s="3"/>
      <c r="BG145" s="21">
        <f t="shared" si="6"/>
        <v>0</v>
      </c>
      <c r="BH145" s="21">
        <f t="shared" si="7"/>
        <v>0</v>
      </c>
    </row>
    <row r="146" spans="1:60" x14ac:dyDescent="0.2">
      <c r="A146" s="3" t="str">
        <f>IF('Service providers'!I148="Enter name of site 9", "", 'Service providers'!I148)</f>
        <v/>
      </c>
      <c r="B146" s="3"/>
      <c r="C146" s="3"/>
      <c r="D146" s="3"/>
      <c r="E146" s="3"/>
      <c r="F146" s="77"/>
      <c r="G146" s="3"/>
      <c r="H146" s="3"/>
      <c r="I146" s="3"/>
      <c r="J146" s="3"/>
      <c r="K146" s="3"/>
      <c r="L146" s="3"/>
      <c r="M146" s="77"/>
      <c r="N146" s="3"/>
      <c r="O146" s="3"/>
      <c r="P146" s="3"/>
      <c r="Q146" s="3"/>
      <c r="R146" s="3"/>
      <c r="S146" s="3"/>
      <c r="T146" s="77"/>
      <c r="U146" s="3"/>
      <c r="V146" s="3"/>
      <c r="W146" s="3"/>
      <c r="X146" s="3"/>
      <c r="Y146" s="3"/>
      <c r="Z146" s="3"/>
      <c r="AA146" s="77"/>
      <c r="AB146" s="3"/>
      <c r="AC146" s="3"/>
      <c r="AD146" s="3"/>
      <c r="AE146" s="3"/>
      <c r="AF146" s="3"/>
      <c r="AG146" s="3"/>
      <c r="AH146" s="77"/>
      <c r="AI146" s="3"/>
      <c r="AJ146" s="3"/>
      <c r="AK146" s="3"/>
      <c r="AL146" s="3"/>
      <c r="AM146" s="3"/>
      <c r="AN146" s="3"/>
      <c r="AO146" s="77"/>
      <c r="AP146" s="3"/>
      <c r="AQ146" s="3"/>
      <c r="AR146" s="3"/>
      <c r="AS146" s="3"/>
      <c r="AT146" s="77"/>
      <c r="AU146" s="77"/>
      <c r="AV146" s="3"/>
      <c r="AW146" s="3"/>
      <c r="AX146" s="3"/>
      <c r="AY146" s="3"/>
      <c r="AZ146" s="3"/>
      <c r="BA146" s="3"/>
      <c r="BB146" s="3"/>
      <c r="BC146" s="77"/>
      <c r="BD146" s="3"/>
      <c r="BE146" s="3"/>
      <c r="BG146" s="21">
        <f t="shared" si="6"/>
        <v>0</v>
      </c>
      <c r="BH146" s="21">
        <f t="shared" si="7"/>
        <v>0</v>
      </c>
    </row>
    <row r="147" spans="1:60" x14ac:dyDescent="0.2">
      <c r="A147" s="3" t="str">
        <f>IF('Service providers'!I149="Enter name of site 10", "", 'Service providers'!I149)</f>
        <v/>
      </c>
      <c r="B147" s="3"/>
      <c r="C147" s="3"/>
      <c r="D147" s="3"/>
      <c r="E147" s="3"/>
      <c r="F147" s="77"/>
      <c r="G147" s="3"/>
      <c r="H147" s="3"/>
      <c r="I147" s="3"/>
      <c r="J147" s="3"/>
      <c r="K147" s="3"/>
      <c r="L147" s="3"/>
      <c r="M147" s="77"/>
      <c r="N147" s="3"/>
      <c r="O147" s="3"/>
      <c r="P147" s="3"/>
      <c r="Q147" s="3"/>
      <c r="R147" s="3"/>
      <c r="S147" s="3"/>
      <c r="T147" s="77"/>
      <c r="U147" s="3"/>
      <c r="V147" s="3"/>
      <c r="W147" s="3"/>
      <c r="X147" s="3"/>
      <c r="Y147" s="3"/>
      <c r="Z147" s="3"/>
      <c r="AA147" s="77"/>
      <c r="AB147" s="3"/>
      <c r="AC147" s="3"/>
      <c r="AD147" s="3"/>
      <c r="AE147" s="3"/>
      <c r="AF147" s="3"/>
      <c r="AG147" s="3"/>
      <c r="AH147" s="77"/>
      <c r="AI147" s="3"/>
      <c r="AJ147" s="3"/>
      <c r="AK147" s="3"/>
      <c r="AL147" s="3"/>
      <c r="AM147" s="3"/>
      <c r="AN147" s="3"/>
      <c r="AO147" s="77"/>
      <c r="AP147" s="3"/>
      <c r="AQ147" s="3"/>
      <c r="AR147" s="3"/>
      <c r="AS147" s="3"/>
      <c r="AT147" s="77"/>
      <c r="AU147" s="77"/>
      <c r="AV147" s="3"/>
      <c r="AW147" s="3"/>
      <c r="AX147" s="3"/>
      <c r="AY147" s="3"/>
      <c r="AZ147" s="3"/>
      <c r="BA147" s="3"/>
      <c r="BB147" s="3"/>
      <c r="BC147" s="77"/>
      <c r="BD147" s="3"/>
      <c r="BE147" s="3"/>
      <c r="BG147" s="21">
        <f t="shared" si="6"/>
        <v>0</v>
      </c>
      <c r="BH147" s="21">
        <f t="shared" si="7"/>
        <v>0</v>
      </c>
    </row>
    <row r="148" spans="1:60" x14ac:dyDescent="0.2">
      <c r="A148" s="3" t="str">
        <f>IF('Service providers'!I150="Enter name of site 11", "", 'Service providers'!I150)</f>
        <v/>
      </c>
      <c r="B148" s="3"/>
      <c r="C148" s="3"/>
      <c r="D148" s="3"/>
      <c r="E148" s="3"/>
      <c r="F148" s="77"/>
      <c r="G148" s="3"/>
      <c r="H148" s="3"/>
      <c r="I148" s="3"/>
      <c r="J148" s="3"/>
      <c r="K148" s="3"/>
      <c r="L148" s="3"/>
      <c r="M148" s="77"/>
      <c r="N148" s="3"/>
      <c r="O148" s="3"/>
      <c r="P148" s="3"/>
      <c r="Q148" s="3"/>
      <c r="R148" s="3"/>
      <c r="S148" s="3"/>
      <c r="T148" s="77"/>
      <c r="U148" s="3"/>
      <c r="V148" s="3"/>
      <c r="W148" s="3"/>
      <c r="X148" s="3"/>
      <c r="Y148" s="3"/>
      <c r="Z148" s="3"/>
      <c r="AA148" s="77"/>
      <c r="AB148" s="3"/>
      <c r="AC148" s="3"/>
      <c r="AD148" s="3"/>
      <c r="AE148" s="3"/>
      <c r="AF148" s="3"/>
      <c r="AG148" s="3"/>
      <c r="AH148" s="77"/>
      <c r="AI148" s="3"/>
      <c r="AJ148" s="3"/>
      <c r="AK148" s="3"/>
      <c r="AL148" s="3"/>
      <c r="AM148" s="3"/>
      <c r="AN148" s="3"/>
      <c r="AO148" s="77"/>
      <c r="AP148" s="3"/>
      <c r="AQ148" s="3"/>
      <c r="AR148" s="3"/>
      <c r="AS148" s="3"/>
      <c r="AT148" s="77"/>
      <c r="AU148" s="77"/>
      <c r="AV148" s="3"/>
      <c r="AW148" s="3"/>
      <c r="AX148" s="3"/>
      <c r="AY148" s="3"/>
      <c r="AZ148" s="3"/>
      <c r="BA148" s="3"/>
      <c r="BB148" s="3"/>
      <c r="BC148" s="77"/>
      <c r="BD148" s="3"/>
      <c r="BE148" s="3"/>
      <c r="BG148" s="21">
        <f t="shared" si="6"/>
        <v>0</v>
      </c>
      <c r="BH148" s="21">
        <f t="shared" si="7"/>
        <v>0</v>
      </c>
    </row>
    <row r="149" spans="1:60" x14ac:dyDescent="0.2">
      <c r="A149" s="3" t="str">
        <f>IF('Service providers'!I151="Enter name of site 12", "", 'Service providers'!I151)</f>
        <v/>
      </c>
      <c r="B149" s="3"/>
      <c r="C149" s="3"/>
      <c r="D149" s="3"/>
      <c r="E149" s="3"/>
      <c r="F149" s="77"/>
      <c r="G149" s="3"/>
      <c r="H149" s="3"/>
      <c r="I149" s="3"/>
      <c r="J149" s="3"/>
      <c r="K149" s="3"/>
      <c r="L149" s="3"/>
      <c r="M149" s="77"/>
      <c r="N149" s="3"/>
      <c r="O149" s="3"/>
      <c r="P149" s="3"/>
      <c r="Q149" s="3"/>
      <c r="R149" s="3"/>
      <c r="S149" s="3"/>
      <c r="T149" s="77"/>
      <c r="U149" s="3"/>
      <c r="V149" s="3"/>
      <c r="W149" s="3"/>
      <c r="X149" s="3"/>
      <c r="Y149" s="3"/>
      <c r="Z149" s="3"/>
      <c r="AA149" s="77"/>
      <c r="AB149" s="3"/>
      <c r="AC149" s="3"/>
      <c r="AD149" s="3"/>
      <c r="AE149" s="3"/>
      <c r="AF149" s="3"/>
      <c r="AG149" s="3"/>
      <c r="AH149" s="77"/>
      <c r="AI149" s="3"/>
      <c r="AJ149" s="3"/>
      <c r="AK149" s="3"/>
      <c r="AL149" s="3"/>
      <c r="AM149" s="3"/>
      <c r="AN149" s="3"/>
      <c r="AO149" s="77"/>
      <c r="AP149" s="3"/>
      <c r="AQ149" s="3"/>
      <c r="AR149" s="3"/>
      <c r="AS149" s="3"/>
      <c r="AT149" s="77"/>
      <c r="AU149" s="77"/>
      <c r="AV149" s="3"/>
      <c r="AW149" s="3"/>
      <c r="AX149" s="3"/>
      <c r="AY149" s="3"/>
      <c r="AZ149" s="3"/>
      <c r="BA149" s="3"/>
      <c r="BB149" s="3"/>
      <c r="BC149" s="77"/>
      <c r="BD149" s="3"/>
      <c r="BE149" s="3"/>
      <c r="BG149" s="21">
        <f t="shared" si="6"/>
        <v>0</v>
      </c>
      <c r="BH149" s="21">
        <f t="shared" si="7"/>
        <v>0</v>
      </c>
    </row>
    <row r="150" spans="1:60" x14ac:dyDescent="0.2">
      <c r="A150" s="3" t="str">
        <f>IF('Service providers'!I152="Enter name of site 13", "", 'Service providers'!I152)</f>
        <v/>
      </c>
      <c r="B150" s="3"/>
      <c r="C150" s="3"/>
      <c r="D150" s="3"/>
      <c r="E150" s="3"/>
      <c r="F150" s="77"/>
      <c r="G150" s="3"/>
      <c r="H150" s="3"/>
      <c r="I150" s="3"/>
      <c r="J150" s="3"/>
      <c r="K150" s="3"/>
      <c r="L150" s="3"/>
      <c r="M150" s="77"/>
      <c r="N150" s="3"/>
      <c r="O150" s="3"/>
      <c r="P150" s="3"/>
      <c r="Q150" s="3"/>
      <c r="R150" s="3"/>
      <c r="S150" s="3"/>
      <c r="T150" s="77"/>
      <c r="U150" s="3"/>
      <c r="V150" s="3"/>
      <c r="W150" s="3"/>
      <c r="X150" s="3"/>
      <c r="Y150" s="3"/>
      <c r="Z150" s="3"/>
      <c r="AA150" s="77"/>
      <c r="AB150" s="3"/>
      <c r="AC150" s="3"/>
      <c r="AD150" s="3"/>
      <c r="AE150" s="3"/>
      <c r="AF150" s="3"/>
      <c r="AG150" s="3"/>
      <c r="AH150" s="77"/>
      <c r="AI150" s="3"/>
      <c r="AJ150" s="3"/>
      <c r="AK150" s="3"/>
      <c r="AL150" s="3"/>
      <c r="AM150" s="3"/>
      <c r="AN150" s="3"/>
      <c r="AO150" s="77"/>
      <c r="AP150" s="3"/>
      <c r="AQ150" s="3"/>
      <c r="AR150" s="3"/>
      <c r="AS150" s="3"/>
      <c r="AT150" s="77"/>
      <c r="AU150" s="77"/>
      <c r="AV150" s="3"/>
      <c r="AW150" s="3"/>
      <c r="AX150" s="3"/>
      <c r="AY150" s="3"/>
      <c r="AZ150" s="3"/>
      <c r="BA150" s="3"/>
      <c r="BB150" s="3"/>
      <c r="BC150" s="77"/>
      <c r="BD150" s="3"/>
      <c r="BE150" s="3"/>
      <c r="BG150" s="21">
        <f t="shared" si="6"/>
        <v>0</v>
      </c>
      <c r="BH150" s="21">
        <f t="shared" si="7"/>
        <v>0</v>
      </c>
    </row>
    <row r="151" spans="1:60" x14ac:dyDescent="0.2">
      <c r="A151" s="3" t="str">
        <f>IF('Service providers'!I153="Enter name of site 14", "", 'Service providers'!I153)</f>
        <v/>
      </c>
      <c r="B151" s="3"/>
      <c r="C151" s="3"/>
      <c r="D151" s="3"/>
      <c r="E151" s="3"/>
      <c r="F151" s="77"/>
      <c r="G151" s="3"/>
      <c r="H151" s="3"/>
      <c r="I151" s="3"/>
      <c r="J151" s="3"/>
      <c r="K151" s="3"/>
      <c r="L151" s="3"/>
      <c r="M151" s="77"/>
      <c r="N151" s="3"/>
      <c r="O151" s="3"/>
      <c r="P151" s="3"/>
      <c r="Q151" s="3"/>
      <c r="R151" s="3"/>
      <c r="S151" s="3"/>
      <c r="T151" s="77"/>
      <c r="U151" s="3"/>
      <c r="V151" s="3"/>
      <c r="W151" s="3"/>
      <c r="X151" s="3"/>
      <c r="Y151" s="3"/>
      <c r="Z151" s="3"/>
      <c r="AA151" s="77"/>
      <c r="AB151" s="3"/>
      <c r="AC151" s="3"/>
      <c r="AD151" s="3"/>
      <c r="AE151" s="3"/>
      <c r="AF151" s="3"/>
      <c r="AG151" s="3"/>
      <c r="AH151" s="77"/>
      <c r="AI151" s="3"/>
      <c r="AJ151" s="3"/>
      <c r="AK151" s="3"/>
      <c r="AL151" s="3"/>
      <c r="AM151" s="3"/>
      <c r="AN151" s="3"/>
      <c r="AO151" s="77"/>
      <c r="AP151" s="3"/>
      <c r="AQ151" s="3"/>
      <c r="AR151" s="3"/>
      <c r="AS151" s="3"/>
      <c r="AT151" s="77"/>
      <c r="AU151" s="77"/>
      <c r="AV151" s="3"/>
      <c r="AW151" s="3"/>
      <c r="AX151" s="3"/>
      <c r="AY151" s="3"/>
      <c r="AZ151" s="3"/>
      <c r="BA151" s="3"/>
      <c r="BB151" s="3"/>
      <c r="BC151" s="77"/>
      <c r="BD151" s="3"/>
      <c r="BE151" s="3"/>
      <c r="BG151" s="21">
        <f t="shared" si="6"/>
        <v>0</v>
      </c>
      <c r="BH151" s="21">
        <f t="shared" si="7"/>
        <v>0</v>
      </c>
    </row>
    <row r="152" spans="1:60" x14ac:dyDescent="0.2">
      <c r="A152" s="3" t="str">
        <f>IF('Service providers'!I154="Enter name of site 15", "", 'Service providers'!I154)</f>
        <v/>
      </c>
      <c r="B152" s="3"/>
      <c r="C152" s="3"/>
      <c r="D152" s="3"/>
      <c r="E152" s="3"/>
      <c r="F152" s="77"/>
      <c r="G152" s="3"/>
      <c r="H152" s="3"/>
      <c r="I152" s="3"/>
      <c r="J152" s="3"/>
      <c r="K152" s="3"/>
      <c r="L152" s="3"/>
      <c r="M152" s="77"/>
      <c r="N152" s="3"/>
      <c r="O152" s="3"/>
      <c r="P152" s="3"/>
      <c r="Q152" s="3"/>
      <c r="R152" s="3"/>
      <c r="S152" s="3"/>
      <c r="T152" s="77"/>
      <c r="U152" s="3"/>
      <c r="V152" s="3"/>
      <c r="W152" s="3"/>
      <c r="X152" s="3"/>
      <c r="Y152" s="3"/>
      <c r="Z152" s="3"/>
      <c r="AA152" s="77"/>
      <c r="AB152" s="3"/>
      <c r="AC152" s="3"/>
      <c r="AD152" s="3"/>
      <c r="AE152" s="3"/>
      <c r="AF152" s="3"/>
      <c r="AG152" s="3"/>
      <c r="AH152" s="77"/>
      <c r="AI152" s="3"/>
      <c r="AJ152" s="3"/>
      <c r="AK152" s="3"/>
      <c r="AL152" s="3"/>
      <c r="AM152" s="3"/>
      <c r="AN152" s="3"/>
      <c r="AO152" s="77"/>
      <c r="AP152" s="3"/>
      <c r="AQ152" s="3"/>
      <c r="AR152" s="3"/>
      <c r="AS152" s="3"/>
      <c r="AT152" s="77"/>
      <c r="AU152" s="77"/>
      <c r="AV152" s="3"/>
      <c r="AW152" s="3"/>
      <c r="AX152" s="3"/>
      <c r="AY152" s="3"/>
      <c r="AZ152" s="3"/>
      <c r="BA152" s="3"/>
      <c r="BB152" s="3"/>
      <c r="BC152" s="77"/>
      <c r="BD152" s="3"/>
      <c r="BE152" s="3"/>
      <c r="BG152" s="21">
        <f t="shared" si="6"/>
        <v>0</v>
      </c>
      <c r="BH152" s="21">
        <f t="shared" si="7"/>
        <v>0</v>
      </c>
    </row>
    <row r="153" spans="1:60" x14ac:dyDescent="0.2">
      <c r="A153" s="3" t="str">
        <f>IF('Service providers'!I155="Enter name of site 16", "", 'Service providers'!I155)</f>
        <v/>
      </c>
      <c r="B153" s="3"/>
      <c r="C153" s="3"/>
      <c r="D153" s="3"/>
      <c r="E153" s="3"/>
      <c r="F153" s="77"/>
      <c r="G153" s="3"/>
      <c r="H153" s="3"/>
      <c r="I153" s="3"/>
      <c r="J153" s="3"/>
      <c r="K153" s="3"/>
      <c r="L153" s="3"/>
      <c r="M153" s="77"/>
      <c r="N153" s="3"/>
      <c r="O153" s="3"/>
      <c r="P153" s="3"/>
      <c r="Q153" s="3"/>
      <c r="R153" s="3"/>
      <c r="S153" s="3"/>
      <c r="T153" s="77"/>
      <c r="U153" s="3"/>
      <c r="V153" s="3"/>
      <c r="W153" s="3"/>
      <c r="X153" s="3"/>
      <c r="Y153" s="3"/>
      <c r="Z153" s="3"/>
      <c r="AA153" s="77"/>
      <c r="AB153" s="3"/>
      <c r="AC153" s="3"/>
      <c r="AD153" s="3"/>
      <c r="AE153" s="3"/>
      <c r="AF153" s="3"/>
      <c r="AG153" s="3"/>
      <c r="AH153" s="77"/>
      <c r="AI153" s="3"/>
      <c r="AJ153" s="3"/>
      <c r="AK153" s="3"/>
      <c r="AL153" s="3"/>
      <c r="AM153" s="3"/>
      <c r="AN153" s="3"/>
      <c r="AO153" s="77"/>
      <c r="AP153" s="3"/>
      <c r="AQ153" s="3"/>
      <c r="AR153" s="3"/>
      <c r="AS153" s="3"/>
      <c r="AT153" s="77"/>
      <c r="AU153" s="77"/>
      <c r="AV153" s="3"/>
      <c r="AW153" s="3"/>
      <c r="AX153" s="3"/>
      <c r="AY153" s="3"/>
      <c r="AZ153" s="3"/>
      <c r="BA153" s="3"/>
      <c r="BB153" s="3"/>
      <c r="BC153" s="77"/>
      <c r="BD153" s="3"/>
      <c r="BE153" s="3"/>
      <c r="BG153" s="21">
        <f t="shared" si="6"/>
        <v>0</v>
      </c>
      <c r="BH153" s="21">
        <f t="shared" si="7"/>
        <v>0</v>
      </c>
    </row>
    <row r="154" spans="1:60" x14ac:dyDescent="0.2">
      <c r="A154" s="3" t="str">
        <f>IF('Service providers'!I156="Enter name of site 17", "", 'Service providers'!I156)</f>
        <v/>
      </c>
      <c r="B154" s="3"/>
      <c r="C154" s="3"/>
      <c r="D154" s="3"/>
      <c r="E154" s="3"/>
      <c r="F154" s="77"/>
      <c r="G154" s="3"/>
      <c r="H154" s="3"/>
      <c r="I154" s="3"/>
      <c r="J154" s="3"/>
      <c r="K154" s="3"/>
      <c r="L154" s="3"/>
      <c r="M154" s="77"/>
      <c r="N154" s="3"/>
      <c r="O154" s="3"/>
      <c r="P154" s="3"/>
      <c r="Q154" s="3"/>
      <c r="R154" s="3"/>
      <c r="S154" s="3"/>
      <c r="T154" s="77"/>
      <c r="U154" s="3"/>
      <c r="V154" s="3"/>
      <c r="W154" s="3"/>
      <c r="X154" s="3"/>
      <c r="Y154" s="3"/>
      <c r="Z154" s="3"/>
      <c r="AA154" s="77"/>
      <c r="AB154" s="3"/>
      <c r="AC154" s="3"/>
      <c r="AD154" s="3"/>
      <c r="AE154" s="3"/>
      <c r="AF154" s="3"/>
      <c r="AG154" s="3"/>
      <c r="AH154" s="77"/>
      <c r="AI154" s="3"/>
      <c r="AJ154" s="3"/>
      <c r="AK154" s="3"/>
      <c r="AL154" s="3"/>
      <c r="AM154" s="3"/>
      <c r="AN154" s="3"/>
      <c r="AO154" s="77"/>
      <c r="AP154" s="3"/>
      <c r="AQ154" s="3"/>
      <c r="AR154" s="3"/>
      <c r="AS154" s="3"/>
      <c r="AT154" s="77"/>
      <c r="AU154" s="77"/>
      <c r="AV154" s="3"/>
      <c r="AW154" s="3"/>
      <c r="AX154" s="3"/>
      <c r="AY154" s="3"/>
      <c r="AZ154" s="3"/>
      <c r="BA154" s="3"/>
      <c r="BB154" s="3"/>
      <c r="BC154" s="77"/>
      <c r="BD154" s="3"/>
      <c r="BE154" s="3"/>
      <c r="BG154" s="21">
        <f t="shared" si="6"/>
        <v>0</v>
      </c>
      <c r="BH154" s="21">
        <f t="shared" si="7"/>
        <v>0</v>
      </c>
    </row>
    <row r="155" spans="1:60" x14ac:dyDescent="0.2">
      <c r="A155" s="3" t="str">
        <f>IF('Service providers'!I157="Enter name of site 18", "", 'Service providers'!I157)</f>
        <v/>
      </c>
      <c r="B155" s="3"/>
      <c r="C155" s="3"/>
      <c r="D155" s="3"/>
      <c r="E155" s="3"/>
      <c r="F155" s="77"/>
      <c r="G155" s="3"/>
      <c r="H155" s="3"/>
      <c r="I155" s="3"/>
      <c r="J155" s="3"/>
      <c r="K155" s="3"/>
      <c r="L155" s="3"/>
      <c r="M155" s="77"/>
      <c r="N155" s="3"/>
      <c r="O155" s="3"/>
      <c r="P155" s="3"/>
      <c r="Q155" s="3"/>
      <c r="R155" s="3"/>
      <c r="S155" s="3"/>
      <c r="T155" s="77"/>
      <c r="U155" s="3"/>
      <c r="V155" s="3"/>
      <c r="W155" s="3"/>
      <c r="X155" s="3"/>
      <c r="Y155" s="3"/>
      <c r="Z155" s="3"/>
      <c r="AA155" s="77"/>
      <c r="AB155" s="3"/>
      <c r="AC155" s="3"/>
      <c r="AD155" s="3"/>
      <c r="AE155" s="3"/>
      <c r="AF155" s="3"/>
      <c r="AG155" s="3"/>
      <c r="AH155" s="77"/>
      <c r="AI155" s="3"/>
      <c r="AJ155" s="3"/>
      <c r="AK155" s="3"/>
      <c r="AL155" s="3"/>
      <c r="AM155" s="3"/>
      <c r="AN155" s="3"/>
      <c r="AO155" s="77"/>
      <c r="AP155" s="3"/>
      <c r="AQ155" s="3"/>
      <c r="AR155" s="3"/>
      <c r="AS155" s="3"/>
      <c r="AT155" s="77"/>
      <c r="AU155" s="77"/>
      <c r="AV155" s="3"/>
      <c r="AW155" s="3"/>
      <c r="AX155" s="3"/>
      <c r="AY155" s="3"/>
      <c r="AZ155" s="3"/>
      <c r="BA155" s="3"/>
      <c r="BB155" s="3"/>
      <c r="BC155" s="77"/>
      <c r="BD155" s="3"/>
      <c r="BE155" s="3"/>
      <c r="BG155" s="21">
        <f t="shared" si="6"/>
        <v>0</v>
      </c>
      <c r="BH155" s="21">
        <f t="shared" si="7"/>
        <v>0</v>
      </c>
    </row>
    <row r="156" spans="1:60" x14ac:dyDescent="0.2">
      <c r="A156" s="3" t="str">
        <f>IF('Service providers'!I158="Enter name of site 19", "", 'Service providers'!I158)</f>
        <v/>
      </c>
      <c r="B156" s="3"/>
      <c r="C156" s="3"/>
      <c r="D156" s="3"/>
      <c r="E156" s="3"/>
      <c r="F156" s="77"/>
      <c r="G156" s="3"/>
      <c r="H156" s="3"/>
      <c r="I156" s="3"/>
      <c r="J156" s="3"/>
      <c r="K156" s="3"/>
      <c r="L156" s="3"/>
      <c r="M156" s="77"/>
      <c r="N156" s="3"/>
      <c r="O156" s="3"/>
      <c r="P156" s="3"/>
      <c r="Q156" s="3"/>
      <c r="R156" s="3"/>
      <c r="S156" s="3"/>
      <c r="T156" s="77"/>
      <c r="U156" s="3"/>
      <c r="V156" s="3"/>
      <c r="W156" s="3"/>
      <c r="X156" s="3"/>
      <c r="Y156" s="3"/>
      <c r="Z156" s="3"/>
      <c r="AA156" s="77"/>
      <c r="AB156" s="3"/>
      <c r="AC156" s="3"/>
      <c r="AD156" s="3"/>
      <c r="AE156" s="3"/>
      <c r="AF156" s="3"/>
      <c r="AG156" s="3"/>
      <c r="AH156" s="77"/>
      <c r="AI156" s="3"/>
      <c r="AJ156" s="3"/>
      <c r="AK156" s="3"/>
      <c r="AL156" s="3"/>
      <c r="AM156" s="3"/>
      <c r="AN156" s="3"/>
      <c r="AO156" s="77"/>
      <c r="AP156" s="3"/>
      <c r="AQ156" s="3"/>
      <c r="AR156" s="3"/>
      <c r="AS156" s="3"/>
      <c r="AT156" s="77"/>
      <c r="AU156" s="77"/>
      <c r="AV156" s="3"/>
      <c r="AW156" s="3"/>
      <c r="AX156" s="3"/>
      <c r="AY156" s="3"/>
      <c r="AZ156" s="3"/>
      <c r="BA156" s="3"/>
      <c r="BB156" s="3"/>
      <c r="BC156" s="77"/>
      <c r="BD156" s="3"/>
      <c r="BE156" s="3"/>
      <c r="BG156" s="21">
        <f t="shared" si="6"/>
        <v>0</v>
      </c>
      <c r="BH156" s="21">
        <f t="shared" si="7"/>
        <v>0</v>
      </c>
    </row>
    <row r="157" spans="1:60" x14ac:dyDescent="0.2">
      <c r="A157" s="3" t="str">
        <f>IF('Service providers'!I159="Enter name of site 20", "", 'Service providers'!I159)</f>
        <v/>
      </c>
      <c r="B157" s="3"/>
      <c r="C157" s="3"/>
      <c r="D157" s="3"/>
      <c r="E157" s="3"/>
      <c r="F157" s="77"/>
      <c r="G157" s="3"/>
      <c r="H157" s="3"/>
      <c r="I157" s="3"/>
      <c r="J157" s="3"/>
      <c r="K157" s="3"/>
      <c r="L157" s="3"/>
      <c r="M157" s="77"/>
      <c r="N157" s="3"/>
      <c r="O157" s="3"/>
      <c r="P157" s="3"/>
      <c r="Q157" s="3"/>
      <c r="R157" s="3"/>
      <c r="S157" s="3"/>
      <c r="T157" s="77"/>
      <c r="U157" s="3"/>
      <c r="V157" s="3"/>
      <c r="W157" s="3"/>
      <c r="X157" s="3"/>
      <c r="Y157" s="3"/>
      <c r="Z157" s="3"/>
      <c r="AA157" s="77"/>
      <c r="AB157" s="3"/>
      <c r="AC157" s="3"/>
      <c r="AD157" s="3"/>
      <c r="AE157" s="3"/>
      <c r="AF157" s="3"/>
      <c r="AG157" s="3"/>
      <c r="AH157" s="77"/>
      <c r="AI157" s="3"/>
      <c r="AJ157" s="3"/>
      <c r="AK157" s="3"/>
      <c r="AL157" s="3"/>
      <c r="AM157" s="3"/>
      <c r="AN157" s="3"/>
      <c r="AO157" s="77"/>
      <c r="AP157" s="3"/>
      <c r="AQ157" s="3"/>
      <c r="AR157" s="3"/>
      <c r="AS157" s="3"/>
      <c r="AT157" s="77"/>
      <c r="AU157" s="77"/>
      <c r="AV157" s="3"/>
      <c r="AW157" s="3"/>
      <c r="AX157" s="3"/>
      <c r="AY157" s="3"/>
      <c r="AZ157" s="3"/>
      <c r="BA157" s="3"/>
      <c r="BB157" s="3"/>
      <c r="BC157" s="77"/>
      <c r="BD157" s="3"/>
      <c r="BE157" s="3"/>
      <c r="BG157" s="21">
        <f t="shared" si="6"/>
        <v>0</v>
      </c>
      <c r="BH157" s="21">
        <f t="shared" si="7"/>
        <v>0</v>
      </c>
    </row>
  </sheetData>
  <mergeCells count="28">
    <mergeCell ref="AW8:AX8"/>
    <mergeCell ref="AY8:AY9"/>
    <mergeCell ref="AZ8:BC8"/>
    <mergeCell ref="BD8:BE8"/>
    <mergeCell ref="A8:A9"/>
    <mergeCell ref="AK8:AK9"/>
    <mergeCell ref="AL8:AO8"/>
    <mergeCell ref="AP8:AQ8"/>
    <mergeCell ref="AR8:AR9"/>
    <mergeCell ref="AS8:AV8"/>
    <mergeCell ref="X8:AA8"/>
    <mergeCell ref="AB8:AC8"/>
    <mergeCell ref="AD8:AD9"/>
    <mergeCell ref="AE8:AH8"/>
    <mergeCell ref="AI8:AJ8"/>
    <mergeCell ref="N8:O8"/>
    <mergeCell ref="U8:V8"/>
    <mergeCell ref="W8:W9"/>
    <mergeCell ref="B8:B9"/>
    <mergeCell ref="C8:F8"/>
    <mergeCell ref="G8:H8"/>
    <mergeCell ref="I8:I9"/>
    <mergeCell ref="J8:M8"/>
    <mergeCell ref="B6:C6"/>
    <mergeCell ref="B3:N5"/>
    <mergeCell ref="D6:N6"/>
    <mergeCell ref="P8:P9"/>
    <mergeCell ref="Q8:T8"/>
  </mergeCells>
  <phoneticPr fontId="30" type="noConversion"/>
  <dataValidations count="3">
    <dataValidation type="list" allowBlank="1" showInputMessage="1" showErrorMessage="1" sqref="B12:B31 I12:I31 P12:P31 W12:W31 AD12:AD31 AK12:AK31 AR12:AR31 AY12:AY31 I33:I52 P33:P52 W33:W52 AD33:AD52 AK33:AK52 AR33:AR52 AY33:AY52 AR138:AR157 B96:B115 I96:I115 P96:P115 W96:W115 AD96:AD115 AK96:AK115 AR96:AR115 AY96:AY115 B117:B136 I117:I136 P117:P136 W117:W136 AD117:AD136 AK117:AK136 AR117:AR136 AY117:AY136 AY138:AY157 B138:B157 I138:I157 P138:P157 W138:W157 AD138:AD157 AK138:AK157 B33:B52 P54:P73 W54:W73 AD54:AD73 AK54:AK73 AR54:AR73 AY54:AY73 B54:B73 I54:I73 P75:P94 W75:W94 AD75:AD94 AK75:AK94 AR75:AR94 AY75:AY94 B75:B94 I75:I94">
      <formula1>OSTmedequip</formula1>
    </dataValidation>
    <dataValidation type="list" allowBlank="1" showInputMessage="1" showErrorMessage="1" sqref="C12:F31 J12:M31 Q12:T31 X12:AA31 AE12:AH31 AL12:AO31 AZ12:BC31 AS12:AU31 J33:M52 Q33:T52 X33:AA52 AE33:AH52 AL33:AO52 AZ33:BC52 AS33:AU52 AS138:AU157 C96:F115 J96:M115 Q96:T115 X96:AA115 AE96:AH115 AL96:AO115 AZ96:BC115 AS96:AU115 C117:F136 J117:M136 Q117:T136 X117:AA136 AE117:AH136 AL117:AO136 AZ117:BC136 AS117:AU136 C138:F157 J138:M157 Q138:T157 X138:AA157 AE138:AH157 AL138:AO157 AZ138:BC157 C33:F52 Q54:T73 X54:AA73 AE54:AH73 AL54:AO73 AZ54:BC73 AS54:AU73 C54:F73 J54:M73 Q75:T94 X75:AA94 AE75:AH94 AL75:AO94 AZ75:BC94 AS75:AU94 C75:F94 J75:M94">
      <formula1>Yes</formula1>
    </dataValidation>
    <dataValidation type="custom" showInputMessage="1" showErrorMessage="1" sqref="G117:H136 G96:H115 N33:O52 G12:H31 G138:H157 N117:O136 N96:O115 U33:V52 N138:O157 N12:O31 U117:V136 U96:V115 AB33:AC52 U138:V157 U12:V31 AB117:AC136 AB96:AC115 AI33:AJ52 AB138:AC157 AB12:AC31 AI117:AJ136 AI96:AJ115 AP33:AQ52 AI138:AJ157 AI12:AJ31 AP117:AQ136 AP96:AQ115 AW33:AX52 AP138:AQ157 AP12:AQ31 AW117:AX136 AW96:AX115 BD33:BE52 AW138:AX157 AW12:AX31 BD117:BE136 BD96:BE115 BD12:BE31 BD138:BE157 G33:H52 U54:V73 AB54:AC73 AI54:AJ73 AP54:AQ73 AW54:AX73 BD54:BE73 G54:H73 N54:O73 U75:V94 AB75:AC94 AI75:AJ94 AP75:AQ94 AW75:AX94 BD75:BE94 G75:H94 N75:O94">
      <formula1>NOT(OR(ISBLANK(C12:F12)))</formula1>
    </dataValidation>
  </dataValidations>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M149"/>
  <sheetViews>
    <sheetView workbookViewId="0">
      <pane ySplit="2" topLeftCell="A3" activePane="bottomLeft" state="frozen"/>
      <selection activeCell="AC1" sqref="AC1"/>
      <selection pane="bottomLeft" activeCell="BH10" sqref="BH10"/>
    </sheetView>
  </sheetViews>
  <sheetFormatPr defaultRowHeight="15" x14ac:dyDescent="0.25"/>
  <cols>
    <col min="1" max="1" width="28.7109375" style="99" customWidth="1"/>
    <col min="2" max="2" width="12.42578125" bestFit="1" customWidth="1"/>
    <col min="3" max="3" width="13.7109375" customWidth="1"/>
    <col min="4" max="5" width="12.5703125" bestFit="1" customWidth="1"/>
    <col min="6" max="6" width="5" bestFit="1" customWidth="1"/>
    <col min="7" max="7" width="8.5703125" bestFit="1" customWidth="1"/>
    <col min="8" max="8" width="4.5703125" bestFit="1" customWidth="1"/>
    <col min="9" max="9" width="5.28515625" bestFit="1" customWidth="1"/>
    <col min="10" max="10" width="12.42578125" bestFit="1" customWidth="1"/>
    <col min="11" max="11" width="13.7109375" customWidth="1"/>
    <col min="12" max="13" width="12.5703125" bestFit="1" customWidth="1"/>
    <col min="14" max="14" width="5" bestFit="1" customWidth="1"/>
    <col min="15" max="15" width="8.5703125" bestFit="1" customWidth="1"/>
    <col min="16" max="16" width="4.5703125" bestFit="1" customWidth="1"/>
    <col min="17" max="17" width="5.28515625" bestFit="1" customWidth="1"/>
    <col min="18" max="18" width="12.42578125" bestFit="1" customWidth="1"/>
    <col min="19" max="19" width="13.7109375" customWidth="1"/>
    <col min="20" max="21" width="12.5703125" bestFit="1" customWidth="1"/>
    <col min="22" max="22" width="5" bestFit="1" customWidth="1"/>
    <col min="23" max="23" width="8.5703125" bestFit="1" customWidth="1"/>
    <col min="24" max="24" width="4.5703125" bestFit="1" customWidth="1"/>
    <col min="25" max="25" width="5.28515625" bestFit="1" customWidth="1"/>
    <col min="26" max="26" width="12.42578125" bestFit="1" customWidth="1"/>
    <col min="27" max="27" width="13.7109375" customWidth="1"/>
    <col min="28" max="29" width="12.5703125" bestFit="1" customWidth="1"/>
    <col min="30" max="30" width="5" bestFit="1" customWidth="1"/>
    <col min="31" max="31" width="8.5703125" bestFit="1" customWidth="1"/>
    <col min="32" max="32" width="4.5703125" bestFit="1" customWidth="1"/>
    <col min="33" max="33" width="5.28515625" bestFit="1" customWidth="1"/>
    <col min="34" max="34" width="12.42578125" bestFit="1" customWidth="1"/>
    <col min="35" max="35" width="13.7109375" customWidth="1"/>
    <col min="36" max="37" width="12.5703125" bestFit="1" customWidth="1"/>
    <col min="38" max="38" width="5" bestFit="1" customWidth="1"/>
    <col min="39" max="39" width="8.5703125" bestFit="1" customWidth="1"/>
    <col min="40" max="40" width="4.5703125" bestFit="1" customWidth="1"/>
    <col min="41" max="41" width="5.28515625" bestFit="1" customWidth="1"/>
    <col min="42" max="42" width="12.42578125" bestFit="1" customWidth="1"/>
    <col min="43" max="43" width="13.7109375" customWidth="1"/>
    <col min="44" max="45" width="12.5703125" bestFit="1" customWidth="1"/>
    <col min="46" max="46" width="5" bestFit="1" customWidth="1"/>
    <col min="47" max="47" width="8.5703125" bestFit="1" customWidth="1"/>
    <col min="48" max="48" width="4.5703125" bestFit="1" customWidth="1"/>
    <col min="49" max="49" width="5.28515625" bestFit="1" customWidth="1"/>
    <col min="50" max="50" width="12.42578125" bestFit="1" customWidth="1"/>
    <col min="51" max="51" width="13.7109375" customWidth="1"/>
    <col min="52" max="53" width="12.5703125" bestFit="1" customWidth="1"/>
    <col min="54" max="54" width="5" bestFit="1" customWidth="1"/>
    <col min="55" max="55" width="8.5703125" bestFit="1" customWidth="1"/>
    <col min="56" max="56" width="4.5703125" bestFit="1" customWidth="1"/>
    <col min="57" max="57" width="5.28515625" bestFit="1" customWidth="1"/>
    <col min="58" max="58" width="12.42578125" bestFit="1" customWidth="1"/>
    <col min="59" max="59" width="13.7109375" customWidth="1"/>
    <col min="60" max="61" width="12.5703125" bestFit="1" customWidth="1"/>
    <col min="62" max="62" width="5" bestFit="1" customWidth="1"/>
    <col min="63" max="63" width="8.5703125" bestFit="1" customWidth="1"/>
    <col min="64" max="64" width="4.5703125" bestFit="1" customWidth="1"/>
    <col min="65" max="65" width="5.28515625" bestFit="1" customWidth="1"/>
  </cols>
  <sheetData>
    <row r="1" spans="1:65" x14ac:dyDescent="0.25">
      <c r="A1" s="103"/>
      <c r="B1" s="363" t="s">
        <v>431</v>
      </c>
      <c r="C1" s="363"/>
      <c r="D1" s="363"/>
      <c r="E1" s="363"/>
      <c r="F1" s="363"/>
      <c r="G1" s="363"/>
      <c r="H1" s="363"/>
      <c r="I1" s="363"/>
      <c r="J1" s="362" t="s">
        <v>438</v>
      </c>
      <c r="K1" s="362"/>
      <c r="L1" s="362"/>
      <c r="M1" s="362"/>
      <c r="N1" s="362"/>
      <c r="O1" s="362"/>
      <c r="P1" s="362"/>
      <c r="Q1" s="362"/>
      <c r="R1" s="363" t="s">
        <v>439</v>
      </c>
      <c r="S1" s="363"/>
      <c r="T1" s="363"/>
      <c r="U1" s="363"/>
      <c r="V1" s="363"/>
      <c r="W1" s="363"/>
      <c r="X1" s="363"/>
      <c r="Y1" s="363"/>
      <c r="Z1" s="362" t="s">
        <v>440</v>
      </c>
      <c r="AA1" s="362"/>
      <c r="AB1" s="362"/>
      <c r="AC1" s="362"/>
      <c r="AD1" s="362"/>
      <c r="AE1" s="362"/>
      <c r="AF1" s="362"/>
      <c r="AG1" s="362"/>
      <c r="AH1" s="363" t="s">
        <v>441</v>
      </c>
      <c r="AI1" s="363"/>
      <c r="AJ1" s="363"/>
      <c r="AK1" s="363"/>
      <c r="AL1" s="363"/>
      <c r="AM1" s="363"/>
      <c r="AN1" s="363"/>
      <c r="AO1" s="363"/>
      <c r="AP1" s="362" t="s">
        <v>442</v>
      </c>
      <c r="AQ1" s="362"/>
      <c r="AR1" s="362"/>
      <c r="AS1" s="362"/>
      <c r="AT1" s="362"/>
      <c r="AU1" s="362"/>
      <c r="AV1" s="362"/>
      <c r="AW1" s="362"/>
      <c r="AX1" s="363" t="s">
        <v>443</v>
      </c>
      <c r="AY1" s="363"/>
      <c r="AZ1" s="363"/>
      <c r="BA1" s="363"/>
      <c r="BB1" s="363"/>
      <c r="BC1" s="363"/>
      <c r="BD1" s="363"/>
      <c r="BE1" s="363"/>
      <c r="BF1" s="362" t="s">
        <v>444</v>
      </c>
      <c r="BG1" s="362"/>
      <c r="BH1" s="362"/>
      <c r="BI1" s="362"/>
      <c r="BJ1" s="362"/>
      <c r="BK1" s="362"/>
      <c r="BL1" s="362"/>
      <c r="BM1" s="362"/>
    </row>
    <row r="2" spans="1:65" s="92" customFormat="1" x14ac:dyDescent="0.25">
      <c r="A2" s="100" t="s">
        <v>428</v>
      </c>
      <c r="B2" s="101" t="s">
        <v>429</v>
      </c>
      <c r="C2" s="101" t="s">
        <v>430</v>
      </c>
      <c r="D2" s="101" t="s">
        <v>436</v>
      </c>
      <c r="E2" s="101" t="s">
        <v>437</v>
      </c>
      <c r="F2" s="101" t="s">
        <v>432</v>
      </c>
      <c r="G2" s="101" t="s">
        <v>433</v>
      </c>
      <c r="H2" s="101" t="s">
        <v>434</v>
      </c>
      <c r="I2" s="101" t="s">
        <v>435</v>
      </c>
      <c r="J2" s="102" t="s">
        <v>429</v>
      </c>
      <c r="K2" s="102" t="s">
        <v>430</v>
      </c>
      <c r="L2" s="102" t="s">
        <v>436</v>
      </c>
      <c r="M2" s="102" t="s">
        <v>437</v>
      </c>
      <c r="N2" s="102" t="s">
        <v>432</v>
      </c>
      <c r="O2" s="102" t="s">
        <v>433</v>
      </c>
      <c r="P2" s="102" t="s">
        <v>434</v>
      </c>
      <c r="Q2" s="102" t="s">
        <v>435</v>
      </c>
      <c r="R2" s="101" t="s">
        <v>429</v>
      </c>
      <c r="S2" s="101" t="s">
        <v>430</v>
      </c>
      <c r="T2" s="101" t="s">
        <v>436</v>
      </c>
      <c r="U2" s="101" t="s">
        <v>437</v>
      </c>
      <c r="V2" s="101" t="s">
        <v>432</v>
      </c>
      <c r="W2" s="101" t="s">
        <v>433</v>
      </c>
      <c r="X2" s="101" t="s">
        <v>434</v>
      </c>
      <c r="Y2" s="101" t="s">
        <v>435</v>
      </c>
      <c r="Z2" s="102" t="s">
        <v>429</v>
      </c>
      <c r="AA2" s="102" t="s">
        <v>430</v>
      </c>
      <c r="AB2" s="102" t="s">
        <v>436</v>
      </c>
      <c r="AC2" s="102" t="s">
        <v>437</v>
      </c>
      <c r="AD2" s="102" t="s">
        <v>432</v>
      </c>
      <c r="AE2" s="102" t="s">
        <v>433</v>
      </c>
      <c r="AF2" s="102" t="s">
        <v>434</v>
      </c>
      <c r="AG2" s="102" t="s">
        <v>435</v>
      </c>
      <c r="AH2" s="101" t="s">
        <v>429</v>
      </c>
      <c r="AI2" s="101" t="s">
        <v>430</v>
      </c>
      <c r="AJ2" s="101" t="s">
        <v>436</v>
      </c>
      <c r="AK2" s="101" t="s">
        <v>437</v>
      </c>
      <c r="AL2" s="101" t="s">
        <v>432</v>
      </c>
      <c r="AM2" s="101" t="s">
        <v>433</v>
      </c>
      <c r="AN2" s="101" t="s">
        <v>434</v>
      </c>
      <c r="AO2" s="101" t="s">
        <v>435</v>
      </c>
      <c r="AP2" s="102" t="s">
        <v>429</v>
      </c>
      <c r="AQ2" s="102" t="s">
        <v>430</v>
      </c>
      <c r="AR2" s="102" t="s">
        <v>436</v>
      </c>
      <c r="AS2" s="102" t="s">
        <v>437</v>
      </c>
      <c r="AT2" s="102" t="s">
        <v>432</v>
      </c>
      <c r="AU2" s="102" t="s">
        <v>433</v>
      </c>
      <c r="AV2" s="102" t="s">
        <v>434</v>
      </c>
      <c r="AW2" s="102" t="s">
        <v>435</v>
      </c>
      <c r="AX2" s="101" t="s">
        <v>429</v>
      </c>
      <c r="AY2" s="101" t="s">
        <v>430</v>
      </c>
      <c r="AZ2" s="101" t="s">
        <v>436</v>
      </c>
      <c r="BA2" s="101" t="s">
        <v>437</v>
      </c>
      <c r="BB2" s="101" t="s">
        <v>432</v>
      </c>
      <c r="BC2" s="101" t="s">
        <v>433</v>
      </c>
      <c r="BD2" s="101" t="s">
        <v>434</v>
      </c>
      <c r="BE2" s="101" t="s">
        <v>435</v>
      </c>
      <c r="BF2" s="102" t="s">
        <v>429</v>
      </c>
      <c r="BG2" s="102" t="s">
        <v>430</v>
      </c>
      <c r="BH2" s="102" t="s">
        <v>436</v>
      </c>
      <c r="BI2" s="102" t="s">
        <v>437</v>
      </c>
      <c r="BJ2" s="102" t="s">
        <v>432</v>
      </c>
      <c r="BK2" s="102" t="s">
        <v>433</v>
      </c>
      <c r="BL2" s="102" t="s">
        <v>434</v>
      </c>
      <c r="BM2" s="102" t="s">
        <v>435</v>
      </c>
    </row>
    <row r="3" spans="1:65" x14ac:dyDescent="0.25">
      <c r="A3" s="97" t="str">
        <f>'Service providers'!A13</f>
        <v>Enter name here</v>
      </c>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row>
    <row r="4" spans="1:65" x14ac:dyDescent="0.25">
      <c r="A4" s="98" t="str">
        <f>'Service providers'!A14</f>
        <v>Enter name of Site 1</v>
      </c>
      <c r="B4" s="90">
        <f>IF('Medical equipment-NSP'!$F$12="Yes", 'Service providers'!$G$14, 1)</f>
        <v>1</v>
      </c>
      <c r="C4" s="90" t="str">
        <f>IFERROR(('Medical equipment-NSP'!G12*B4)/I4, "0")</f>
        <v>0</v>
      </c>
      <c r="D4" s="90">
        <f>IF('Medical equipment-NSP'!F12="Yes", 'Service providers'!H14, 1)</f>
        <v>1</v>
      </c>
      <c r="E4" s="90" t="str">
        <f>IFERROR(('Medical equipment-NSP'!H12*D4)/I4, "0")</f>
        <v>0</v>
      </c>
      <c r="F4" s="90">
        <f>IF('Medical equipment-NSP'!C12="yes", 1, 0)</f>
        <v>0</v>
      </c>
      <c r="G4" s="90">
        <f>IF('Medical equipment-NSP'!D12="yes", 1, 0)</f>
        <v>0</v>
      </c>
      <c r="H4" s="90">
        <f>IF('Medical equipment-NSP'!E12="yes", 1, 0)</f>
        <v>0</v>
      </c>
      <c r="I4" s="90">
        <f>SUM(F4:H4)</f>
        <v>0</v>
      </c>
      <c r="J4" s="90">
        <f>IF('Medical equipment-NSP'!M12="Yes", 'Service providers'!G14, 1)</f>
        <v>1</v>
      </c>
      <c r="K4" s="90" t="str">
        <f>IFERROR(('Medical equipment-NSP'!N12*J4)/Q4, "0")</f>
        <v>0</v>
      </c>
      <c r="L4" s="90">
        <f>IF('Medical equipment-NSP'!M12="Yes", 'Service providers'!H14, 1)</f>
        <v>1</v>
      </c>
      <c r="M4" s="90" t="str">
        <f>IFERROR(('Medical equipment-NSP'!O12*L4)/Q4, "0")</f>
        <v>0</v>
      </c>
      <c r="N4" s="90">
        <f>IF('Medical equipment-NSP'!J12="yes", 1, 0)</f>
        <v>0</v>
      </c>
      <c r="O4" s="90">
        <f>IF('Medical equipment-NSP'!K12="yes", 1, 0)</f>
        <v>0</v>
      </c>
      <c r="P4" s="90">
        <f>IF('Medical equipment-NSP'!L12="yes", 1, 0)</f>
        <v>0</v>
      </c>
      <c r="Q4" s="90">
        <f>SUM(N4:P4)</f>
        <v>0</v>
      </c>
      <c r="R4" s="90">
        <f>IF('Medical equipment-NSP'!T12="Yes", 'Service providers'!G14, 1)</f>
        <v>1</v>
      </c>
      <c r="S4" s="90" t="str">
        <f>IFERROR(('Medical equipment-NSP'!U12*R4)/Y4, "0")</f>
        <v>0</v>
      </c>
      <c r="T4" s="90">
        <f>IF('Medical equipment-NSP'!T12="Yes", 'Service providers'!H14, 1)</f>
        <v>1</v>
      </c>
      <c r="U4" s="90" t="str">
        <f>IFERROR(('Medical equipment-NSP'!V12*T4)/Y4, "0")</f>
        <v>0</v>
      </c>
      <c r="V4" s="90">
        <f>IF('Medical equipment-NSP'!Q12="yes", 1, 0)</f>
        <v>0</v>
      </c>
      <c r="W4" s="90">
        <f>IF('Medical equipment-NSP'!R12="yes", 1, 0)</f>
        <v>0</v>
      </c>
      <c r="X4" s="90">
        <f>IF('Medical equipment-NSP'!S12="yes", 1, 0)</f>
        <v>0</v>
      </c>
      <c r="Y4" s="90">
        <f>SUM(V4:X4)</f>
        <v>0</v>
      </c>
      <c r="Z4" s="90">
        <f>IF('Medical equipment-NSP'!AA12="Yes", 'Service providers'!G14, 1)</f>
        <v>1</v>
      </c>
      <c r="AA4" s="90" t="str">
        <f>IFERROR(('Medical equipment-NSP'!AB12*Z4)/AG4, "0")</f>
        <v>0</v>
      </c>
      <c r="AB4" s="90">
        <f>IF('Medical equipment-NSP'!AA12="Yes", 'Service providers'!H14, 1)</f>
        <v>1</v>
      </c>
      <c r="AC4" s="90" t="str">
        <f>IFERROR(('Medical equipment-NSP'!AC12*AB4)/AG4, "0")</f>
        <v>0</v>
      </c>
      <c r="AD4" s="90">
        <f>IF('Medical equipment-NSP'!X12="yes", 1, 0)</f>
        <v>0</v>
      </c>
      <c r="AE4" s="90">
        <f>IF('Medical equipment-NSP'!Y12="yes", 1, 0)</f>
        <v>0</v>
      </c>
      <c r="AF4" s="90">
        <f>IF('Medical equipment-NSP'!Z12="yes", 1, 0)</f>
        <v>0</v>
      </c>
      <c r="AG4" s="90">
        <f>SUM(AD4:AF4)</f>
        <v>0</v>
      </c>
      <c r="AH4" s="90">
        <f>IF('Medical equipment-NSP'!AH12="Yes", 'Service providers'!G14, 1)</f>
        <v>1</v>
      </c>
      <c r="AI4" s="90" t="str">
        <f>IFERROR(('Medical equipment-NSP'!AI12*AH4)/AO4, "0")</f>
        <v>0</v>
      </c>
      <c r="AJ4" s="90">
        <f>IF('Medical equipment-NSP'!AH12="Yes", 'Service providers'!H14, 1)</f>
        <v>1</v>
      </c>
      <c r="AK4" s="90" t="str">
        <f>IFERROR(('Medical equipment-NSP'!AJ12*AJ4)/AO4, "0")</f>
        <v>0</v>
      </c>
      <c r="AL4" s="90">
        <f>IF('Medical equipment-NSP'!AE12="yes", 1, 0)</f>
        <v>0</v>
      </c>
      <c r="AM4" s="90">
        <f>IF('Medical equipment-NSP'!AF12="yes", 1, 0)</f>
        <v>0</v>
      </c>
      <c r="AN4" s="90">
        <f>IF('Medical equipment-NSP'!AG12="yes", 1, 0)</f>
        <v>0</v>
      </c>
      <c r="AO4" s="90">
        <f>SUM(AL4:AN4)</f>
        <v>0</v>
      </c>
      <c r="AP4" s="90">
        <f>IF('Medical equipment-NSP'!AO12="Yes", 'Service providers'!G14, 1)</f>
        <v>1</v>
      </c>
      <c r="AQ4" s="90" t="str">
        <f>IFERROR(('Medical equipment-NSP'!AP12*AP4)/AW4, "0")</f>
        <v>0</v>
      </c>
      <c r="AR4" s="90">
        <f>IF('Medical equipment-NSP'!AO12="Yes", 'Service providers'!H14, 1)</f>
        <v>1</v>
      </c>
      <c r="AS4" s="90" t="str">
        <f>IFERROR(('Medical equipment-NSP'!AQ12*AR4)/AW4, "0")</f>
        <v>0</v>
      </c>
      <c r="AT4" s="90">
        <f>IF('Medical equipment-NSP'!AL12="yes", 1, 0)</f>
        <v>0</v>
      </c>
      <c r="AU4" s="90">
        <f>IF('Medical equipment-NSP'!AM12="yes", 1, 0)</f>
        <v>0</v>
      </c>
      <c r="AV4" s="90">
        <f>IF('Medical equipment-NSP'!AN12="yes", 1, 0)</f>
        <v>0</v>
      </c>
      <c r="AW4" s="90">
        <f>SUM(AT4:AV4)</f>
        <v>0</v>
      </c>
      <c r="AX4" s="90">
        <f>IF('Medical equipment-NSP'!AV12="Yes", 'Service providers'!G14, 1)</f>
        <v>1</v>
      </c>
      <c r="AY4" s="90" t="str">
        <f>IFERROR(('Medical equipment-NSP'!AW12*AX4)/BE4, "0")</f>
        <v>0</v>
      </c>
      <c r="AZ4" s="90">
        <f>IF('Medical equipment-NSP'!AV12="Yes", 'Service providers'!H14, 1)</f>
        <v>1</v>
      </c>
      <c r="BA4" s="90" t="str">
        <f>IFERROR(('Medical equipment-NSP'!AX12*AZ4)/BE4, "0")</f>
        <v>0</v>
      </c>
      <c r="BB4" s="90">
        <f>IF('Medical equipment-NSP'!AS12="yes", 1, 0)</f>
        <v>0</v>
      </c>
      <c r="BC4" s="90">
        <f>IF('Medical equipment-NSP'!AT12="yes", 1, 0)</f>
        <v>0</v>
      </c>
      <c r="BD4" s="90">
        <f>IF('Medical equipment-NSP'!AU12="yes", 1, 0)</f>
        <v>0</v>
      </c>
      <c r="BE4" s="90">
        <f>SUM(BB4:BD4)</f>
        <v>0</v>
      </c>
      <c r="BF4" s="90">
        <f>IF('Medical equipment-NSP'!BC12="Yes", 'Service providers'!G14, 1)</f>
        <v>1</v>
      </c>
      <c r="BG4" s="90" t="str">
        <f>IFERROR(('Medical equipment-NSP'!BD12*BF4)/BM4, "0")</f>
        <v>0</v>
      </c>
      <c r="BH4" s="90">
        <f>IF('Medical equipment-NSP'!BC12="Yes", 'Service providers'!H14, 1)</f>
        <v>1</v>
      </c>
      <c r="BI4" s="90" t="str">
        <f>IFERROR(('Medical equipment-NSP'!BE12*BH4)/BM4, "0")</f>
        <v>0</v>
      </c>
      <c r="BJ4" s="90">
        <f>IF('Medical equipment-NSP'!AZ12="yes", 1, 0)</f>
        <v>0</v>
      </c>
      <c r="BK4" s="90">
        <f>IF('Medical equipment-NSP'!BA12="yes", 1, 0)</f>
        <v>0</v>
      </c>
      <c r="BL4" s="90">
        <f>IF('Medical equipment-NSP'!BB12="yes", 1, 0)</f>
        <v>0</v>
      </c>
      <c r="BM4" s="90">
        <f>SUM(BJ4:BL4)</f>
        <v>0</v>
      </c>
    </row>
    <row r="5" spans="1:65" x14ac:dyDescent="0.25">
      <c r="A5" s="98" t="str">
        <f>'Service providers'!A15</f>
        <v>Enter name of Site 2</v>
      </c>
      <c r="B5" s="90">
        <f>IF('Medical equipment-NSP'!F13="Yes", 'Service providers'!G15, 1)</f>
        <v>1</v>
      </c>
      <c r="C5" s="90" t="str">
        <f>IFERROR(('Medical equipment-NSP'!G13*B5)/I5, "0")</f>
        <v>0</v>
      </c>
      <c r="D5" s="90">
        <f>IF('Medical equipment-NSP'!F13="Yes", 'Service providers'!H15, 1)</f>
        <v>1</v>
      </c>
      <c r="E5" s="90" t="str">
        <f>IFERROR(('Medical equipment-NSP'!H13*D5)/I5, "0")</f>
        <v>0</v>
      </c>
      <c r="F5" s="90">
        <f>IF('Medical equipment-NSP'!C13="yes", 1, 0)</f>
        <v>0</v>
      </c>
      <c r="G5" s="90">
        <f>IF('Medical equipment-NSP'!D13="yes", 1, 0)</f>
        <v>0</v>
      </c>
      <c r="H5" s="90">
        <f>IF('Medical equipment-NSP'!E13="yes", 1, 0)</f>
        <v>0</v>
      </c>
      <c r="I5" s="90">
        <f t="shared" ref="I5:I107" si="0">SUM(F5:H5)</f>
        <v>0</v>
      </c>
      <c r="J5" s="90">
        <f>IF('Medical equipment-NSP'!M13="Yes", 'Service providers'!G15, 1)</f>
        <v>1</v>
      </c>
      <c r="K5" s="90" t="str">
        <f>IFERROR(('Medical equipment-NSP'!N13*J5)/Q5, "0")</f>
        <v>0</v>
      </c>
      <c r="L5" s="90">
        <f>IF('Medical equipment-NSP'!M13="Yes", 'Service providers'!H15, 1)</f>
        <v>1</v>
      </c>
      <c r="M5" s="90" t="str">
        <f>IFERROR(('Medical equipment-NSP'!O13*L5)/Q5, "0")</f>
        <v>0</v>
      </c>
      <c r="N5" s="90">
        <f>IF('Medical equipment-NSP'!J13="yes", 1, 0)</f>
        <v>0</v>
      </c>
      <c r="O5" s="90">
        <f>IF('Medical equipment-NSP'!K13="yes", 1, 0)</f>
        <v>0</v>
      </c>
      <c r="P5" s="90">
        <f>IF('Medical equipment-NSP'!L13="yes", 1, 0)</f>
        <v>0</v>
      </c>
      <c r="Q5" s="90">
        <f t="shared" ref="Q5:Q107" si="1">SUM(N5:P5)</f>
        <v>0</v>
      </c>
      <c r="R5" s="90">
        <f>IF('Medical equipment-NSP'!T13="Yes", 'Service providers'!G15, 1)</f>
        <v>1</v>
      </c>
      <c r="S5" s="90" t="str">
        <f>IFERROR(('Medical equipment-NSP'!U13*R5)/Y5, "0")</f>
        <v>0</v>
      </c>
      <c r="T5" s="90">
        <f>IF('Medical equipment-NSP'!T13="Yes", 'Service providers'!H15, 1)</f>
        <v>1</v>
      </c>
      <c r="U5" s="90" t="str">
        <f>IFERROR(('Medical equipment-NSP'!V13*T5)/Y5, "0")</f>
        <v>0</v>
      </c>
      <c r="V5" s="90">
        <f>IF('Medical equipment-NSP'!Q13="yes", 1, 0)</f>
        <v>0</v>
      </c>
      <c r="W5" s="90">
        <f>IF('Medical equipment-NSP'!R13="yes", 1, 0)</f>
        <v>0</v>
      </c>
      <c r="X5" s="90">
        <f>IF('Medical equipment-NSP'!S13="yes", 1, 0)</f>
        <v>0</v>
      </c>
      <c r="Y5" s="90">
        <f t="shared" ref="Y5:Y107" si="2">SUM(V5:X5)</f>
        <v>0</v>
      </c>
      <c r="Z5" s="90">
        <f>IF('Medical equipment-NSP'!AA13="Yes", 'Service providers'!G15, 1)</f>
        <v>1</v>
      </c>
      <c r="AA5" s="90" t="str">
        <f>IFERROR(('Medical equipment-NSP'!AB13*Z5)/AG5, "0")</f>
        <v>0</v>
      </c>
      <c r="AB5" s="90">
        <f>IF('Medical equipment-NSP'!AA13="Yes", 'Service providers'!H15, 1)</f>
        <v>1</v>
      </c>
      <c r="AC5" s="90" t="str">
        <f>IFERROR(('Medical equipment-NSP'!AC13*AB5)/AG5, "0")</f>
        <v>0</v>
      </c>
      <c r="AD5" s="90">
        <f>IF('Medical equipment-NSP'!X13="yes", 1, 0)</f>
        <v>0</v>
      </c>
      <c r="AE5" s="90">
        <f>IF('Medical equipment-NSP'!Y13="yes", 1, 0)</f>
        <v>0</v>
      </c>
      <c r="AF5" s="90">
        <f>IF('Medical equipment-NSP'!Z13="yes", 1, 0)</f>
        <v>0</v>
      </c>
      <c r="AG5" s="90">
        <f t="shared" ref="AG5:AG107" si="3">SUM(AD5:AF5)</f>
        <v>0</v>
      </c>
      <c r="AH5" s="90">
        <f>IF('Medical equipment-NSP'!AH13="Yes", 'Service providers'!G15, 1)</f>
        <v>1</v>
      </c>
      <c r="AI5" s="90" t="str">
        <f>IFERROR(('Medical equipment-NSP'!AI13*AH5)/AO5, "0")</f>
        <v>0</v>
      </c>
      <c r="AJ5" s="90">
        <f>IF('Medical equipment-NSP'!AH13="Yes", 'Service providers'!H15, 1)</f>
        <v>1</v>
      </c>
      <c r="AK5" s="90" t="str">
        <f>IFERROR(('Medical equipment-NSP'!AJ13*AJ5)/AO5, "0")</f>
        <v>0</v>
      </c>
      <c r="AL5" s="90">
        <f>IF('Medical equipment-NSP'!AE13="yes", 1, 0)</f>
        <v>0</v>
      </c>
      <c r="AM5" s="90">
        <f>IF('Medical equipment-NSP'!AF13="yes", 1, 0)</f>
        <v>0</v>
      </c>
      <c r="AN5" s="90">
        <f>IF('Medical equipment-NSP'!AG13="yes", 1, 0)</f>
        <v>0</v>
      </c>
      <c r="AO5" s="90">
        <f t="shared" ref="AO5:AO107" si="4">SUM(AL5:AN5)</f>
        <v>0</v>
      </c>
      <c r="AP5" s="90">
        <f>IF('Medical equipment-NSP'!AO13="Yes", 'Service providers'!G15, 1)</f>
        <v>1</v>
      </c>
      <c r="AQ5" s="90" t="str">
        <f>IFERROR(('Medical equipment-NSP'!AP13*AP5)/AW5, "0")</f>
        <v>0</v>
      </c>
      <c r="AR5" s="90">
        <f>IF('Medical equipment-NSP'!AO13="Yes", 'Service providers'!H15, 1)</f>
        <v>1</v>
      </c>
      <c r="AS5" s="90" t="str">
        <f>IFERROR(('Medical equipment-NSP'!AQ13*AR5)/AW5, "0")</f>
        <v>0</v>
      </c>
      <c r="AT5" s="90">
        <f>IF('Medical equipment-NSP'!AL13="yes", 1, 0)</f>
        <v>0</v>
      </c>
      <c r="AU5" s="90">
        <f>IF('Medical equipment-NSP'!AM13="yes", 1, 0)</f>
        <v>0</v>
      </c>
      <c r="AV5" s="90">
        <f>IF('Medical equipment-NSP'!AN13="yes", 1, 0)</f>
        <v>0</v>
      </c>
      <c r="AW5" s="90">
        <f t="shared" ref="AW5:AW107" si="5">SUM(AT5:AV5)</f>
        <v>0</v>
      </c>
      <c r="AX5" s="90">
        <f>IF('Medical equipment-NSP'!AV13="Yes", 'Service providers'!G15, 1)</f>
        <v>1</v>
      </c>
      <c r="AY5" s="90" t="str">
        <f>IFERROR(('Medical equipment-NSP'!AW13*AX5)/BE5, "0")</f>
        <v>0</v>
      </c>
      <c r="AZ5" s="90">
        <f>IF('Medical equipment-NSP'!AV13="Yes", 'Service providers'!H15, 1)</f>
        <v>1</v>
      </c>
      <c r="BA5" s="90" t="str">
        <f>IFERROR(('Medical equipment-NSP'!AX13*AZ5)/BE5, "0")</f>
        <v>0</v>
      </c>
      <c r="BB5" s="90">
        <f>IF('Medical equipment-NSP'!AS13="yes", 1, 0)</f>
        <v>0</v>
      </c>
      <c r="BC5" s="90">
        <f>IF('Medical equipment-NSP'!AT13="yes", 1, 0)</f>
        <v>0</v>
      </c>
      <c r="BD5" s="90">
        <f>IF('Medical equipment-NSP'!AU13="yes", 1, 0)</f>
        <v>0</v>
      </c>
      <c r="BE5" s="90">
        <f t="shared" ref="BE5:BE107" si="6">SUM(BB5:BD5)</f>
        <v>0</v>
      </c>
      <c r="BF5" s="90">
        <f>IF('Medical equipment-NSP'!BC13="Yes", 'Service providers'!G15, 1)</f>
        <v>1</v>
      </c>
      <c r="BG5" s="90" t="str">
        <f>IFERROR(('Medical equipment-NSP'!BD13*BF5)/BM5, "0")</f>
        <v>0</v>
      </c>
      <c r="BH5" s="90">
        <f>IF('Medical equipment-NSP'!BC13="Yes", 'Service providers'!H15, 1)</f>
        <v>1</v>
      </c>
      <c r="BI5" s="90" t="str">
        <f>IFERROR(('Medical equipment-NSP'!BE13*BH5)/BM5, "0")</f>
        <v>0</v>
      </c>
      <c r="BJ5" s="90">
        <f>IF('Medical equipment-NSP'!AZ13="yes", 1, 0)</f>
        <v>0</v>
      </c>
      <c r="BK5" s="90">
        <f>IF('Medical equipment-NSP'!BA13="yes", 1, 0)</f>
        <v>0</v>
      </c>
      <c r="BL5" s="90">
        <f>IF('Medical equipment-NSP'!BB13="yes", 1, 0)</f>
        <v>0</v>
      </c>
      <c r="BM5" s="90">
        <f t="shared" ref="BM5:BM107" si="7">SUM(BJ5:BL5)</f>
        <v>0</v>
      </c>
    </row>
    <row r="6" spans="1:65" x14ac:dyDescent="0.25">
      <c r="A6" s="98" t="str">
        <f>'Service providers'!A16</f>
        <v>Enter name of Site 3</v>
      </c>
      <c r="B6" s="90">
        <f>IF('Medical equipment-NSP'!F14="Yes", 'Service providers'!G16, 1)</f>
        <v>1</v>
      </c>
      <c r="C6" s="90" t="str">
        <f>IFERROR(('Medical equipment-NSP'!G14*B6)/I6, "0")</f>
        <v>0</v>
      </c>
      <c r="D6" s="90">
        <f>IF('Medical equipment-NSP'!F14="Yes", 'Service providers'!H16, 1)</f>
        <v>1</v>
      </c>
      <c r="E6" s="90" t="str">
        <f>IFERROR(('Medical equipment-NSP'!H14*D6)/I6, "0")</f>
        <v>0</v>
      </c>
      <c r="F6" s="90">
        <f>IF('Medical equipment-NSP'!C14="yes", 1, 0)</f>
        <v>0</v>
      </c>
      <c r="G6" s="90">
        <f>IF('Medical equipment-NSP'!D14="yes", 1, 0)</f>
        <v>0</v>
      </c>
      <c r="H6" s="90">
        <f>IF('Medical equipment-NSP'!E14="yes", 1, 0)</f>
        <v>0</v>
      </c>
      <c r="I6" s="90">
        <f t="shared" si="0"/>
        <v>0</v>
      </c>
      <c r="J6" s="90">
        <f>IF('Medical equipment-NSP'!M14="Yes", 'Service providers'!G16, 1)</f>
        <v>1</v>
      </c>
      <c r="K6" s="90" t="str">
        <f>IFERROR(('Medical equipment-NSP'!N14*J6)/Q6, "0")</f>
        <v>0</v>
      </c>
      <c r="L6" s="90">
        <f>IF('Medical equipment-NSP'!M14="Yes", 'Service providers'!H16, 1)</f>
        <v>1</v>
      </c>
      <c r="M6" s="90" t="str">
        <f>IFERROR(('Medical equipment-NSP'!O14*L6)/Q6, "0")</f>
        <v>0</v>
      </c>
      <c r="N6" s="90">
        <f>IF('Medical equipment-NSP'!J14="yes", 1, 0)</f>
        <v>0</v>
      </c>
      <c r="O6" s="90">
        <f>IF('Medical equipment-NSP'!K14="yes", 1, 0)</f>
        <v>0</v>
      </c>
      <c r="P6" s="90">
        <f>IF('Medical equipment-NSP'!L14="yes", 1, 0)</f>
        <v>0</v>
      </c>
      <c r="Q6" s="90">
        <f t="shared" si="1"/>
        <v>0</v>
      </c>
      <c r="R6" s="90">
        <f>IF('Medical equipment-NSP'!T14="Yes", 'Service providers'!G16, 1)</f>
        <v>1</v>
      </c>
      <c r="S6" s="90" t="str">
        <f>IFERROR(('Medical equipment-NSP'!U14*R6)/Y6, "0")</f>
        <v>0</v>
      </c>
      <c r="T6" s="90">
        <f>IF('Medical equipment-NSP'!T14="Yes", 'Service providers'!H16, 1)</f>
        <v>1</v>
      </c>
      <c r="U6" s="90" t="str">
        <f>IFERROR(('Medical equipment-NSP'!V14*T6)/Y6, "0")</f>
        <v>0</v>
      </c>
      <c r="V6" s="90">
        <f>IF('Medical equipment-NSP'!Q14="yes", 1, 0)</f>
        <v>0</v>
      </c>
      <c r="W6" s="90">
        <f>IF('Medical equipment-NSP'!R14="yes", 1, 0)</f>
        <v>0</v>
      </c>
      <c r="X6" s="90">
        <f>IF('Medical equipment-NSP'!S14="yes", 1, 0)</f>
        <v>0</v>
      </c>
      <c r="Y6" s="90">
        <f t="shared" si="2"/>
        <v>0</v>
      </c>
      <c r="Z6" s="90">
        <f>IF('Medical equipment-NSP'!AA14="Yes", 'Service providers'!G16, 1)</f>
        <v>1</v>
      </c>
      <c r="AA6" s="90" t="str">
        <f>IFERROR(('Medical equipment-NSP'!AB14*Z6)/AG6, "0")</f>
        <v>0</v>
      </c>
      <c r="AB6" s="90">
        <f>IF('Medical equipment-NSP'!AA14="Yes", 'Service providers'!H16, 1)</f>
        <v>1</v>
      </c>
      <c r="AC6" s="90" t="str">
        <f>IFERROR(('Medical equipment-NSP'!AC14*AB6)/AG6, "0")</f>
        <v>0</v>
      </c>
      <c r="AD6" s="90">
        <f>IF('Medical equipment-NSP'!X14="yes", 1, 0)</f>
        <v>0</v>
      </c>
      <c r="AE6" s="90">
        <f>IF('Medical equipment-NSP'!Y14="yes", 1, 0)</f>
        <v>0</v>
      </c>
      <c r="AF6" s="90">
        <f>IF('Medical equipment-NSP'!Z14="yes", 1, 0)</f>
        <v>0</v>
      </c>
      <c r="AG6" s="90">
        <f t="shared" si="3"/>
        <v>0</v>
      </c>
      <c r="AH6" s="90">
        <f>IF('Medical equipment-NSP'!AH14="Yes", 'Service providers'!G16, 1)</f>
        <v>1</v>
      </c>
      <c r="AI6" s="90" t="str">
        <f>IFERROR(('Medical equipment-NSP'!AI14*AH6)/AO6, "0")</f>
        <v>0</v>
      </c>
      <c r="AJ6" s="90">
        <f>IF('Medical equipment-NSP'!AH14="Yes", 'Service providers'!H16, 1)</f>
        <v>1</v>
      </c>
      <c r="AK6" s="90" t="str">
        <f>IFERROR(('Medical equipment-NSP'!AJ14*AJ6)/AO6, "0")</f>
        <v>0</v>
      </c>
      <c r="AL6" s="90">
        <f>IF('Medical equipment-NSP'!AE14="yes", 1, 0)</f>
        <v>0</v>
      </c>
      <c r="AM6" s="90">
        <f>IF('Medical equipment-NSP'!AF14="yes", 1, 0)</f>
        <v>0</v>
      </c>
      <c r="AN6" s="90">
        <f>IF('Medical equipment-NSP'!AG14="yes", 1, 0)</f>
        <v>0</v>
      </c>
      <c r="AO6" s="90">
        <f t="shared" si="4"/>
        <v>0</v>
      </c>
      <c r="AP6" s="90">
        <f>IF('Medical equipment-NSP'!AO14="Yes", 'Service providers'!G16, 1)</f>
        <v>1</v>
      </c>
      <c r="AQ6" s="90" t="str">
        <f>IFERROR(('Medical equipment-NSP'!AP14*AP6)/AW6, "0")</f>
        <v>0</v>
      </c>
      <c r="AR6" s="90">
        <f>IF('Medical equipment-NSP'!AO14="Yes", 'Service providers'!H16, 1)</f>
        <v>1</v>
      </c>
      <c r="AS6" s="90" t="str">
        <f>IFERROR(('Medical equipment-NSP'!AQ14*AR6)/AW6, "0")</f>
        <v>0</v>
      </c>
      <c r="AT6" s="90">
        <f>IF('Medical equipment-NSP'!AL14="yes", 1, 0)</f>
        <v>0</v>
      </c>
      <c r="AU6" s="90">
        <f>IF('Medical equipment-NSP'!AM14="yes", 1, 0)</f>
        <v>0</v>
      </c>
      <c r="AV6" s="90">
        <f>IF('Medical equipment-NSP'!AN14="yes", 1, 0)</f>
        <v>0</v>
      </c>
      <c r="AW6" s="90">
        <f t="shared" si="5"/>
        <v>0</v>
      </c>
      <c r="AX6" s="90">
        <f>IF('Medical equipment-NSP'!AV14="Yes", 'Service providers'!G16, 1)</f>
        <v>1</v>
      </c>
      <c r="AY6" s="90" t="str">
        <f>IFERROR(('Medical equipment-NSP'!AW14*AX6)/BE6, "0")</f>
        <v>0</v>
      </c>
      <c r="AZ6" s="90">
        <f>IF('Medical equipment-NSP'!AV14="Yes", 'Service providers'!H16, 1)</f>
        <v>1</v>
      </c>
      <c r="BA6" s="90" t="str">
        <f>IFERROR(('Medical equipment-NSP'!AX14*AZ6)/BE6, "0")</f>
        <v>0</v>
      </c>
      <c r="BB6" s="90">
        <f>IF('Medical equipment-NSP'!AS14="yes", 1, 0)</f>
        <v>0</v>
      </c>
      <c r="BC6" s="90">
        <f>IF('Medical equipment-NSP'!AT14="yes", 1, 0)</f>
        <v>0</v>
      </c>
      <c r="BD6" s="90">
        <f>IF('Medical equipment-NSP'!AU14="yes", 1, 0)</f>
        <v>0</v>
      </c>
      <c r="BE6" s="90">
        <f t="shared" si="6"/>
        <v>0</v>
      </c>
      <c r="BF6" s="90">
        <f>IF('Medical equipment-NSP'!BC14="Yes", 'Service providers'!G16, 1)</f>
        <v>1</v>
      </c>
      <c r="BG6" s="90" t="str">
        <f>IFERROR(('Medical equipment-NSP'!BD14*BF6)/BM6, "0")</f>
        <v>0</v>
      </c>
      <c r="BH6" s="90">
        <f>IF('Medical equipment-NSP'!BC14="Yes", 'Service providers'!H16, 1)</f>
        <v>1</v>
      </c>
      <c r="BI6" s="90" t="str">
        <f>IFERROR(('Medical equipment-NSP'!BE14*BH6)/BM6, "0")</f>
        <v>0</v>
      </c>
      <c r="BJ6" s="90">
        <f>IF('Medical equipment-NSP'!AZ14="yes", 1, 0)</f>
        <v>0</v>
      </c>
      <c r="BK6" s="90">
        <f>IF('Medical equipment-NSP'!BA14="yes", 1, 0)</f>
        <v>0</v>
      </c>
      <c r="BL6" s="90">
        <f>IF('Medical equipment-NSP'!BB14="yes", 1, 0)</f>
        <v>0</v>
      </c>
      <c r="BM6" s="90">
        <f t="shared" si="7"/>
        <v>0</v>
      </c>
    </row>
    <row r="7" spans="1:65" x14ac:dyDescent="0.25">
      <c r="A7" s="98" t="str">
        <f>'Service providers'!A17</f>
        <v>Enter name of Site 4</v>
      </c>
      <c r="B7" s="90">
        <f>IF('Medical equipment-NSP'!F15="Yes", 'Service providers'!G17, 1)</f>
        <v>1</v>
      </c>
      <c r="C7" s="90" t="str">
        <f>IFERROR(('Medical equipment-NSP'!G15*B7)/I7, "0")</f>
        <v>0</v>
      </c>
      <c r="D7" s="90">
        <f>IF('Medical equipment-NSP'!F15="Yes", 'Service providers'!H17, 1)</f>
        <v>1</v>
      </c>
      <c r="E7" s="90" t="str">
        <f>IFERROR(('Medical equipment-NSP'!H15*D7)/I7, "0")</f>
        <v>0</v>
      </c>
      <c r="F7" s="90">
        <f>IF('Medical equipment-NSP'!C15="yes", 1, 0)</f>
        <v>0</v>
      </c>
      <c r="G7" s="90">
        <f>IF('Medical equipment-NSP'!D15="yes", 1, 0)</f>
        <v>0</v>
      </c>
      <c r="H7" s="90">
        <f>IF('Medical equipment-NSP'!E15="yes", 1, 0)</f>
        <v>0</v>
      </c>
      <c r="I7" s="90">
        <f t="shared" si="0"/>
        <v>0</v>
      </c>
      <c r="J7" s="90">
        <f>IF('Medical equipment-NSP'!M15="Yes", 'Service providers'!G17, 1)</f>
        <v>1</v>
      </c>
      <c r="K7" s="90" t="str">
        <f>IFERROR(('Medical equipment-NSP'!N15*J7)/Q7, "0")</f>
        <v>0</v>
      </c>
      <c r="L7" s="90">
        <f>IF('Medical equipment-NSP'!M15="Yes", 'Service providers'!H17, 1)</f>
        <v>1</v>
      </c>
      <c r="M7" s="90" t="str">
        <f>IFERROR(('Medical equipment-NSP'!O15*L7)/Q7, "0")</f>
        <v>0</v>
      </c>
      <c r="N7" s="90">
        <f>IF('Medical equipment-NSP'!J15="yes", 1, 0)</f>
        <v>0</v>
      </c>
      <c r="O7" s="90">
        <f>IF('Medical equipment-NSP'!K15="yes", 1, 0)</f>
        <v>0</v>
      </c>
      <c r="P7" s="90">
        <f>IF('Medical equipment-NSP'!L15="yes", 1, 0)</f>
        <v>0</v>
      </c>
      <c r="Q7" s="90">
        <f t="shared" si="1"/>
        <v>0</v>
      </c>
      <c r="R7" s="90">
        <f>IF('Medical equipment-NSP'!T15="Yes", 'Service providers'!G17, 1)</f>
        <v>1</v>
      </c>
      <c r="S7" s="90" t="str">
        <f>IFERROR(('Medical equipment-NSP'!U15*R7)/Y7, "0")</f>
        <v>0</v>
      </c>
      <c r="T7" s="90">
        <f>IF('Medical equipment-NSP'!T15="Yes", 'Service providers'!H17, 1)</f>
        <v>1</v>
      </c>
      <c r="U7" s="90" t="str">
        <f>IFERROR(('Medical equipment-NSP'!V15*T7)/Y7, "0")</f>
        <v>0</v>
      </c>
      <c r="V7" s="90">
        <f>IF('Medical equipment-NSP'!Q15="yes", 1, 0)</f>
        <v>0</v>
      </c>
      <c r="W7" s="90">
        <f>IF('Medical equipment-NSP'!R15="yes", 1, 0)</f>
        <v>0</v>
      </c>
      <c r="X7" s="90">
        <f>IF('Medical equipment-NSP'!S15="yes", 1, 0)</f>
        <v>0</v>
      </c>
      <c r="Y7" s="90">
        <f t="shared" si="2"/>
        <v>0</v>
      </c>
      <c r="Z7" s="90">
        <f>IF('Medical equipment-NSP'!AA15="Yes", 'Service providers'!G17, 1)</f>
        <v>1</v>
      </c>
      <c r="AA7" s="90" t="str">
        <f>IFERROR(('Medical equipment-NSP'!AB15*Z7)/AG7, "0")</f>
        <v>0</v>
      </c>
      <c r="AB7" s="90">
        <f>IF('Medical equipment-NSP'!AA15="Yes", 'Service providers'!H17, 1)</f>
        <v>1</v>
      </c>
      <c r="AC7" s="90" t="str">
        <f>IFERROR(('Medical equipment-NSP'!AC15*AB7)/AG7, "0")</f>
        <v>0</v>
      </c>
      <c r="AD7" s="90">
        <f>IF('Medical equipment-NSP'!X15="yes", 1, 0)</f>
        <v>0</v>
      </c>
      <c r="AE7" s="90">
        <f>IF('Medical equipment-NSP'!Y15="yes", 1, 0)</f>
        <v>0</v>
      </c>
      <c r="AF7" s="90">
        <f>IF('Medical equipment-NSP'!Z15="yes", 1, 0)</f>
        <v>0</v>
      </c>
      <c r="AG7" s="90">
        <f t="shared" si="3"/>
        <v>0</v>
      </c>
      <c r="AH7" s="90">
        <f>IF('Medical equipment-NSP'!AH15="Yes", 'Service providers'!G17, 1)</f>
        <v>1</v>
      </c>
      <c r="AI7" s="90" t="str">
        <f>IFERROR(('Medical equipment-NSP'!AI15*AH7)/AO7, "0")</f>
        <v>0</v>
      </c>
      <c r="AJ7" s="90">
        <f>IF('Medical equipment-NSP'!AH15="Yes", 'Service providers'!H17, 1)</f>
        <v>1</v>
      </c>
      <c r="AK7" s="90" t="str">
        <f>IFERROR(('Medical equipment-NSP'!AJ15*AJ7)/AO7, "0")</f>
        <v>0</v>
      </c>
      <c r="AL7" s="90">
        <f>IF('Medical equipment-NSP'!AE15="yes", 1, 0)</f>
        <v>0</v>
      </c>
      <c r="AM7" s="90">
        <f>IF('Medical equipment-NSP'!AF15="yes", 1, 0)</f>
        <v>0</v>
      </c>
      <c r="AN7" s="90">
        <f>IF('Medical equipment-NSP'!AG15="yes", 1, 0)</f>
        <v>0</v>
      </c>
      <c r="AO7" s="90">
        <f t="shared" si="4"/>
        <v>0</v>
      </c>
      <c r="AP7" s="90">
        <f>IF('Medical equipment-NSP'!AO15="Yes", 'Service providers'!G17, 1)</f>
        <v>1</v>
      </c>
      <c r="AQ7" s="90" t="str">
        <f>IFERROR(('Medical equipment-NSP'!AP15*AP7)/AW7, "0")</f>
        <v>0</v>
      </c>
      <c r="AR7" s="90">
        <f>IF('Medical equipment-NSP'!AO15="Yes", 'Service providers'!H17, 1)</f>
        <v>1</v>
      </c>
      <c r="AS7" s="90" t="str">
        <f>IFERROR(('Medical equipment-NSP'!AQ15*AR7)/AW7, "0")</f>
        <v>0</v>
      </c>
      <c r="AT7" s="90">
        <f>IF('Medical equipment-NSP'!AL15="yes", 1, 0)</f>
        <v>0</v>
      </c>
      <c r="AU7" s="90">
        <f>IF('Medical equipment-NSP'!AM15="yes", 1, 0)</f>
        <v>0</v>
      </c>
      <c r="AV7" s="90">
        <f>IF('Medical equipment-NSP'!AN15="yes", 1, 0)</f>
        <v>0</v>
      </c>
      <c r="AW7" s="90">
        <f t="shared" si="5"/>
        <v>0</v>
      </c>
      <c r="AX7" s="90">
        <f>IF('Medical equipment-NSP'!AV15="Yes", 'Service providers'!G17, 1)</f>
        <v>1</v>
      </c>
      <c r="AY7" s="90" t="str">
        <f>IFERROR(('Medical equipment-NSP'!AW15*AX7)/BE7, "0")</f>
        <v>0</v>
      </c>
      <c r="AZ7" s="90">
        <f>IF('Medical equipment-NSP'!AV15="Yes", 'Service providers'!H17, 1)</f>
        <v>1</v>
      </c>
      <c r="BA7" s="90" t="str">
        <f>IFERROR(('Medical equipment-NSP'!AX15*AZ7)/BE7, "0")</f>
        <v>0</v>
      </c>
      <c r="BB7" s="90">
        <f>IF('Medical equipment-NSP'!AS15="yes", 1, 0)</f>
        <v>0</v>
      </c>
      <c r="BC7" s="90">
        <f>IF('Medical equipment-NSP'!AT15="yes", 1, 0)</f>
        <v>0</v>
      </c>
      <c r="BD7" s="90">
        <f>IF('Medical equipment-NSP'!AU15="yes", 1, 0)</f>
        <v>0</v>
      </c>
      <c r="BE7" s="90">
        <f t="shared" si="6"/>
        <v>0</v>
      </c>
      <c r="BF7" s="90">
        <f>IF('Medical equipment-NSP'!BC15="Yes", 'Service providers'!G17, 1)</f>
        <v>1</v>
      </c>
      <c r="BG7" s="90" t="str">
        <f>IFERROR(('Medical equipment-NSP'!BD15*BF7)/BM7, "0")</f>
        <v>0</v>
      </c>
      <c r="BH7" s="90">
        <f>IF('Medical equipment-NSP'!BC15="Yes", 'Service providers'!H17, 1)</f>
        <v>1</v>
      </c>
      <c r="BI7" s="90" t="str">
        <f>IFERROR(('Medical equipment-NSP'!BE15*BH7)/BM7, "0")</f>
        <v>0</v>
      </c>
      <c r="BJ7" s="90">
        <f>IF('Medical equipment-NSP'!AZ15="yes", 1, 0)</f>
        <v>0</v>
      </c>
      <c r="BK7" s="90">
        <f>IF('Medical equipment-NSP'!BA15="yes", 1, 0)</f>
        <v>0</v>
      </c>
      <c r="BL7" s="90">
        <f>IF('Medical equipment-NSP'!BB15="yes", 1, 0)</f>
        <v>0</v>
      </c>
      <c r="BM7" s="90">
        <f t="shared" si="7"/>
        <v>0</v>
      </c>
    </row>
    <row r="8" spans="1:65" x14ac:dyDescent="0.25">
      <c r="A8" s="98" t="str">
        <f>'Service providers'!A18</f>
        <v>Enter name of Site 5</v>
      </c>
      <c r="B8" s="90">
        <f>IF('Medical equipment-NSP'!F16="Yes", 'Service providers'!G18, 1)</f>
        <v>1</v>
      </c>
      <c r="C8" s="90" t="str">
        <f>IFERROR(('Medical equipment-NSP'!G16*B8)/I8, "0")</f>
        <v>0</v>
      </c>
      <c r="D8" s="90">
        <f>IF('Medical equipment-NSP'!F16="Yes", 'Service providers'!H18, 1)</f>
        <v>1</v>
      </c>
      <c r="E8" s="90" t="str">
        <f>IFERROR(('Medical equipment-NSP'!H16*D8)/I8, "0")</f>
        <v>0</v>
      </c>
      <c r="F8" s="90">
        <f>IF('Medical equipment-NSP'!C16="yes", 1, 0)</f>
        <v>0</v>
      </c>
      <c r="G8" s="90">
        <f>IF('Medical equipment-NSP'!D16="yes", 1, 0)</f>
        <v>0</v>
      </c>
      <c r="H8" s="90">
        <f>IF('Medical equipment-NSP'!E16="yes", 1, 0)</f>
        <v>0</v>
      </c>
      <c r="I8" s="90">
        <f t="shared" si="0"/>
        <v>0</v>
      </c>
      <c r="J8" s="90">
        <f>IF('Medical equipment-NSP'!M16="Yes", 'Service providers'!G18, 1)</f>
        <v>1</v>
      </c>
      <c r="K8" s="90" t="str">
        <f>IFERROR(('Medical equipment-NSP'!N16*J8)/Q8, "0")</f>
        <v>0</v>
      </c>
      <c r="L8" s="90">
        <f>IF('Medical equipment-NSP'!M16="Yes", 'Service providers'!H18, 1)</f>
        <v>1</v>
      </c>
      <c r="M8" s="90" t="str">
        <f>IFERROR(('Medical equipment-NSP'!O16*L8)/Q8, "0")</f>
        <v>0</v>
      </c>
      <c r="N8" s="90">
        <f>IF('Medical equipment-NSP'!J16="yes", 1, 0)</f>
        <v>0</v>
      </c>
      <c r="O8" s="90">
        <f>IF('Medical equipment-NSP'!K16="yes", 1, 0)</f>
        <v>0</v>
      </c>
      <c r="P8" s="90">
        <f>IF('Medical equipment-NSP'!L16="yes", 1, 0)</f>
        <v>0</v>
      </c>
      <c r="Q8" s="90">
        <f t="shared" si="1"/>
        <v>0</v>
      </c>
      <c r="R8" s="90">
        <f>IF('Medical equipment-NSP'!T16="Yes", 'Service providers'!G18, 1)</f>
        <v>1</v>
      </c>
      <c r="S8" s="90" t="str">
        <f>IFERROR(('Medical equipment-NSP'!U16*R8)/Y8, "0")</f>
        <v>0</v>
      </c>
      <c r="T8" s="90">
        <f>IF('Medical equipment-NSP'!T16="Yes", 'Service providers'!H18, 1)</f>
        <v>1</v>
      </c>
      <c r="U8" s="90" t="str">
        <f>IFERROR(('Medical equipment-NSP'!V16*T8)/Y8, "0")</f>
        <v>0</v>
      </c>
      <c r="V8" s="90">
        <f>IF('Medical equipment-NSP'!Q16="yes", 1, 0)</f>
        <v>0</v>
      </c>
      <c r="W8" s="90">
        <f>IF('Medical equipment-NSP'!R16="yes", 1, 0)</f>
        <v>0</v>
      </c>
      <c r="X8" s="90">
        <f>IF('Medical equipment-NSP'!S16="yes", 1, 0)</f>
        <v>0</v>
      </c>
      <c r="Y8" s="90">
        <f t="shared" si="2"/>
        <v>0</v>
      </c>
      <c r="Z8" s="90">
        <f>IF('Medical equipment-NSP'!AA16="Yes", 'Service providers'!G18, 1)</f>
        <v>1</v>
      </c>
      <c r="AA8" s="90" t="str">
        <f>IFERROR(('Medical equipment-NSP'!AB16*Z8)/AG8, "0")</f>
        <v>0</v>
      </c>
      <c r="AB8" s="90">
        <f>IF('Medical equipment-NSP'!AA16="Yes", 'Service providers'!H18, 1)</f>
        <v>1</v>
      </c>
      <c r="AC8" s="90" t="str">
        <f>IFERROR(('Medical equipment-NSP'!AC16*AB8)/AG8, "0")</f>
        <v>0</v>
      </c>
      <c r="AD8" s="90">
        <f>IF('Medical equipment-NSP'!X16="yes", 1, 0)</f>
        <v>0</v>
      </c>
      <c r="AE8" s="90">
        <f>IF('Medical equipment-NSP'!Y16="yes", 1, 0)</f>
        <v>0</v>
      </c>
      <c r="AF8" s="90">
        <f>IF('Medical equipment-NSP'!Z16="yes", 1, 0)</f>
        <v>0</v>
      </c>
      <c r="AG8" s="90">
        <f t="shared" si="3"/>
        <v>0</v>
      </c>
      <c r="AH8" s="90">
        <f>IF('Medical equipment-NSP'!AH16="Yes", 'Service providers'!G18, 1)</f>
        <v>1</v>
      </c>
      <c r="AI8" s="90" t="str">
        <f>IFERROR(('Medical equipment-NSP'!AI16*AH8)/AO8, "0")</f>
        <v>0</v>
      </c>
      <c r="AJ8" s="90">
        <f>IF('Medical equipment-NSP'!AH16="Yes", 'Service providers'!H18, 1)</f>
        <v>1</v>
      </c>
      <c r="AK8" s="90" t="str">
        <f>IFERROR(('Medical equipment-NSP'!AJ16*AJ8)/AO8, "0")</f>
        <v>0</v>
      </c>
      <c r="AL8" s="90">
        <f>IF('Medical equipment-NSP'!AE16="yes", 1, 0)</f>
        <v>0</v>
      </c>
      <c r="AM8" s="90">
        <f>IF('Medical equipment-NSP'!AF16="yes", 1, 0)</f>
        <v>0</v>
      </c>
      <c r="AN8" s="90">
        <f>IF('Medical equipment-NSP'!AG16="yes", 1, 0)</f>
        <v>0</v>
      </c>
      <c r="AO8" s="90">
        <f t="shared" si="4"/>
        <v>0</v>
      </c>
      <c r="AP8" s="90">
        <f>IF('Medical equipment-NSP'!AO16="Yes", 'Service providers'!G18, 1)</f>
        <v>1</v>
      </c>
      <c r="AQ8" s="90" t="str">
        <f>IFERROR(('Medical equipment-NSP'!AP16*AP8)/AW8, "0")</f>
        <v>0</v>
      </c>
      <c r="AR8" s="90">
        <f>IF('Medical equipment-NSP'!AO16="Yes", 'Service providers'!H18, 1)</f>
        <v>1</v>
      </c>
      <c r="AS8" s="90" t="str">
        <f>IFERROR(('Medical equipment-NSP'!AQ16*AR8)/AW8, "0")</f>
        <v>0</v>
      </c>
      <c r="AT8" s="90">
        <f>IF('Medical equipment-NSP'!AL16="yes", 1, 0)</f>
        <v>0</v>
      </c>
      <c r="AU8" s="90">
        <f>IF('Medical equipment-NSP'!AM16="yes", 1, 0)</f>
        <v>0</v>
      </c>
      <c r="AV8" s="90">
        <f>IF('Medical equipment-NSP'!AN16="yes", 1, 0)</f>
        <v>0</v>
      </c>
      <c r="AW8" s="90">
        <f t="shared" si="5"/>
        <v>0</v>
      </c>
      <c r="AX8" s="90">
        <f>IF('Medical equipment-NSP'!AV16="Yes", 'Service providers'!G18, 1)</f>
        <v>1</v>
      </c>
      <c r="AY8" s="90" t="str">
        <f>IFERROR(('Medical equipment-NSP'!AW16*AX8)/BE8, "0")</f>
        <v>0</v>
      </c>
      <c r="AZ8" s="90">
        <f>IF('Medical equipment-NSP'!AV16="Yes", 'Service providers'!H18, 1)</f>
        <v>1</v>
      </c>
      <c r="BA8" s="90" t="str">
        <f>IFERROR(('Medical equipment-NSP'!AX16*AZ8)/BE8, "0")</f>
        <v>0</v>
      </c>
      <c r="BB8" s="90">
        <f>IF('Medical equipment-NSP'!AS16="yes", 1, 0)</f>
        <v>0</v>
      </c>
      <c r="BC8" s="90">
        <f>IF('Medical equipment-NSP'!AT16="yes", 1, 0)</f>
        <v>0</v>
      </c>
      <c r="BD8" s="90">
        <f>IF('Medical equipment-NSP'!AU16="yes", 1, 0)</f>
        <v>0</v>
      </c>
      <c r="BE8" s="90">
        <f t="shared" si="6"/>
        <v>0</v>
      </c>
      <c r="BF8" s="90">
        <f>IF('Medical equipment-NSP'!BC16="Yes", 'Service providers'!G18, 1)</f>
        <v>1</v>
      </c>
      <c r="BG8" s="90" t="str">
        <f>IFERROR(('Medical equipment-NSP'!BD16*BF8)/BM8, "0")</f>
        <v>0</v>
      </c>
      <c r="BH8" s="90">
        <f>IF('Medical equipment-NSP'!BC16="Yes", 'Service providers'!H18, 1)</f>
        <v>1</v>
      </c>
      <c r="BI8" s="90" t="str">
        <f>IFERROR(('Medical equipment-NSP'!BE16*BH8)/BM8, "0")</f>
        <v>0</v>
      </c>
      <c r="BJ8" s="90">
        <f>IF('Medical equipment-NSP'!AZ16="yes", 1, 0)</f>
        <v>0</v>
      </c>
      <c r="BK8" s="90">
        <f>IF('Medical equipment-NSP'!BA16="yes", 1, 0)</f>
        <v>0</v>
      </c>
      <c r="BL8" s="90">
        <f>IF('Medical equipment-NSP'!BB16="yes", 1, 0)</f>
        <v>0</v>
      </c>
      <c r="BM8" s="90">
        <f t="shared" si="7"/>
        <v>0</v>
      </c>
    </row>
    <row r="9" spans="1:65" x14ac:dyDescent="0.25">
      <c r="A9" s="98" t="str">
        <f>'Service providers'!A19</f>
        <v>Enter name of Site 6</v>
      </c>
      <c r="B9" s="90">
        <f>IF('Medical equipment-NSP'!F17="Yes", 'Service providers'!G19, 1)</f>
        <v>1</v>
      </c>
      <c r="C9" s="90" t="str">
        <f>IFERROR(('Medical equipment-NSP'!G17*B9)/I9, "0")</f>
        <v>0</v>
      </c>
      <c r="D9" s="90">
        <f>IF('Medical equipment-NSP'!F17="Yes", 'Service providers'!H19, 1)</f>
        <v>1</v>
      </c>
      <c r="E9" s="90" t="str">
        <f>IFERROR(('Medical equipment-NSP'!H17*D9)/I9, "0")</f>
        <v>0</v>
      </c>
      <c r="F9" s="90">
        <f>IF('Medical equipment-NSP'!C17="yes", 1, 0)</f>
        <v>0</v>
      </c>
      <c r="G9" s="90">
        <f>IF('Medical equipment-NSP'!D17="yes", 1, 0)</f>
        <v>0</v>
      </c>
      <c r="H9" s="90">
        <f>IF('Medical equipment-NSP'!E17="yes", 1, 0)</f>
        <v>0</v>
      </c>
      <c r="I9" s="90">
        <f t="shared" si="0"/>
        <v>0</v>
      </c>
      <c r="J9" s="90">
        <f>IF('Medical equipment-NSP'!M17="Yes", 'Service providers'!G19, 1)</f>
        <v>1</v>
      </c>
      <c r="K9" s="90" t="str">
        <f>IFERROR(('Medical equipment-NSP'!N17*J9)/Q9, "0")</f>
        <v>0</v>
      </c>
      <c r="L9" s="90">
        <f>IF('Medical equipment-NSP'!M17="Yes", 'Service providers'!H19, 1)</f>
        <v>1</v>
      </c>
      <c r="M9" s="90" t="str">
        <f>IFERROR(('Medical equipment-NSP'!O17*L9)/Q9, "0")</f>
        <v>0</v>
      </c>
      <c r="N9" s="90">
        <f>IF('Medical equipment-NSP'!J17="yes", 1, 0)</f>
        <v>0</v>
      </c>
      <c r="O9" s="90">
        <f>IF('Medical equipment-NSP'!K17="yes", 1, 0)</f>
        <v>0</v>
      </c>
      <c r="P9" s="90">
        <f>IF('Medical equipment-NSP'!L17="yes", 1, 0)</f>
        <v>0</v>
      </c>
      <c r="Q9" s="90">
        <f t="shared" si="1"/>
        <v>0</v>
      </c>
      <c r="R9" s="90">
        <f>IF('Medical equipment-NSP'!T17="Yes", 'Service providers'!G19, 1)</f>
        <v>1</v>
      </c>
      <c r="S9" s="90" t="str">
        <f>IFERROR(('Medical equipment-NSP'!U17*R9)/Y9, "0")</f>
        <v>0</v>
      </c>
      <c r="T9" s="90">
        <f>IF('Medical equipment-NSP'!T17="Yes", 'Service providers'!H19, 1)</f>
        <v>1</v>
      </c>
      <c r="U9" s="90" t="str">
        <f>IFERROR(('Medical equipment-NSP'!V17*T9)/Y9, "0")</f>
        <v>0</v>
      </c>
      <c r="V9" s="90">
        <f>IF('Medical equipment-NSP'!Q17="yes", 1, 0)</f>
        <v>0</v>
      </c>
      <c r="W9" s="90">
        <f>IF('Medical equipment-NSP'!R17="yes", 1, 0)</f>
        <v>0</v>
      </c>
      <c r="X9" s="90">
        <f>IF('Medical equipment-NSP'!S17="yes", 1, 0)</f>
        <v>0</v>
      </c>
      <c r="Y9" s="90">
        <f t="shared" si="2"/>
        <v>0</v>
      </c>
      <c r="Z9" s="90">
        <f>IF('Medical equipment-NSP'!AA17="Yes", 'Service providers'!G19, 1)</f>
        <v>1</v>
      </c>
      <c r="AA9" s="90" t="str">
        <f>IFERROR(('Medical equipment-NSP'!AB17*Z9)/AG9, "0")</f>
        <v>0</v>
      </c>
      <c r="AB9" s="90">
        <f>IF('Medical equipment-NSP'!AA17="Yes", 'Service providers'!H19, 1)</f>
        <v>1</v>
      </c>
      <c r="AC9" s="90" t="str">
        <f>IFERROR(('Medical equipment-NSP'!AC17*AB9)/AG9, "0")</f>
        <v>0</v>
      </c>
      <c r="AD9" s="90">
        <f>IF('Medical equipment-NSP'!X17="yes", 1, 0)</f>
        <v>0</v>
      </c>
      <c r="AE9" s="90">
        <f>IF('Medical equipment-NSP'!Y17="yes", 1, 0)</f>
        <v>0</v>
      </c>
      <c r="AF9" s="90">
        <f>IF('Medical equipment-NSP'!Z17="yes", 1, 0)</f>
        <v>0</v>
      </c>
      <c r="AG9" s="90">
        <f t="shared" si="3"/>
        <v>0</v>
      </c>
      <c r="AH9" s="90">
        <f>IF('Medical equipment-NSP'!AH17="Yes", 'Service providers'!G19, 1)</f>
        <v>1</v>
      </c>
      <c r="AI9" s="90" t="str">
        <f>IFERROR(('Medical equipment-NSP'!AI17*AH9)/AO9, "0")</f>
        <v>0</v>
      </c>
      <c r="AJ9" s="90">
        <f>IF('Medical equipment-NSP'!AH17="Yes", 'Service providers'!H19, 1)</f>
        <v>1</v>
      </c>
      <c r="AK9" s="90" t="str">
        <f>IFERROR(('Medical equipment-NSP'!AJ17*AJ9)/AO9, "0")</f>
        <v>0</v>
      </c>
      <c r="AL9" s="90">
        <f>IF('Medical equipment-NSP'!AE17="yes", 1, 0)</f>
        <v>0</v>
      </c>
      <c r="AM9" s="90">
        <f>IF('Medical equipment-NSP'!AF17="yes", 1, 0)</f>
        <v>0</v>
      </c>
      <c r="AN9" s="90">
        <f>IF('Medical equipment-NSP'!AG17="yes", 1, 0)</f>
        <v>0</v>
      </c>
      <c r="AO9" s="90">
        <f t="shared" si="4"/>
        <v>0</v>
      </c>
      <c r="AP9" s="90">
        <f>IF('Medical equipment-NSP'!AO17="Yes", 'Service providers'!G19, 1)</f>
        <v>1</v>
      </c>
      <c r="AQ9" s="90" t="str">
        <f>IFERROR(('Medical equipment-NSP'!AP17*AP9)/AW9, "0")</f>
        <v>0</v>
      </c>
      <c r="AR9" s="90">
        <f>IF('Medical equipment-NSP'!AO17="Yes", 'Service providers'!H19, 1)</f>
        <v>1</v>
      </c>
      <c r="AS9" s="90" t="str">
        <f>IFERROR(('Medical equipment-NSP'!AQ17*AR9)/AW9, "0")</f>
        <v>0</v>
      </c>
      <c r="AT9" s="90">
        <f>IF('Medical equipment-NSP'!AL17="yes", 1, 0)</f>
        <v>0</v>
      </c>
      <c r="AU9" s="90">
        <f>IF('Medical equipment-NSP'!AM17="yes", 1, 0)</f>
        <v>0</v>
      </c>
      <c r="AV9" s="90">
        <f>IF('Medical equipment-NSP'!AN17="yes", 1, 0)</f>
        <v>0</v>
      </c>
      <c r="AW9" s="90">
        <f t="shared" si="5"/>
        <v>0</v>
      </c>
      <c r="AX9" s="90">
        <f>IF('Medical equipment-NSP'!AV17="Yes", 'Service providers'!G19, 1)</f>
        <v>1</v>
      </c>
      <c r="AY9" s="90" t="str">
        <f>IFERROR(('Medical equipment-NSP'!AW17*AX9)/BE9, "0")</f>
        <v>0</v>
      </c>
      <c r="AZ9" s="90">
        <f>IF('Medical equipment-NSP'!AV17="Yes", 'Service providers'!H19, 1)</f>
        <v>1</v>
      </c>
      <c r="BA9" s="90" t="str">
        <f>IFERROR(('Medical equipment-NSP'!AX17*AZ9)/BE9, "0")</f>
        <v>0</v>
      </c>
      <c r="BB9" s="90">
        <f>IF('Medical equipment-NSP'!AS17="yes", 1, 0)</f>
        <v>0</v>
      </c>
      <c r="BC9" s="90">
        <f>IF('Medical equipment-NSP'!AT17="yes", 1, 0)</f>
        <v>0</v>
      </c>
      <c r="BD9" s="90">
        <f>IF('Medical equipment-NSP'!AU17="yes", 1, 0)</f>
        <v>0</v>
      </c>
      <c r="BE9" s="90">
        <f t="shared" si="6"/>
        <v>0</v>
      </c>
      <c r="BF9" s="90">
        <f>IF('Medical equipment-NSP'!BC17="Yes", 'Service providers'!G19, 1)</f>
        <v>1</v>
      </c>
      <c r="BG9" s="90" t="str">
        <f>IFERROR(('Medical equipment-NSP'!BD17*BF9)/BM9, "0")</f>
        <v>0</v>
      </c>
      <c r="BH9" s="90">
        <f>IF('Medical equipment-NSP'!BC17="Yes", 'Service providers'!H19, 1)</f>
        <v>1</v>
      </c>
      <c r="BI9" s="90" t="str">
        <f>IFERROR(('Medical equipment-NSP'!BE17*BH9)/BM9, "0")</f>
        <v>0</v>
      </c>
      <c r="BJ9" s="90">
        <f>IF('Medical equipment-NSP'!AZ17="yes", 1, 0)</f>
        <v>0</v>
      </c>
      <c r="BK9" s="90">
        <f>IF('Medical equipment-NSP'!BA17="yes", 1, 0)</f>
        <v>0</v>
      </c>
      <c r="BL9" s="90">
        <f>IF('Medical equipment-NSP'!BB17="yes", 1, 0)</f>
        <v>0</v>
      </c>
      <c r="BM9" s="90">
        <f t="shared" si="7"/>
        <v>0</v>
      </c>
    </row>
    <row r="10" spans="1:65" x14ac:dyDescent="0.25">
      <c r="A10" s="98" t="str">
        <f>'Service providers'!A20</f>
        <v>Enter name of Site 7</v>
      </c>
      <c r="B10" s="90">
        <f>IF('Medical equipment-NSP'!F18="Yes", 'Service providers'!G20, 1)</f>
        <v>1</v>
      </c>
      <c r="C10" s="90" t="str">
        <f>IFERROR(('Medical equipment-NSP'!G18*B10)/I10, "0")</f>
        <v>0</v>
      </c>
      <c r="D10" s="90">
        <f>IF('Medical equipment-NSP'!F18="Yes", 'Service providers'!H20, 1)</f>
        <v>1</v>
      </c>
      <c r="E10" s="90" t="str">
        <f>IFERROR(('Medical equipment-NSP'!H18*D10)/I10, "0")</f>
        <v>0</v>
      </c>
      <c r="F10" s="90">
        <f>IF('Medical equipment-NSP'!C18="yes", 1, 0)</f>
        <v>0</v>
      </c>
      <c r="G10" s="90">
        <f>IF('Medical equipment-NSP'!D18="yes", 1, 0)</f>
        <v>0</v>
      </c>
      <c r="H10" s="90">
        <f>IF('Medical equipment-NSP'!E18="yes", 1, 0)</f>
        <v>0</v>
      </c>
      <c r="I10" s="90">
        <f t="shared" si="0"/>
        <v>0</v>
      </c>
      <c r="J10" s="90">
        <f>IF('Medical equipment-NSP'!M18="Yes", 'Service providers'!G20, 1)</f>
        <v>1</v>
      </c>
      <c r="K10" s="90" t="str">
        <f>IFERROR(('Medical equipment-NSP'!N18*J10)/Q10, "0")</f>
        <v>0</v>
      </c>
      <c r="L10" s="90">
        <f>IF('Medical equipment-NSP'!M18="Yes", 'Service providers'!H20, 1)</f>
        <v>1</v>
      </c>
      <c r="M10" s="90" t="str">
        <f>IFERROR(('Medical equipment-NSP'!O18*L10)/Q10, "0")</f>
        <v>0</v>
      </c>
      <c r="N10" s="90">
        <f>IF('Medical equipment-NSP'!J18="yes", 1, 0)</f>
        <v>0</v>
      </c>
      <c r="O10" s="90">
        <f>IF('Medical equipment-NSP'!K18="yes", 1, 0)</f>
        <v>0</v>
      </c>
      <c r="P10" s="90">
        <f>IF('Medical equipment-NSP'!L18="yes", 1, 0)</f>
        <v>0</v>
      </c>
      <c r="Q10" s="90">
        <f t="shared" si="1"/>
        <v>0</v>
      </c>
      <c r="R10" s="90">
        <f>IF('Medical equipment-NSP'!T18="Yes", 'Service providers'!G20, 1)</f>
        <v>1</v>
      </c>
      <c r="S10" s="90" t="str">
        <f>IFERROR(('Medical equipment-NSP'!U18*R10)/Y10, "0")</f>
        <v>0</v>
      </c>
      <c r="T10" s="90">
        <f>IF('Medical equipment-NSP'!T18="Yes", 'Service providers'!H20, 1)</f>
        <v>1</v>
      </c>
      <c r="U10" s="90" t="str">
        <f>IFERROR(('Medical equipment-NSP'!V18*T10)/Y10, "0")</f>
        <v>0</v>
      </c>
      <c r="V10" s="90">
        <f>IF('Medical equipment-NSP'!Q18="yes", 1, 0)</f>
        <v>0</v>
      </c>
      <c r="W10" s="90">
        <f>IF('Medical equipment-NSP'!R18="yes", 1, 0)</f>
        <v>0</v>
      </c>
      <c r="X10" s="90">
        <f>IF('Medical equipment-NSP'!S18="yes", 1, 0)</f>
        <v>0</v>
      </c>
      <c r="Y10" s="90">
        <f t="shared" si="2"/>
        <v>0</v>
      </c>
      <c r="Z10" s="90">
        <f>IF('Medical equipment-NSP'!AA18="Yes", 'Service providers'!G20, 1)</f>
        <v>1</v>
      </c>
      <c r="AA10" s="90" t="str">
        <f>IFERROR(('Medical equipment-NSP'!AB18*Z10)/AG10, "0")</f>
        <v>0</v>
      </c>
      <c r="AB10" s="90">
        <f>IF('Medical equipment-NSP'!AA18="Yes", 'Service providers'!H20, 1)</f>
        <v>1</v>
      </c>
      <c r="AC10" s="90" t="str">
        <f>IFERROR(('Medical equipment-NSP'!AC18*AB10)/AG10, "0")</f>
        <v>0</v>
      </c>
      <c r="AD10" s="90">
        <f>IF('Medical equipment-NSP'!X18="yes", 1, 0)</f>
        <v>0</v>
      </c>
      <c r="AE10" s="90">
        <f>IF('Medical equipment-NSP'!Y18="yes", 1, 0)</f>
        <v>0</v>
      </c>
      <c r="AF10" s="90">
        <f>IF('Medical equipment-NSP'!Z18="yes", 1, 0)</f>
        <v>0</v>
      </c>
      <c r="AG10" s="90">
        <f t="shared" si="3"/>
        <v>0</v>
      </c>
      <c r="AH10" s="90">
        <f>IF('Medical equipment-NSP'!AH18="Yes", 'Service providers'!G20, 1)</f>
        <v>1</v>
      </c>
      <c r="AI10" s="90" t="str">
        <f>IFERROR(('Medical equipment-NSP'!AI18*AH10)/AO10, "0")</f>
        <v>0</v>
      </c>
      <c r="AJ10" s="90">
        <f>IF('Medical equipment-NSP'!AH18="Yes", 'Service providers'!H20, 1)</f>
        <v>1</v>
      </c>
      <c r="AK10" s="90" t="str">
        <f>IFERROR(('Medical equipment-NSP'!AJ18*AJ10)/AO10, "0")</f>
        <v>0</v>
      </c>
      <c r="AL10" s="90">
        <f>IF('Medical equipment-NSP'!AE18="yes", 1, 0)</f>
        <v>0</v>
      </c>
      <c r="AM10" s="90">
        <f>IF('Medical equipment-NSP'!AF18="yes", 1, 0)</f>
        <v>0</v>
      </c>
      <c r="AN10" s="90">
        <f>IF('Medical equipment-NSP'!AG18="yes", 1, 0)</f>
        <v>0</v>
      </c>
      <c r="AO10" s="90">
        <f t="shared" si="4"/>
        <v>0</v>
      </c>
      <c r="AP10" s="90">
        <f>IF('Medical equipment-NSP'!AO18="Yes", 'Service providers'!G20, 1)</f>
        <v>1</v>
      </c>
      <c r="AQ10" s="90" t="str">
        <f>IFERROR(('Medical equipment-NSP'!AP18*AP10)/AW10, "0")</f>
        <v>0</v>
      </c>
      <c r="AR10" s="90">
        <f>IF('Medical equipment-NSP'!AO18="Yes", 'Service providers'!H20, 1)</f>
        <v>1</v>
      </c>
      <c r="AS10" s="90" t="str">
        <f>IFERROR(('Medical equipment-NSP'!AQ18*AR10)/AW10, "0")</f>
        <v>0</v>
      </c>
      <c r="AT10" s="90">
        <f>IF('Medical equipment-NSP'!AL18="yes", 1, 0)</f>
        <v>0</v>
      </c>
      <c r="AU10" s="90">
        <f>IF('Medical equipment-NSP'!AM18="yes", 1, 0)</f>
        <v>0</v>
      </c>
      <c r="AV10" s="90">
        <f>IF('Medical equipment-NSP'!AN18="yes", 1, 0)</f>
        <v>0</v>
      </c>
      <c r="AW10" s="90">
        <f t="shared" si="5"/>
        <v>0</v>
      </c>
      <c r="AX10" s="90">
        <f>IF('Medical equipment-NSP'!AV18="Yes", 'Service providers'!G20, 1)</f>
        <v>1</v>
      </c>
      <c r="AY10" s="90" t="str">
        <f>IFERROR(('Medical equipment-NSP'!AW18*AX10)/BE10, "0")</f>
        <v>0</v>
      </c>
      <c r="AZ10" s="90">
        <f>IF('Medical equipment-NSP'!AV18="Yes", 'Service providers'!H20, 1)</f>
        <v>1</v>
      </c>
      <c r="BA10" s="90" t="str">
        <f>IFERROR(('Medical equipment-NSP'!AX18*AZ10)/BE10, "0")</f>
        <v>0</v>
      </c>
      <c r="BB10" s="90">
        <f>IF('Medical equipment-NSP'!AS18="yes", 1, 0)</f>
        <v>0</v>
      </c>
      <c r="BC10" s="90">
        <f>IF('Medical equipment-NSP'!AT18="yes", 1, 0)</f>
        <v>0</v>
      </c>
      <c r="BD10" s="90">
        <f>IF('Medical equipment-NSP'!AU18="yes", 1, 0)</f>
        <v>0</v>
      </c>
      <c r="BE10" s="90">
        <f t="shared" si="6"/>
        <v>0</v>
      </c>
      <c r="BF10" s="90">
        <f>IF('Medical equipment-NSP'!BC18="Yes", 'Service providers'!G20, 1)</f>
        <v>1</v>
      </c>
      <c r="BG10" s="90" t="str">
        <f>IFERROR(('Medical equipment-NSP'!BD18*BF10)/BM10, "0")</f>
        <v>0</v>
      </c>
      <c r="BH10" s="90">
        <f>IF('Medical equipment-NSP'!BC18="Yes", 'Service providers'!H20, 1)</f>
        <v>1</v>
      </c>
      <c r="BI10" s="90" t="str">
        <f>IFERROR(('Medical equipment-NSP'!BE18*BH10)/BM10, "0")</f>
        <v>0</v>
      </c>
      <c r="BJ10" s="90">
        <f>IF('Medical equipment-NSP'!AZ18="yes", 1, 0)</f>
        <v>0</v>
      </c>
      <c r="BK10" s="90">
        <f>IF('Medical equipment-NSP'!BA18="yes", 1, 0)</f>
        <v>0</v>
      </c>
      <c r="BL10" s="90">
        <f>IF('Medical equipment-NSP'!BB18="yes", 1, 0)</f>
        <v>0</v>
      </c>
      <c r="BM10" s="90">
        <f t="shared" si="7"/>
        <v>0</v>
      </c>
    </row>
    <row r="11" spans="1:65" x14ac:dyDescent="0.25">
      <c r="A11" s="98" t="str">
        <f>'Service providers'!A21</f>
        <v>Enter name of Site 8</v>
      </c>
      <c r="B11" s="90">
        <f>IF('Medical equipment-NSP'!F19="Yes", 'Service providers'!G21, 1)</f>
        <v>1</v>
      </c>
      <c r="C11" s="90" t="str">
        <f>IFERROR(('Medical equipment-NSP'!G19*B11)/I11, "0")</f>
        <v>0</v>
      </c>
      <c r="D11" s="90">
        <f>IF('Medical equipment-NSP'!F19="Yes", 'Service providers'!H21, 1)</f>
        <v>1</v>
      </c>
      <c r="E11" s="90" t="str">
        <f>IFERROR(('Medical equipment-NSP'!H19*D11)/I11, "0")</f>
        <v>0</v>
      </c>
      <c r="F11" s="90">
        <f>IF('Medical equipment-NSP'!C19="yes", 1, 0)</f>
        <v>0</v>
      </c>
      <c r="G11" s="90">
        <f>IF('Medical equipment-NSP'!D19="yes", 1, 0)</f>
        <v>0</v>
      </c>
      <c r="H11" s="90">
        <f>IF('Medical equipment-NSP'!E19="yes", 1, 0)</f>
        <v>0</v>
      </c>
      <c r="I11" s="90">
        <f t="shared" si="0"/>
        <v>0</v>
      </c>
      <c r="J11" s="90">
        <f>IF('Medical equipment-NSP'!M19="Yes", 'Service providers'!G21, 1)</f>
        <v>1</v>
      </c>
      <c r="K11" s="90" t="str">
        <f>IFERROR(('Medical equipment-NSP'!N19*J11)/Q11, "0")</f>
        <v>0</v>
      </c>
      <c r="L11" s="90">
        <f>IF('Medical equipment-NSP'!M19="Yes", 'Service providers'!H21, 1)</f>
        <v>1</v>
      </c>
      <c r="M11" s="90" t="str">
        <f>IFERROR(('Medical equipment-NSP'!O19*L11)/Q11, "0")</f>
        <v>0</v>
      </c>
      <c r="N11" s="90">
        <f>IF('Medical equipment-NSP'!J19="yes", 1, 0)</f>
        <v>0</v>
      </c>
      <c r="O11" s="90">
        <f>IF('Medical equipment-NSP'!K19="yes", 1, 0)</f>
        <v>0</v>
      </c>
      <c r="P11" s="90">
        <f>IF('Medical equipment-NSP'!L19="yes", 1, 0)</f>
        <v>0</v>
      </c>
      <c r="Q11" s="90">
        <f t="shared" si="1"/>
        <v>0</v>
      </c>
      <c r="R11" s="90">
        <f>IF('Medical equipment-NSP'!T19="Yes", 'Service providers'!G21, 1)</f>
        <v>1</v>
      </c>
      <c r="S11" s="90" t="str">
        <f>IFERROR(('Medical equipment-NSP'!U19*R11)/Y11, "0")</f>
        <v>0</v>
      </c>
      <c r="T11" s="90">
        <f>IF('Medical equipment-NSP'!T19="Yes", 'Service providers'!H21, 1)</f>
        <v>1</v>
      </c>
      <c r="U11" s="90" t="str">
        <f>IFERROR(('Medical equipment-NSP'!V19*T11)/Y11, "0")</f>
        <v>0</v>
      </c>
      <c r="V11" s="90">
        <f>IF('Medical equipment-NSP'!Q19="yes", 1, 0)</f>
        <v>0</v>
      </c>
      <c r="W11" s="90">
        <f>IF('Medical equipment-NSP'!R19="yes", 1, 0)</f>
        <v>0</v>
      </c>
      <c r="X11" s="90">
        <f>IF('Medical equipment-NSP'!S19="yes", 1, 0)</f>
        <v>0</v>
      </c>
      <c r="Y11" s="90">
        <f t="shared" si="2"/>
        <v>0</v>
      </c>
      <c r="Z11" s="90">
        <f>IF('Medical equipment-NSP'!AA19="Yes", 'Service providers'!G21, 1)</f>
        <v>1</v>
      </c>
      <c r="AA11" s="90" t="str">
        <f>IFERROR(('Medical equipment-NSP'!AB19*Z11)/AG11, "0")</f>
        <v>0</v>
      </c>
      <c r="AB11" s="90">
        <f>IF('Medical equipment-NSP'!AA19="Yes", 'Service providers'!H21, 1)</f>
        <v>1</v>
      </c>
      <c r="AC11" s="90" t="str">
        <f>IFERROR(('Medical equipment-NSP'!AC19*AB11)/AG11, "0")</f>
        <v>0</v>
      </c>
      <c r="AD11" s="90">
        <f>IF('Medical equipment-NSP'!X19="yes", 1, 0)</f>
        <v>0</v>
      </c>
      <c r="AE11" s="90">
        <f>IF('Medical equipment-NSP'!Y19="yes", 1, 0)</f>
        <v>0</v>
      </c>
      <c r="AF11" s="90">
        <f>IF('Medical equipment-NSP'!Z19="yes", 1, 0)</f>
        <v>0</v>
      </c>
      <c r="AG11" s="90">
        <f t="shared" si="3"/>
        <v>0</v>
      </c>
      <c r="AH11" s="90">
        <f>IF('Medical equipment-NSP'!AH19="Yes", 'Service providers'!G21, 1)</f>
        <v>1</v>
      </c>
      <c r="AI11" s="90" t="str">
        <f>IFERROR(('Medical equipment-NSP'!AI19*AH11)/AO11, "0")</f>
        <v>0</v>
      </c>
      <c r="AJ11" s="90">
        <f>IF('Medical equipment-NSP'!AH19="Yes", 'Service providers'!H21, 1)</f>
        <v>1</v>
      </c>
      <c r="AK11" s="90" t="str">
        <f>IFERROR(('Medical equipment-NSP'!AJ19*AJ11)/AO11, "0")</f>
        <v>0</v>
      </c>
      <c r="AL11" s="90">
        <f>IF('Medical equipment-NSP'!AE19="yes", 1, 0)</f>
        <v>0</v>
      </c>
      <c r="AM11" s="90">
        <f>IF('Medical equipment-NSP'!AF19="yes", 1, 0)</f>
        <v>0</v>
      </c>
      <c r="AN11" s="90">
        <f>IF('Medical equipment-NSP'!AG19="yes", 1, 0)</f>
        <v>0</v>
      </c>
      <c r="AO11" s="90">
        <f t="shared" si="4"/>
        <v>0</v>
      </c>
      <c r="AP11" s="90">
        <f>IF('Medical equipment-NSP'!AO19="Yes", 'Service providers'!G21, 1)</f>
        <v>1</v>
      </c>
      <c r="AQ11" s="90" t="str">
        <f>IFERROR(('Medical equipment-NSP'!AP19*AP11)/AW11, "0")</f>
        <v>0</v>
      </c>
      <c r="AR11" s="90">
        <f>IF('Medical equipment-NSP'!AO19="Yes", 'Service providers'!H21, 1)</f>
        <v>1</v>
      </c>
      <c r="AS11" s="90" t="str">
        <f>IFERROR(('Medical equipment-NSP'!AQ19*AR11)/AW11, "0")</f>
        <v>0</v>
      </c>
      <c r="AT11" s="90">
        <f>IF('Medical equipment-NSP'!AL19="yes", 1, 0)</f>
        <v>0</v>
      </c>
      <c r="AU11" s="90">
        <f>IF('Medical equipment-NSP'!AM19="yes", 1, 0)</f>
        <v>0</v>
      </c>
      <c r="AV11" s="90">
        <f>IF('Medical equipment-NSP'!AN19="yes", 1, 0)</f>
        <v>0</v>
      </c>
      <c r="AW11" s="90">
        <f t="shared" si="5"/>
        <v>0</v>
      </c>
      <c r="AX11" s="90">
        <f>IF('Medical equipment-NSP'!AV19="Yes", 'Service providers'!G21, 1)</f>
        <v>1</v>
      </c>
      <c r="AY11" s="90" t="str">
        <f>IFERROR(('Medical equipment-NSP'!AW19*AX11)/BE11, "0")</f>
        <v>0</v>
      </c>
      <c r="AZ11" s="90">
        <f>IF('Medical equipment-NSP'!AV19="Yes", 'Service providers'!H21, 1)</f>
        <v>1</v>
      </c>
      <c r="BA11" s="90" t="str">
        <f>IFERROR(('Medical equipment-NSP'!AX19*AZ11)/BE11, "0")</f>
        <v>0</v>
      </c>
      <c r="BB11" s="90">
        <f>IF('Medical equipment-NSP'!AS19="yes", 1, 0)</f>
        <v>0</v>
      </c>
      <c r="BC11" s="90">
        <f>IF('Medical equipment-NSP'!AT19="yes", 1, 0)</f>
        <v>0</v>
      </c>
      <c r="BD11" s="90">
        <f>IF('Medical equipment-NSP'!AU19="yes", 1, 0)</f>
        <v>0</v>
      </c>
      <c r="BE11" s="90">
        <f t="shared" si="6"/>
        <v>0</v>
      </c>
      <c r="BF11" s="90">
        <f>IF('Medical equipment-NSP'!BC19="Yes", 'Service providers'!G21, 1)</f>
        <v>1</v>
      </c>
      <c r="BG11" s="90" t="str">
        <f>IFERROR(('Medical equipment-NSP'!BD19*BF11)/BM11, "0")</f>
        <v>0</v>
      </c>
      <c r="BH11" s="90">
        <f>IF('Medical equipment-NSP'!BC19="Yes", 'Service providers'!H21, 1)</f>
        <v>1</v>
      </c>
      <c r="BI11" s="90" t="str">
        <f>IFERROR(('Medical equipment-NSP'!BE19*BH11)/BM11, "0")</f>
        <v>0</v>
      </c>
      <c r="BJ11" s="90">
        <f>IF('Medical equipment-NSP'!AZ19="yes", 1, 0)</f>
        <v>0</v>
      </c>
      <c r="BK11" s="90">
        <f>IF('Medical equipment-NSP'!BA19="yes", 1, 0)</f>
        <v>0</v>
      </c>
      <c r="BL11" s="90">
        <f>IF('Medical equipment-NSP'!BB19="yes", 1, 0)</f>
        <v>0</v>
      </c>
      <c r="BM11" s="90">
        <f t="shared" si="7"/>
        <v>0</v>
      </c>
    </row>
    <row r="12" spans="1:65" x14ac:dyDescent="0.25">
      <c r="A12" s="98" t="str">
        <f>'Service providers'!A22</f>
        <v>Enter name of Site 9</v>
      </c>
      <c r="B12" s="90">
        <f>IF('Medical equipment-NSP'!F20="Yes", 'Service providers'!G22, 1)</f>
        <v>1</v>
      </c>
      <c r="C12" s="90" t="str">
        <f>IFERROR(('Medical equipment-NSP'!G20*B12)/I12, "0")</f>
        <v>0</v>
      </c>
      <c r="D12" s="90">
        <f>IF('Medical equipment-NSP'!F20="Yes", 'Service providers'!H22, 1)</f>
        <v>1</v>
      </c>
      <c r="E12" s="90" t="str">
        <f>IFERROR(('Medical equipment-NSP'!H20*D12)/I12, "0")</f>
        <v>0</v>
      </c>
      <c r="F12" s="90">
        <f>IF('Medical equipment-NSP'!C20="yes", 1, 0)</f>
        <v>0</v>
      </c>
      <c r="G12" s="90">
        <f>IF('Medical equipment-NSP'!D20="yes", 1, 0)</f>
        <v>0</v>
      </c>
      <c r="H12" s="90">
        <f>IF('Medical equipment-NSP'!E20="yes", 1, 0)</f>
        <v>0</v>
      </c>
      <c r="I12" s="90">
        <f t="shared" si="0"/>
        <v>0</v>
      </c>
      <c r="J12" s="90">
        <f>IF('Medical equipment-NSP'!M20="Yes", 'Service providers'!G22, 1)</f>
        <v>1</v>
      </c>
      <c r="K12" s="90" t="str">
        <f>IFERROR(('Medical equipment-NSP'!N20*J12)/Q12, "0")</f>
        <v>0</v>
      </c>
      <c r="L12" s="90">
        <f>IF('Medical equipment-NSP'!M20="Yes", 'Service providers'!H22, 1)</f>
        <v>1</v>
      </c>
      <c r="M12" s="90" t="str">
        <f>IFERROR(('Medical equipment-NSP'!O20*L12)/Q12, "0")</f>
        <v>0</v>
      </c>
      <c r="N12" s="90">
        <f>IF('Medical equipment-NSP'!J20="yes", 1, 0)</f>
        <v>0</v>
      </c>
      <c r="O12" s="90">
        <f>IF('Medical equipment-NSP'!K20="yes", 1, 0)</f>
        <v>0</v>
      </c>
      <c r="P12" s="90">
        <f>IF('Medical equipment-NSP'!L20="yes", 1, 0)</f>
        <v>0</v>
      </c>
      <c r="Q12" s="90">
        <f t="shared" si="1"/>
        <v>0</v>
      </c>
      <c r="R12" s="90">
        <f>IF('Medical equipment-NSP'!T20="Yes", 'Service providers'!G22, 1)</f>
        <v>1</v>
      </c>
      <c r="S12" s="90" t="str">
        <f>IFERROR(('Medical equipment-NSP'!U20*R12)/Y12, "0")</f>
        <v>0</v>
      </c>
      <c r="T12" s="90">
        <f>IF('Medical equipment-NSP'!T20="Yes", 'Service providers'!H22, 1)</f>
        <v>1</v>
      </c>
      <c r="U12" s="90" t="str">
        <f>IFERROR(('Medical equipment-NSP'!V20*T12)/Y12, "0")</f>
        <v>0</v>
      </c>
      <c r="V12" s="90">
        <f>IF('Medical equipment-NSP'!Q20="yes", 1, 0)</f>
        <v>0</v>
      </c>
      <c r="W12" s="90">
        <f>IF('Medical equipment-NSP'!R20="yes", 1, 0)</f>
        <v>0</v>
      </c>
      <c r="X12" s="90">
        <f>IF('Medical equipment-NSP'!S20="yes", 1, 0)</f>
        <v>0</v>
      </c>
      <c r="Y12" s="90">
        <f t="shared" si="2"/>
        <v>0</v>
      </c>
      <c r="Z12" s="90">
        <f>IF('Medical equipment-NSP'!AA20="Yes", 'Service providers'!G22, 1)</f>
        <v>1</v>
      </c>
      <c r="AA12" s="90" t="str">
        <f>IFERROR(('Medical equipment-NSP'!AB20*Z12)/AG12, "0")</f>
        <v>0</v>
      </c>
      <c r="AB12" s="90">
        <f>IF('Medical equipment-NSP'!AA20="Yes", 'Service providers'!H22, 1)</f>
        <v>1</v>
      </c>
      <c r="AC12" s="90" t="str">
        <f>IFERROR(('Medical equipment-NSP'!AC20*AB12)/AG12, "0")</f>
        <v>0</v>
      </c>
      <c r="AD12" s="90">
        <f>IF('Medical equipment-NSP'!X20="yes", 1, 0)</f>
        <v>0</v>
      </c>
      <c r="AE12" s="90">
        <f>IF('Medical equipment-NSP'!Y20="yes", 1, 0)</f>
        <v>0</v>
      </c>
      <c r="AF12" s="90">
        <f>IF('Medical equipment-NSP'!Z20="yes", 1, 0)</f>
        <v>0</v>
      </c>
      <c r="AG12" s="90">
        <f t="shared" si="3"/>
        <v>0</v>
      </c>
      <c r="AH12" s="90">
        <f>IF('Medical equipment-NSP'!AH20="Yes", 'Service providers'!G22, 1)</f>
        <v>1</v>
      </c>
      <c r="AI12" s="90" t="str">
        <f>IFERROR(('Medical equipment-NSP'!AI20*AH12)/AO12, "0")</f>
        <v>0</v>
      </c>
      <c r="AJ12" s="90">
        <f>IF('Medical equipment-NSP'!AH20="Yes", 'Service providers'!H22, 1)</f>
        <v>1</v>
      </c>
      <c r="AK12" s="90" t="str">
        <f>IFERROR(('Medical equipment-NSP'!AJ20*AJ12)/AO12, "0")</f>
        <v>0</v>
      </c>
      <c r="AL12" s="90">
        <f>IF('Medical equipment-NSP'!AE20="yes", 1, 0)</f>
        <v>0</v>
      </c>
      <c r="AM12" s="90">
        <f>IF('Medical equipment-NSP'!AF20="yes", 1, 0)</f>
        <v>0</v>
      </c>
      <c r="AN12" s="90">
        <f>IF('Medical equipment-NSP'!AG20="yes", 1, 0)</f>
        <v>0</v>
      </c>
      <c r="AO12" s="90">
        <f t="shared" si="4"/>
        <v>0</v>
      </c>
      <c r="AP12" s="90">
        <f>IF('Medical equipment-NSP'!AO20="Yes", 'Service providers'!G22, 1)</f>
        <v>1</v>
      </c>
      <c r="AQ12" s="90" t="str">
        <f>IFERROR(('Medical equipment-NSP'!AP20*AP12)/AW12, "0")</f>
        <v>0</v>
      </c>
      <c r="AR12" s="90">
        <f>IF('Medical equipment-NSP'!AO20="Yes", 'Service providers'!H22, 1)</f>
        <v>1</v>
      </c>
      <c r="AS12" s="90" t="str">
        <f>IFERROR(('Medical equipment-NSP'!AQ20*AR12)/AW12, "0")</f>
        <v>0</v>
      </c>
      <c r="AT12" s="90">
        <f>IF('Medical equipment-NSP'!AL20="yes", 1, 0)</f>
        <v>0</v>
      </c>
      <c r="AU12" s="90">
        <f>IF('Medical equipment-NSP'!AM20="yes", 1, 0)</f>
        <v>0</v>
      </c>
      <c r="AV12" s="90">
        <f>IF('Medical equipment-NSP'!AN20="yes", 1, 0)</f>
        <v>0</v>
      </c>
      <c r="AW12" s="90">
        <f t="shared" si="5"/>
        <v>0</v>
      </c>
      <c r="AX12" s="90">
        <f>IF('Medical equipment-NSP'!AV20="Yes", 'Service providers'!G22, 1)</f>
        <v>1</v>
      </c>
      <c r="AY12" s="90" t="str">
        <f>IFERROR(('Medical equipment-NSP'!AW20*AX12)/BE12, "0")</f>
        <v>0</v>
      </c>
      <c r="AZ12" s="90">
        <f>IF('Medical equipment-NSP'!AV20="Yes", 'Service providers'!H22, 1)</f>
        <v>1</v>
      </c>
      <c r="BA12" s="90" t="str">
        <f>IFERROR(('Medical equipment-NSP'!AX20*AZ12)/BE12, "0")</f>
        <v>0</v>
      </c>
      <c r="BB12" s="90">
        <f>IF('Medical equipment-NSP'!AS20="yes", 1, 0)</f>
        <v>0</v>
      </c>
      <c r="BC12" s="90">
        <f>IF('Medical equipment-NSP'!AT20="yes", 1, 0)</f>
        <v>0</v>
      </c>
      <c r="BD12" s="90">
        <f>IF('Medical equipment-NSP'!AU20="yes", 1, 0)</f>
        <v>0</v>
      </c>
      <c r="BE12" s="90">
        <f t="shared" si="6"/>
        <v>0</v>
      </c>
      <c r="BF12" s="90">
        <f>IF('Medical equipment-NSP'!BC20="Yes", 'Service providers'!G22, 1)</f>
        <v>1</v>
      </c>
      <c r="BG12" s="90" t="str">
        <f>IFERROR(('Medical equipment-NSP'!BD20*BF12)/BM12, "0")</f>
        <v>0</v>
      </c>
      <c r="BH12" s="90">
        <f>IF('Medical equipment-NSP'!BC20="Yes", 'Service providers'!H22, 1)</f>
        <v>1</v>
      </c>
      <c r="BI12" s="90" t="str">
        <f>IFERROR(('Medical equipment-NSP'!BE20*BH12)/BM12, "0")</f>
        <v>0</v>
      </c>
      <c r="BJ12" s="90">
        <f>IF('Medical equipment-NSP'!AZ20="yes", 1, 0)</f>
        <v>0</v>
      </c>
      <c r="BK12" s="90">
        <f>IF('Medical equipment-NSP'!BA20="yes", 1, 0)</f>
        <v>0</v>
      </c>
      <c r="BL12" s="90">
        <f>IF('Medical equipment-NSP'!BB20="yes", 1, 0)</f>
        <v>0</v>
      </c>
      <c r="BM12" s="90">
        <f t="shared" si="7"/>
        <v>0</v>
      </c>
    </row>
    <row r="13" spans="1:65" x14ac:dyDescent="0.25">
      <c r="A13" s="98" t="str">
        <f>'Service providers'!A23</f>
        <v>Enter name of Site 10</v>
      </c>
      <c r="B13" s="90">
        <f>IF('Medical equipment-NSP'!F21="Yes", 'Service providers'!G23, 1)</f>
        <v>1</v>
      </c>
      <c r="C13" s="90" t="str">
        <f>IFERROR(('Medical equipment-NSP'!G21*B13)/I13, "0")</f>
        <v>0</v>
      </c>
      <c r="D13" s="90">
        <f>IF('Medical equipment-NSP'!F21="Yes", 'Service providers'!H23, 1)</f>
        <v>1</v>
      </c>
      <c r="E13" s="90" t="str">
        <f>IFERROR(('Medical equipment-NSP'!H21*D13)/I13, "0")</f>
        <v>0</v>
      </c>
      <c r="F13" s="90">
        <f>IF('Medical equipment-NSP'!C21="yes", 1, 0)</f>
        <v>0</v>
      </c>
      <c r="G13" s="90">
        <f>IF('Medical equipment-NSP'!D21="yes", 1, 0)</f>
        <v>0</v>
      </c>
      <c r="H13" s="90">
        <f>IF('Medical equipment-NSP'!E21="yes", 1, 0)</f>
        <v>0</v>
      </c>
      <c r="I13" s="90">
        <f t="shared" si="0"/>
        <v>0</v>
      </c>
      <c r="J13" s="90">
        <f>IF('Medical equipment-NSP'!M21="Yes", 'Service providers'!G23, 1)</f>
        <v>1</v>
      </c>
      <c r="K13" s="90" t="str">
        <f>IFERROR(('Medical equipment-NSP'!N21*J13)/Q13, "0")</f>
        <v>0</v>
      </c>
      <c r="L13" s="90">
        <f>IF('Medical equipment-NSP'!M21="Yes", 'Service providers'!H23, 1)</f>
        <v>1</v>
      </c>
      <c r="M13" s="90" t="str">
        <f>IFERROR(('Medical equipment-NSP'!O21*L13)/Q13, "0")</f>
        <v>0</v>
      </c>
      <c r="N13" s="90">
        <f>IF('Medical equipment-NSP'!J21="yes", 1, 0)</f>
        <v>0</v>
      </c>
      <c r="O13" s="90">
        <f>IF('Medical equipment-NSP'!K21="yes", 1, 0)</f>
        <v>0</v>
      </c>
      <c r="P13" s="90">
        <f>IF('Medical equipment-NSP'!L21="yes", 1, 0)</f>
        <v>0</v>
      </c>
      <c r="Q13" s="90">
        <f t="shared" si="1"/>
        <v>0</v>
      </c>
      <c r="R13" s="90">
        <f>IF('Medical equipment-NSP'!T21="Yes", 'Service providers'!G23, 1)</f>
        <v>1</v>
      </c>
      <c r="S13" s="90" t="str">
        <f>IFERROR(('Medical equipment-NSP'!U21*R13)/Y13, "0")</f>
        <v>0</v>
      </c>
      <c r="T13" s="90">
        <f>IF('Medical equipment-NSP'!T21="Yes", 'Service providers'!H23, 1)</f>
        <v>1</v>
      </c>
      <c r="U13" s="90" t="str">
        <f>IFERROR(('Medical equipment-NSP'!V21*T13)/Y13, "0")</f>
        <v>0</v>
      </c>
      <c r="V13" s="90">
        <f>IF('Medical equipment-NSP'!Q21="yes", 1, 0)</f>
        <v>0</v>
      </c>
      <c r="W13" s="90">
        <f>IF('Medical equipment-NSP'!R21="yes", 1, 0)</f>
        <v>0</v>
      </c>
      <c r="X13" s="90">
        <f>IF('Medical equipment-NSP'!S21="yes", 1, 0)</f>
        <v>0</v>
      </c>
      <c r="Y13" s="90">
        <f t="shared" si="2"/>
        <v>0</v>
      </c>
      <c r="Z13" s="90">
        <f>IF('Medical equipment-NSP'!AA21="Yes", 'Service providers'!G23, 1)</f>
        <v>1</v>
      </c>
      <c r="AA13" s="90" t="str">
        <f>IFERROR(('Medical equipment-NSP'!AB21*Z13)/AG13, "0")</f>
        <v>0</v>
      </c>
      <c r="AB13" s="90">
        <f>IF('Medical equipment-NSP'!AA21="Yes", 'Service providers'!H23, 1)</f>
        <v>1</v>
      </c>
      <c r="AC13" s="90" t="str">
        <f>IFERROR(('Medical equipment-NSP'!AC21*AB13)/AG13, "0")</f>
        <v>0</v>
      </c>
      <c r="AD13" s="90">
        <f>IF('Medical equipment-NSP'!X21="yes", 1, 0)</f>
        <v>0</v>
      </c>
      <c r="AE13" s="90">
        <f>IF('Medical equipment-NSP'!Y21="yes", 1, 0)</f>
        <v>0</v>
      </c>
      <c r="AF13" s="90">
        <f>IF('Medical equipment-NSP'!Z21="yes", 1, 0)</f>
        <v>0</v>
      </c>
      <c r="AG13" s="90">
        <f t="shared" si="3"/>
        <v>0</v>
      </c>
      <c r="AH13" s="90">
        <f>IF('Medical equipment-NSP'!AH21="Yes", 'Service providers'!G23, 1)</f>
        <v>1</v>
      </c>
      <c r="AI13" s="90" t="str">
        <f>IFERROR(('Medical equipment-NSP'!AI21*AH13)/AO13, "0")</f>
        <v>0</v>
      </c>
      <c r="AJ13" s="90">
        <f>IF('Medical equipment-NSP'!AH21="Yes", 'Service providers'!H23, 1)</f>
        <v>1</v>
      </c>
      <c r="AK13" s="90" t="str">
        <f>IFERROR(('Medical equipment-NSP'!AJ21*AJ13)/AO13, "0")</f>
        <v>0</v>
      </c>
      <c r="AL13" s="90">
        <f>IF('Medical equipment-NSP'!AE21="yes", 1, 0)</f>
        <v>0</v>
      </c>
      <c r="AM13" s="90">
        <f>IF('Medical equipment-NSP'!AF21="yes", 1, 0)</f>
        <v>0</v>
      </c>
      <c r="AN13" s="90">
        <f>IF('Medical equipment-NSP'!AG21="yes", 1, 0)</f>
        <v>0</v>
      </c>
      <c r="AO13" s="90">
        <f t="shared" si="4"/>
        <v>0</v>
      </c>
      <c r="AP13" s="90">
        <f>IF('Medical equipment-NSP'!AO21="Yes", 'Service providers'!G23, 1)</f>
        <v>1</v>
      </c>
      <c r="AQ13" s="90" t="str">
        <f>IFERROR(('Medical equipment-NSP'!AP21*AP13)/AW13, "0")</f>
        <v>0</v>
      </c>
      <c r="AR13" s="90">
        <f>IF('Medical equipment-NSP'!AO21="Yes", 'Service providers'!H23, 1)</f>
        <v>1</v>
      </c>
      <c r="AS13" s="90" t="str">
        <f>IFERROR(('Medical equipment-NSP'!AQ21*AR13)/AW13, "0")</f>
        <v>0</v>
      </c>
      <c r="AT13" s="90">
        <f>IF('Medical equipment-NSP'!AL21="yes", 1, 0)</f>
        <v>0</v>
      </c>
      <c r="AU13" s="90">
        <f>IF('Medical equipment-NSP'!AM21="yes", 1, 0)</f>
        <v>0</v>
      </c>
      <c r="AV13" s="90">
        <f>IF('Medical equipment-NSP'!AN21="yes", 1, 0)</f>
        <v>0</v>
      </c>
      <c r="AW13" s="90">
        <f t="shared" si="5"/>
        <v>0</v>
      </c>
      <c r="AX13" s="90">
        <f>IF('Medical equipment-NSP'!AV21="Yes", 'Service providers'!G23, 1)</f>
        <v>1</v>
      </c>
      <c r="AY13" s="90" t="str">
        <f>IFERROR(('Medical equipment-NSP'!AW21*AX13)/BE13, "0")</f>
        <v>0</v>
      </c>
      <c r="AZ13" s="90">
        <f>IF('Medical equipment-NSP'!AV21="Yes", 'Service providers'!H23, 1)</f>
        <v>1</v>
      </c>
      <c r="BA13" s="90" t="str">
        <f>IFERROR(('Medical equipment-NSP'!AX21*AZ13)/BE13, "0")</f>
        <v>0</v>
      </c>
      <c r="BB13" s="90">
        <f>IF('Medical equipment-NSP'!AS21="yes", 1, 0)</f>
        <v>0</v>
      </c>
      <c r="BC13" s="90">
        <f>IF('Medical equipment-NSP'!AT21="yes", 1, 0)</f>
        <v>0</v>
      </c>
      <c r="BD13" s="90">
        <f>IF('Medical equipment-NSP'!AU21="yes", 1, 0)</f>
        <v>0</v>
      </c>
      <c r="BE13" s="90">
        <f t="shared" si="6"/>
        <v>0</v>
      </c>
      <c r="BF13" s="90">
        <f>IF('Medical equipment-NSP'!BC21="Yes", 'Service providers'!G23, 1)</f>
        <v>1</v>
      </c>
      <c r="BG13" s="90" t="str">
        <f>IFERROR(('Medical equipment-NSP'!BD21*BF13)/BM13, "0")</f>
        <v>0</v>
      </c>
      <c r="BH13" s="90">
        <f>IF('Medical equipment-NSP'!BC21="Yes", 'Service providers'!H23, 1)</f>
        <v>1</v>
      </c>
      <c r="BI13" s="90" t="str">
        <f>IFERROR(('Medical equipment-NSP'!BE21*BH13)/BM13, "0")</f>
        <v>0</v>
      </c>
      <c r="BJ13" s="90">
        <f>IF('Medical equipment-NSP'!AZ21="yes", 1, 0)</f>
        <v>0</v>
      </c>
      <c r="BK13" s="90">
        <f>IF('Medical equipment-NSP'!BA21="yes", 1, 0)</f>
        <v>0</v>
      </c>
      <c r="BL13" s="90">
        <f>IF('Medical equipment-NSP'!BB21="yes", 1, 0)</f>
        <v>0</v>
      </c>
      <c r="BM13" s="90">
        <f t="shared" si="7"/>
        <v>0</v>
      </c>
    </row>
    <row r="14" spans="1:65" x14ac:dyDescent="0.25">
      <c r="A14" s="98" t="str">
        <f>'Service providers'!A24</f>
        <v>Enter name of Site 11</v>
      </c>
      <c r="B14" s="90">
        <f>IF('Medical equipment-NSP'!F22="Yes", 'Service providers'!G24, 1)</f>
        <v>1</v>
      </c>
      <c r="C14" s="90" t="str">
        <f>IFERROR(('Medical equipment-NSP'!G22*B14)/I14, "0")</f>
        <v>0</v>
      </c>
      <c r="D14" s="90">
        <f>IF('Medical equipment-NSP'!F22="Yes", 'Service providers'!H24, 1)</f>
        <v>1</v>
      </c>
      <c r="E14" s="90" t="str">
        <f>IFERROR(('Medical equipment-NSP'!H22*D14)/I14, "0")</f>
        <v>0</v>
      </c>
      <c r="F14" s="90">
        <f>IF('Medical equipment-NSP'!C22="yes", 1, 0)</f>
        <v>0</v>
      </c>
      <c r="G14" s="90">
        <f>IF('Medical equipment-NSP'!D22="yes", 1, 0)</f>
        <v>0</v>
      </c>
      <c r="H14" s="90">
        <f>IF('Medical equipment-NSP'!E22="yes", 1, 0)</f>
        <v>0</v>
      </c>
      <c r="I14" s="90">
        <f t="shared" si="0"/>
        <v>0</v>
      </c>
      <c r="J14" s="90">
        <f>IF('Medical equipment-NSP'!M22="Yes", 'Service providers'!G24, 1)</f>
        <v>1</v>
      </c>
      <c r="K14" s="90" t="str">
        <f>IFERROR(('Medical equipment-NSP'!N22*J14)/Q14, "0")</f>
        <v>0</v>
      </c>
      <c r="L14" s="90">
        <f>IF('Medical equipment-NSP'!M22="Yes", 'Service providers'!H24, 1)</f>
        <v>1</v>
      </c>
      <c r="M14" s="90" t="str">
        <f>IFERROR(('Medical equipment-NSP'!O22*L14)/Q14, "0")</f>
        <v>0</v>
      </c>
      <c r="N14" s="90">
        <f>IF('Medical equipment-NSP'!J22="yes", 1, 0)</f>
        <v>0</v>
      </c>
      <c r="O14" s="90">
        <f>IF('Medical equipment-NSP'!K22="yes", 1, 0)</f>
        <v>0</v>
      </c>
      <c r="P14" s="90">
        <f>IF('Medical equipment-NSP'!L22="yes", 1, 0)</f>
        <v>0</v>
      </c>
      <c r="Q14" s="90">
        <f t="shared" si="1"/>
        <v>0</v>
      </c>
      <c r="R14" s="90">
        <f>IF('Medical equipment-NSP'!T22="Yes", 'Service providers'!G24, 1)</f>
        <v>1</v>
      </c>
      <c r="S14" s="90" t="str">
        <f>IFERROR(('Medical equipment-NSP'!U22*R14)/Y14, "0")</f>
        <v>0</v>
      </c>
      <c r="T14" s="90">
        <f>IF('Medical equipment-NSP'!T22="Yes", 'Service providers'!H24, 1)</f>
        <v>1</v>
      </c>
      <c r="U14" s="90" t="str">
        <f>IFERROR(('Medical equipment-NSP'!V22*T14)/Y14, "0")</f>
        <v>0</v>
      </c>
      <c r="V14" s="90">
        <f>IF('Medical equipment-NSP'!Q22="yes", 1, 0)</f>
        <v>0</v>
      </c>
      <c r="W14" s="90">
        <f>IF('Medical equipment-NSP'!R22="yes", 1, 0)</f>
        <v>0</v>
      </c>
      <c r="X14" s="90">
        <f>IF('Medical equipment-NSP'!S22="yes", 1, 0)</f>
        <v>0</v>
      </c>
      <c r="Y14" s="90">
        <f t="shared" si="2"/>
        <v>0</v>
      </c>
      <c r="Z14" s="90">
        <f>IF('Medical equipment-NSP'!AA22="Yes", 'Service providers'!G24, 1)</f>
        <v>1</v>
      </c>
      <c r="AA14" s="90" t="str">
        <f>IFERROR(('Medical equipment-NSP'!AB22*Z14)/AG14, "0")</f>
        <v>0</v>
      </c>
      <c r="AB14" s="90">
        <f>IF('Medical equipment-NSP'!AA22="Yes", 'Service providers'!H24, 1)</f>
        <v>1</v>
      </c>
      <c r="AC14" s="90" t="str">
        <f>IFERROR(('Medical equipment-NSP'!AC22*AB14)/AG14, "0")</f>
        <v>0</v>
      </c>
      <c r="AD14" s="90">
        <f>IF('Medical equipment-NSP'!X22="yes", 1, 0)</f>
        <v>0</v>
      </c>
      <c r="AE14" s="90">
        <f>IF('Medical equipment-NSP'!Y22="yes", 1, 0)</f>
        <v>0</v>
      </c>
      <c r="AF14" s="90">
        <f>IF('Medical equipment-NSP'!Z22="yes", 1, 0)</f>
        <v>0</v>
      </c>
      <c r="AG14" s="90">
        <f t="shared" si="3"/>
        <v>0</v>
      </c>
      <c r="AH14" s="90">
        <f>IF('Medical equipment-NSP'!AH22="Yes", 'Service providers'!G24, 1)</f>
        <v>1</v>
      </c>
      <c r="AI14" s="90" t="str">
        <f>IFERROR(('Medical equipment-NSP'!AI22*AH14)/AO14, "0")</f>
        <v>0</v>
      </c>
      <c r="AJ14" s="90">
        <f>IF('Medical equipment-NSP'!AH22="Yes", 'Service providers'!H24, 1)</f>
        <v>1</v>
      </c>
      <c r="AK14" s="90" t="str">
        <f>IFERROR(('Medical equipment-NSP'!AJ22*AJ14)/AO14, "0")</f>
        <v>0</v>
      </c>
      <c r="AL14" s="90">
        <f>IF('Medical equipment-NSP'!AE22="yes", 1, 0)</f>
        <v>0</v>
      </c>
      <c r="AM14" s="90">
        <f>IF('Medical equipment-NSP'!AF22="yes", 1, 0)</f>
        <v>0</v>
      </c>
      <c r="AN14" s="90">
        <f>IF('Medical equipment-NSP'!AG22="yes", 1, 0)</f>
        <v>0</v>
      </c>
      <c r="AO14" s="90">
        <f t="shared" si="4"/>
        <v>0</v>
      </c>
      <c r="AP14" s="90">
        <f>IF('Medical equipment-NSP'!AO22="Yes", 'Service providers'!G24, 1)</f>
        <v>1</v>
      </c>
      <c r="AQ14" s="90" t="str">
        <f>IFERROR(('Medical equipment-NSP'!AP22*AP14)/AW14, "0")</f>
        <v>0</v>
      </c>
      <c r="AR14" s="90">
        <f>IF('Medical equipment-NSP'!AO22="Yes", 'Service providers'!H24, 1)</f>
        <v>1</v>
      </c>
      <c r="AS14" s="90" t="str">
        <f>IFERROR(('Medical equipment-NSP'!AQ22*AR14)/AW14, "0")</f>
        <v>0</v>
      </c>
      <c r="AT14" s="90">
        <f>IF('Medical equipment-NSP'!AL22="yes", 1, 0)</f>
        <v>0</v>
      </c>
      <c r="AU14" s="90">
        <f>IF('Medical equipment-NSP'!AM22="yes", 1, 0)</f>
        <v>0</v>
      </c>
      <c r="AV14" s="90">
        <f>IF('Medical equipment-NSP'!AN22="yes", 1, 0)</f>
        <v>0</v>
      </c>
      <c r="AW14" s="90">
        <f t="shared" si="5"/>
        <v>0</v>
      </c>
      <c r="AX14" s="90">
        <f>IF('Medical equipment-NSP'!AV22="Yes", 'Service providers'!G24, 1)</f>
        <v>1</v>
      </c>
      <c r="AY14" s="90" t="str">
        <f>IFERROR(('Medical equipment-NSP'!AW22*AX14)/BE14, "0")</f>
        <v>0</v>
      </c>
      <c r="AZ14" s="90">
        <f>IF('Medical equipment-NSP'!AV22="Yes", 'Service providers'!H24, 1)</f>
        <v>1</v>
      </c>
      <c r="BA14" s="90" t="str">
        <f>IFERROR(('Medical equipment-NSP'!AX22*AZ14)/BE14, "0")</f>
        <v>0</v>
      </c>
      <c r="BB14" s="90">
        <f>IF('Medical equipment-NSP'!AS22="yes", 1, 0)</f>
        <v>0</v>
      </c>
      <c r="BC14" s="90">
        <f>IF('Medical equipment-NSP'!AT22="yes", 1, 0)</f>
        <v>0</v>
      </c>
      <c r="BD14" s="90">
        <f>IF('Medical equipment-NSP'!AU22="yes", 1, 0)</f>
        <v>0</v>
      </c>
      <c r="BE14" s="90">
        <f t="shared" si="6"/>
        <v>0</v>
      </c>
      <c r="BF14" s="90">
        <f>IF('Medical equipment-NSP'!BC22="Yes", 'Service providers'!G24, 1)</f>
        <v>1</v>
      </c>
      <c r="BG14" s="90" t="str">
        <f>IFERROR(('Medical equipment-NSP'!BD22*BF14)/BM14, "0")</f>
        <v>0</v>
      </c>
      <c r="BH14" s="90">
        <f>IF('Medical equipment-NSP'!BC22="Yes", 'Service providers'!H24, 1)</f>
        <v>1</v>
      </c>
      <c r="BI14" s="90" t="str">
        <f>IFERROR(('Medical equipment-NSP'!BE22*BH14)/BM14, "0")</f>
        <v>0</v>
      </c>
      <c r="BJ14" s="90">
        <f>IF('Medical equipment-NSP'!AZ22="yes", 1, 0)</f>
        <v>0</v>
      </c>
      <c r="BK14" s="90">
        <f>IF('Medical equipment-NSP'!BA22="yes", 1, 0)</f>
        <v>0</v>
      </c>
      <c r="BL14" s="90">
        <f>IF('Medical equipment-NSP'!BB22="yes", 1, 0)</f>
        <v>0</v>
      </c>
      <c r="BM14" s="90">
        <f t="shared" si="7"/>
        <v>0</v>
      </c>
    </row>
    <row r="15" spans="1:65" x14ac:dyDescent="0.25">
      <c r="A15" s="98" t="str">
        <f>'Service providers'!A25</f>
        <v>Enter name of Site 12</v>
      </c>
      <c r="B15" s="90">
        <f>IF('Medical equipment-NSP'!F23="Yes", 'Service providers'!G25, 1)</f>
        <v>1</v>
      </c>
      <c r="C15" s="90" t="str">
        <f>IFERROR(('Medical equipment-NSP'!G23*B15)/I15, "0")</f>
        <v>0</v>
      </c>
      <c r="D15" s="90">
        <f>IF('Medical equipment-NSP'!F23="Yes", 'Service providers'!H25, 1)</f>
        <v>1</v>
      </c>
      <c r="E15" s="90" t="str">
        <f>IFERROR(('Medical equipment-NSP'!H23*D15)/I15, "0")</f>
        <v>0</v>
      </c>
      <c r="F15" s="90">
        <f>IF('Medical equipment-NSP'!C23="yes", 1, 0)</f>
        <v>0</v>
      </c>
      <c r="G15" s="90">
        <f>IF('Medical equipment-NSP'!D23="yes", 1, 0)</f>
        <v>0</v>
      </c>
      <c r="H15" s="90">
        <f>IF('Medical equipment-NSP'!E23="yes", 1, 0)</f>
        <v>0</v>
      </c>
      <c r="I15" s="90">
        <f t="shared" si="0"/>
        <v>0</v>
      </c>
      <c r="J15" s="90">
        <f>IF('Medical equipment-NSP'!M23="Yes", 'Service providers'!G25, 1)</f>
        <v>1</v>
      </c>
      <c r="K15" s="90" t="str">
        <f>IFERROR(('Medical equipment-NSP'!N23*J15)/Q15, "0")</f>
        <v>0</v>
      </c>
      <c r="L15" s="90">
        <f>IF('Medical equipment-NSP'!M23="Yes", 'Service providers'!H25, 1)</f>
        <v>1</v>
      </c>
      <c r="M15" s="90" t="str">
        <f>IFERROR(('Medical equipment-NSP'!O23*L15)/Q15, "0")</f>
        <v>0</v>
      </c>
      <c r="N15" s="90">
        <f>IF('Medical equipment-NSP'!J23="yes", 1, 0)</f>
        <v>0</v>
      </c>
      <c r="O15" s="90">
        <f>IF('Medical equipment-NSP'!K23="yes", 1, 0)</f>
        <v>0</v>
      </c>
      <c r="P15" s="90">
        <f>IF('Medical equipment-NSP'!L23="yes", 1, 0)</f>
        <v>0</v>
      </c>
      <c r="Q15" s="90">
        <f t="shared" si="1"/>
        <v>0</v>
      </c>
      <c r="R15" s="90">
        <f>IF('Medical equipment-NSP'!T23="Yes", 'Service providers'!G25, 1)</f>
        <v>1</v>
      </c>
      <c r="S15" s="90" t="str">
        <f>IFERROR(('Medical equipment-NSP'!U23*R15)/Y15, "0")</f>
        <v>0</v>
      </c>
      <c r="T15" s="90">
        <f>IF('Medical equipment-NSP'!T23="Yes", 'Service providers'!H25, 1)</f>
        <v>1</v>
      </c>
      <c r="U15" s="90" t="str">
        <f>IFERROR(('Medical equipment-NSP'!V23*T15)/Y15, "0")</f>
        <v>0</v>
      </c>
      <c r="V15" s="90">
        <f>IF('Medical equipment-NSP'!Q23="yes", 1, 0)</f>
        <v>0</v>
      </c>
      <c r="W15" s="90">
        <f>IF('Medical equipment-NSP'!R23="yes", 1, 0)</f>
        <v>0</v>
      </c>
      <c r="X15" s="90">
        <f>IF('Medical equipment-NSP'!S23="yes", 1, 0)</f>
        <v>0</v>
      </c>
      <c r="Y15" s="90">
        <f t="shared" si="2"/>
        <v>0</v>
      </c>
      <c r="Z15" s="90">
        <f>IF('Medical equipment-NSP'!AA23="Yes", 'Service providers'!G25, 1)</f>
        <v>1</v>
      </c>
      <c r="AA15" s="90" t="str">
        <f>IFERROR(('Medical equipment-NSP'!AB23*Z15)/AG15, "0")</f>
        <v>0</v>
      </c>
      <c r="AB15" s="90">
        <f>IF('Medical equipment-NSP'!AA23="Yes", 'Service providers'!H25, 1)</f>
        <v>1</v>
      </c>
      <c r="AC15" s="90" t="str">
        <f>IFERROR(('Medical equipment-NSP'!AC23*AB15)/AG15, "0")</f>
        <v>0</v>
      </c>
      <c r="AD15" s="90">
        <f>IF('Medical equipment-NSP'!X23="yes", 1, 0)</f>
        <v>0</v>
      </c>
      <c r="AE15" s="90">
        <f>IF('Medical equipment-NSP'!Y23="yes", 1, 0)</f>
        <v>0</v>
      </c>
      <c r="AF15" s="90">
        <f>IF('Medical equipment-NSP'!Z23="yes", 1, 0)</f>
        <v>0</v>
      </c>
      <c r="AG15" s="90">
        <f t="shared" si="3"/>
        <v>0</v>
      </c>
      <c r="AH15" s="90">
        <f>IF('Medical equipment-NSP'!AH23="Yes", 'Service providers'!G25, 1)</f>
        <v>1</v>
      </c>
      <c r="AI15" s="90" t="str">
        <f>IFERROR(('Medical equipment-NSP'!AI23*AH15)/AO15, "0")</f>
        <v>0</v>
      </c>
      <c r="AJ15" s="90">
        <f>IF('Medical equipment-NSP'!AH23="Yes", 'Service providers'!H25, 1)</f>
        <v>1</v>
      </c>
      <c r="AK15" s="90" t="str">
        <f>IFERROR(('Medical equipment-NSP'!AJ23*AJ15)/AO15, "0")</f>
        <v>0</v>
      </c>
      <c r="AL15" s="90">
        <f>IF('Medical equipment-NSP'!AE23="yes", 1, 0)</f>
        <v>0</v>
      </c>
      <c r="AM15" s="90">
        <f>IF('Medical equipment-NSP'!AF23="yes", 1, 0)</f>
        <v>0</v>
      </c>
      <c r="AN15" s="90">
        <f>IF('Medical equipment-NSP'!AG23="yes", 1, 0)</f>
        <v>0</v>
      </c>
      <c r="AO15" s="90">
        <f t="shared" si="4"/>
        <v>0</v>
      </c>
      <c r="AP15" s="90">
        <f>IF('Medical equipment-NSP'!AO23="Yes", 'Service providers'!G25, 1)</f>
        <v>1</v>
      </c>
      <c r="AQ15" s="90" t="str">
        <f>IFERROR(('Medical equipment-NSP'!AP23*AP15)/AW15, "0")</f>
        <v>0</v>
      </c>
      <c r="AR15" s="90">
        <f>IF('Medical equipment-NSP'!AO23="Yes", 'Service providers'!H25, 1)</f>
        <v>1</v>
      </c>
      <c r="AS15" s="90" t="str">
        <f>IFERROR(('Medical equipment-NSP'!AQ23*AR15)/AW15, "0")</f>
        <v>0</v>
      </c>
      <c r="AT15" s="90">
        <f>IF('Medical equipment-NSP'!AL23="yes", 1, 0)</f>
        <v>0</v>
      </c>
      <c r="AU15" s="90">
        <f>IF('Medical equipment-NSP'!AM23="yes", 1, 0)</f>
        <v>0</v>
      </c>
      <c r="AV15" s="90">
        <f>IF('Medical equipment-NSP'!AN23="yes", 1, 0)</f>
        <v>0</v>
      </c>
      <c r="AW15" s="90">
        <f t="shared" si="5"/>
        <v>0</v>
      </c>
      <c r="AX15" s="90">
        <f>IF('Medical equipment-NSP'!AV23="Yes", 'Service providers'!G25, 1)</f>
        <v>1</v>
      </c>
      <c r="AY15" s="90" t="str">
        <f>IFERROR(('Medical equipment-NSP'!AW23*AX15)/BE15, "0")</f>
        <v>0</v>
      </c>
      <c r="AZ15" s="90">
        <f>IF('Medical equipment-NSP'!AV23="Yes", 'Service providers'!H25, 1)</f>
        <v>1</v>
      </c>
      <c r="BA15" s="90" t="str">
        <f>IFERROR(('Medical equipment-NSP'!AX23*AZ15)/BE15, "0")</f>
        <v>0</v>
      </c>
      <c r="BB15" s="90">
        <f>IF('Medical equipment-NSP'!AS23="yes", 1, 0)</f>
        <v>0</v>
      </c>
      <c r="BC15" s="90">
        <f>IF('Medical equipment-NSP'!AT23="yes", 1, 0)</f>
        <v>0</v>
      </c>
      <c r="BD15" s="90">
        <f>IF('Medical equipment-NSP'!AU23="yes", 1, 0)</f>
        <v>0</v>
      </c>
      <c r="BE15" s="90">
        <f t="shared" si="6"/>
        <v>0</v>
      </c>
      <c r="BF15" s="90">
        <f>IF('Medical equipment-NSP'!BC23="Yes", 'Service providers'!G25, 1)</f>
        <v>1</v>
      </c>
      <c r="BG15" s="90" t="str">
        <f>IFERROR(('Medical equipment-NSP'!BD23*BF15)/BM15, "0")</f>
        <v>0</v>
      </c>
      <c r="BH15" s="90">
        <f>IF('Medical equipment-NSP'!BC23="Yes", 'Service providers'!H25, 1)</f>
        <v>1</v>
      </c>
      <c r="BI15" s="90" t="str">
        <f>IFERROR(('Medical equipment-NSP'!BE23*BH15)/BM15, "0")</f>
        <v>0</v>
      </c>
      <c r="BJ15" s="90">
        <f>IF('Medical equipment-NSP'!AZ23="yes", 1, 0)</f>
        <v>0</v>
      </c>
      <c r="BK15" s="90">
        <f>IF('Medical equipment-NSP'!BA23="yes", 1, 0)</f>
        <v>0</v>
      </c>
      <c r="BL15" s="90">
        <f>IF('Medical equipment-NSP'!BB23="yes", 1, 0)</f>
        <v>0</v>
      </c>
      <c r="BM15" s="90">
        <f t="shared" si="7"/>
        <v>0</v>
      </c>
    </row>
    <row r="16" spans="1:65" x14ac:dyDescent="0.25">
      <c r="A16" s="98" t="str">
        <f>'Service providers'!A26</f>
        <v>Enter name of Site 13</v>
      </c>
      <c r="B16" s="90">
        <f>IF('Medical equipment-NSP'!F24="Yes", 'Service providers'!G26, 1)</f>
        <v>1</v>
      </c>
      <c r="C16" s="90" t="str">
        <f>IFERROR(('Medical equipment-NSP'!G24*B16)/I16, "0")</f>
        <v>0</v>
      </c>
      <c r="D16" s="90">
        <f>IF('Medical equipment-NSP'!F24="Yes", 'Service providers'!H26, 1)</f>
        <v>1</v>
      </c>
      <c r="E16" s="90" t="str">
        <f>IFERROR(('Medical equipment-NSP'!H24*D16)/I16, "0")</f>
        <v>0</v>
      </c>
      <c r="F16" s="90">
        <f>IF('Medical equipment-NSP'!C24="yes", 1, 0)</f>
        <v>0</v>
      </c>
      <c r="G16" s="90">
        <f>IF('Medical equipment-NSP'!D24="yes", 1, 0)</f>
        <v>0</v>
      </c>
      <c r="H16" s="90">
        <f>IF('Medical equipment-NSP'!E24="yes", 1, 0)</f>
        <v>0</v>
      </c>
      <c r="I16" s="90">
        <f t="shared" si="0"/>
        <v>0</v>
      </c>
      <c r="J16" s="90">
        <f>IF('Medical equipment-NSP'!M24="Yes", 'Service providers'!G26, 1)</f>
        <v>1</v>
      </c>
      <c r="K16" s="90" t="str">
        <f>IFERROR(('Medical equipment-NSP'!N24*J16)/Q16, "0")</f>
        <v>0</v>
      </c>
      <c r="L16" s="90">
        <f>IF('Medical equipment-NSP'!M24="Yes", 'Service providers'!H26, 1)</f>
        <v>1</v>
      </c>
      <c r="M16" s="90" t="str">
        <f>IFERROR(('Medical equipment-NSP'!O24*L16)/Q16, "0")</f>
        <v>0</v>
      </c>
      <c r="N16" s="90">
        <f>IF('Medical equipment-NSP'!J24="yes", 1, 0)</f>
        <v>0</v>
      </c>
      <c r="O16" s="90">
        <f>IF('Medical equipment-NSP'!K24="yes", 1, 0)</f>
        <v>0</v>
      </c>
      <c r="P16" s="90">
        <f>IF('Medical equipment-NSP'!L24="yes", 1, 0)</f>
        <v>0</v>
      </c>
      <c r="Q16" s="90">
        <f t="shared" si="1"/>
        <v>0</v>
      </c>
      <c r="R16" s="90">
        <f>IF('Medical equipment-NSP'!T24="Yes", 'Service providers'!G26, 1)</f>
        <v>1</v>
      </c>
      <c r="S16" s="90" t="str">
        <f>IFERROR(('Medical equipment-NSP'!U24*R16)/Y16, "0")</f>
        <v>0</v>
      </c>
      <c r="T16" s="90">
        <f>IF('Medical equipment-NSP'!T24="Yes", 'Service providers'!H26, 1)</f>
        <v>1</v>
      </c>
      <c r="U16" s="90" t="str">
        <f>IFERROR(('Medical equipment-NSP'!V24*T16)/Y16, "0")</f>
        <v>0</v>
      </c>
      <c r="V16" s="90">
        <f>IF('Medical equipment-NSP'!Q24="yes", 1, 0)</f>
        <v>0</v>
      </c>
      <c r="W16" s="90">
        <f>IF('Medical equipment-NSP'!R24="yes", 1, 0)</f>
        <v>0</v>
      </c>
      <c r="X16" s="90">
        <f>IF('Medical equipment-NSP'!S24="yes", 1, 0)</f>
        <v>0</v>
      </c>
      <c r="Y16" s="90">
        <f t="shared" si="2"/>
        <v>0</v>
      </c>
      <c r="Z16" s="90">
        <f>IF('Medical equipment-NSP'!AA24="Yes", 'Service providers'!G26, 1)</f>
        <v>1</v>
      </c>
      <c r="AA16" s="90" t="str">
        <f>IFERROR(('Medical equipment-NSP'!AB24*Z16)/AG16, "0")</f>
        <v>0</v>
      </c>
      <c r="AB16" s="90">
        <f>IF('Medical equipment-NSP'!AA24="Yes", 'Service providers'!H26, 1)</f>
        <v>1</v>
      </c>
      <c r="AC16" s="90" t="str">
        <f>IFERROR(('Medical equipment-NSP'!AC24*AB16)/AG16, "0")</f>
        <v>0</v>
      </c>
      <c r="AD16" s="90">
        <f>IF('Medical equipment-NSP'!X24="yes", 1, 0)</f>
        <v>0</v>
      </c>
      <c r="AE16" s="90">
        <f>IF('Medical equipment-NSP'!Y24="yes", 1, 0)</f>
        <v>0</v>
      </c>
      <c r="AF16" s="90">
        <f>IF('Medical equipment-NSP'!Z24="yes", 1, 0)</f>
        <v>0</v>
      </c>
      <c r="AG16" s="90">
        <f t="shared" si="3"/>
        <v>0</v>
      </c>
      <c r="AH16" s="90">
        <f>IF('Medical equipment-NSP'!AH24="Yes", 'Service providers'!G26, 1)</f>
        <v>1</v>
      </c>
      <c r="AI16" s="90" t="str">
        <f>IFERROR(('Medical equipment-NSP'!AI24*AH16)/AO16, "0")</f>
        <v>0</v>
      </c>
      <c r="AJ16" s="90">
        <f>IF('Medical equipment-NSP'!AH24="Yes", 'Service providers'!H26, 1)</f>
        <v>1</v>
      </c>
      <c r="AK16" s="90" t="str">
        <f>IFERROR(('Medical equipment-NSP'!AJ24*AJ16)/AO16, "0")</f>
        <v>0</v>
      </c>
      <c r="AL16" s="90">
        <f>IF('Medical equipment-NSP'!AE24="yes", 1, 0)</f>
        <v>0</v>
      </c>
      <c r="AM16" s="90">
        <f>IF('Medical equipment-NSP'!AF24="yes", 1, 0)</f>
        <v>0</v>
      </c>
      <c r="AN16" s="90">
        <f>IF('Medical equipment-NSP'!AG24="yes", 1, 0)</f>
        <v>0</v>
      </c>
      <c r="AO16" s="90">
        <f t="shared" si="4"/>
        <v>0</v>
      </c>
      <c r="AP16" s="90">
        <f>IF('Medical equipment-NSP'!AO24="Yes", 'Service providers'!G26, 1)</f>
        <v>1</v>
      </c>
      <c r="AQ16" s="90" t="str">
        <f>IFERROR(('Medical equipment-NSP'!AP24*AP16)/AW16, "0")</f>
        <v>0</v>
      </c>
      <c r="AR16" s="90">
        <f>IF('Medical equipment-NSP'!AO24="Yes", 'Service providers'!H26, 1)</f>
        <v>1</v>
      </c>
      <c r="AS16" s="90" t="str">
        <f>IFERROR(('Medical equipment-NSP'!AQ24*AR16)/AW16, "0")</f>
        <v>0</v>
      </c>
      <c r="AT16" s="90">
        <f>IF('Medical equipment-NSP'!AL24="yes", 1, 0)</f>
        <v>0</v>
      </c>
      <c r="AU16" s="90">
        <f>IF('Medical equipment-NSP'!AM24="yes", 1, 0)</f>
        <v>0</v>
      </c>
      <c r="AV16" s="90">
        <f>IF('Medical equipment-NSP'!AN24="yes", 1, 0)</f>
        <v>0</v>
      </c>
      <c r="AW16" s="90">
        <f t="shared" si="5"/>
        <v>0</v>
      </c>
      <c r="AX16" s="90">
        <f>IF('Medical equipment-NSP'!AV24="Yes", 'Service providers'!G26, 1)</f>
        <v>1</v>
      </c>
      <c r="AY16" s="90" t="str">
        <f>IFERROR(('Medical equipment-NSP'!AW24*AX16)/BE16, "0")</f>
        <v>0</v>
      </c>
      <c r="AZ16" s="90">
        <f>IF('Medical equipment-NSP'!AV24="Yes", 'Service providers'!H26, 1)</f>
        <v>1</v>
      </c>
      <c r="BA16" s="90" t="str">
        <f>IFERROR(('Medical equipment-NSP'!AX24*AZ16)/BE16, "0")</f>
        <v>0</v>
      </c>
      <c r="BB16" s="90">
        <f>IF('Medical equipment-NSP'!AS24="yes", 1, 0)</f>
        <v>0</v>
      </c>
      <c r="BC16" s="90">
        <f>IF('Medical equipment-NSP'!AT24="yes", 1, 0)</f>
        <v>0</v>
      </c>
      <c r="BD16" s="90">
        <f>IF('Medical equipment-NSP'!AU24="yes", 1, 0)</f>
        <v>0</v>
      </c>
      <c r="BE16" s="90">
        <f t="shared" si="6"/>
        <v>0</v>
      </c>
      <c r="BF16" s="90">
        <f>IF('Medical equipment-NSP'!BC24="Yes", 'Service providers'!G26, 1)</f>
        <v>1</v>
      </c>
      <c r="BG16" s="90" t="str">
        <f>IFERROR(('Medical equipment-NSP'!BD24*BF16)/BM16, "0")</f>
        <v>0</v>
      </c>
      <c r="BH16" s="90">
        <f>IF('Medical equipment-NSP'!BC24="Yes", 'Service providers'!H26, 1)</f>
        <v>1</v>
      </c>
      <c r="BI16" s="90" t="str">
        <f>IFERROR(('Medical equipment-NSP'!BE24*BH16)/BM16, "0")</f>
        <v>0</v>
      </c>
      <c r="BJ16" s="90">
        <f>IF('Medical equipment-NSP'!AZ24="yes", 1, 0)</f>
        <v>0</v>
      </c>
      <c r="BK16" s="90">
        <f>IF('Medical equipment-NSP'!BA24="yes", 1, 0)</f>
        <v>0</v>
      </c>
      <c r="BL16" s="90">
        <f>IF('Medical equipment-NSP'!BB24="yes", 1, 0)</f>
        <v>0</v>
      </c>
      <c r="BM16" s="90">
        <f t="shared" si="7"/>
        <v>0</v>
      </c>
    </row>
    <row r="17" spans="1:65" x14ac:dyDescent="0.25">
      <c r="A17" s="98" t="str">
        <f>'Service providers'!A27</f>
        <v>Enter name of Site 14</v>
      </c>
      <c r="B17" s="90">
        <f>IF('Medical equipment-NSP'!F25="Yes", 'Service providers'!G27, 1)</f>
        <v>1</v>
      </c>
      <c r="C17" s="90" t="str">
        <f>IFERROR(('Medical equipment-NSP'!G25*B17)/I17, "0")</f>
        <v>0</v>
      </c>
      <c r="D17" s="90">
        <f>IF('Medical equipment-NSP'!F25="Yes", 'Service providers'!H27, 1)</f>
        <v>1</v>
      </c>
      <c r="E17" s="90" t="str">
        <f>IFERROR(('Medical equipment-NSP'!H25*D17)/I17, "0")</f>
        <v>0</v>
      </c>
      <c r="F17" s="90">
        <f>IF('Medical equipment-NSP'!C25="yes", 1, 0)</f>
        <v>0</v>
      </c>
      <c r="G17" s="90">
        <f>IF('Medical equipment-NSP'!D25="yes", 1, 0)</f>
        <v>0</v>
      </c>
      <c r="H17" s="90">
        <f>IF('Medical equipment-NSP'!E25="yes", 1, 0)</f>
        <v>0</v>
      </c>
      <c r="I17" s="90">
        <f t="shared" si="0"/>
        <v>0</v>
      </c>
      <c r="J17" s="90">
        <f>IF('Medical equipment-NSP'!M25="Yes", 'Service providers'!G27, 1)</f>
        <v>1</v>
      </c>
      <c r="K17" s="90" t="str">
        <f>IFERROR(('Medical equipment-NSP'!N25*J17)/Q17, "0")</f>
        <v>0</v>
      </c>
      <c r="L17" s="90">
        <f>IF('Medical equipment-NSP'!M25="Yes", 'Service providers'!H27, 1)</f>
        <v>1</v>
      </c>
      <c r="M17" s="90" t="str">
        <f>IFERROR(('Medical equipment-NSP'!O25*L17)/Q17, "0")</f>
        <v>0</v>
      </c>
      <c r="N17" s="90">
        <f>IF('Medical equipment-NSP'!J25="yes", 1, 0)</f>
        <v>0</v>
      </c>
      <c r="O17" s="90">
        <f>IF('Medical equipment-NSP'!K25="yes", 1, 0)</f>
        <v>0</v>
      </c>
      <c r="P17" s="90">
        <f>IF('Medical equipment-NSP'!L25="yes", 1, 0)</f>
        <v>0</v>
      </c>
      <c r="Q17" s="90">
        <f t="shared" si="1"/>
        <v>0</v>
      </c>
      <c r="R17" s="90">
        <f>IF('Medical equipment-NSP'!T25="Yes", 'Service providers'!G27, 1)</f>
        <v>1</v>
      </c>
      <c r="S17" s="90" t="str">
        <f>IFERROR(('Medical equipment-NSP'!U25*R17)/Y17, "0")</f>
        <v>0</v>
      </c>
      <c r="T17" s="90">
        <f>IF('Medical equipment-NSP'!T25="Yes", 'Service providers'!H27, 1)</f>
        <v>1</v>
      </c>
      <c r="U17" s="90" t="str">
        <f>IFERROR(('Medical equipment-NSP'!V25*T17)/Y17, "0")</f>
        <v>0</v>
      </c>
      <c r="V17" s="90">
        <f>IF('Medical equipment-NSP'!Q25="yes", 1, 0)</f>
        <v>0</v>
      </c>
      <c r="W17" s="90">
        <f>IF('Medical equipment-NSP'!R25="yes", 1, 0)</f>
        <v>0</v>
      </c>
      <c r="X17" s="90">
        <f>IF('Medical equipment-NSP'!S25="yes", 1, 0)</f>
        <v>0</v>
      </c>
      <c r="Y17" s="90">
        <f t="shared" si="2"/>
        <v>0</v>
      </c>
      <c r="Z17" s="90">
        <f>IF('Medical equipment-NSP'!AA25="Yes", 'Service providers'!G27, 1)</f>
        <v>1</v>
      </c>
      <c r="AA17" s="90" t="str">
        <f>IFERROR(('Medical equipment-NSP'!AB25*Z17)/AG17, "0")</f>
        <v>0</v>
      </c>
      <c r="AB17" s="90">
        <f>IF('Medical equipment-NSP'!AA25="Yes", 'Service providers'!H27, 1)</f>
        <v>1</v>
      </c>
      <c r="AC17" s="90" t="str">
        <f>IFERROR(('Medical equipment-NSP'!AC25*AB17)/AG17, "0")</f>
        <v>0</v>
      </c>
      <c r="AD17" s="90">
        <f>IF('Medical equipment-NSP'!X25="yes", 1, 0)</f>
        <v>0</v>
      </c>
      <c r="AE17" s="90">
        <f>IF('Medical equipment-NSP'!Y25="yes", 1, 0)</f>
        <v>0</v>
      </c>
      <c r="AF17" s="90">
        <f>IF('Medical equipment-NSP'!Z25="yes", 1, 0)</f>
        <v>0</v>
      </c>
      <c r="AG17" s="90">
        <f t="shared" si="3"/>
        <v>0</v>
      </c>
      <c r="AH17" s="90">
        <f>IF('Medical equipment-NSP'!AH25="Yes", 'Service providers'!G27, 1)</f>
        <v>1</v>
      </c>
      <c r="AI17" s="90" t="str">
        <f>IFERROR(('Medical equipment-NSP'!AI25*AH17)/AO17, "0")</f>
        <v>0</v>
      </c>
      <c r="AJ17" s="90">
        <f>IF('Medical equipment-NSP'!AH25="Yes", 'Service providers'!H27, 1)</f>
        <v>1</v>
      </c>
      <c r="AK17" s="90" t="str">
        <f>IFERROR(('Medical equipment-NSP'!AJ25*AJ17)/AO17, "0")</f>
        <v>0</v>
      </c>
      <c r="AL17" s="90">
        <f>IF('Medical equipment-NSP'!AE25="yes", 1, 0)</f>
        <v>0</v>
      </c>
      <c r="AM17" s="90">
        <f>IF('Medical equipment-NSP'!AF25="yes", 1, 0)</f>
        <v>0</v>
      </c>
      <c r="AN17" s="90">
        <f>IF('Medical equipment-NSP'!AG25="yes", 1, 0)</f>
        <v>0</v>
      </c>
      <c r="AO17" s="90">
        <f t="shared" si="4"/>
        <v>0</v>
      </c>
      <c r="AP17" s="90">
        <f>IF('Medical equipment-NSP'!AO25="Yes", 'Service providers'!G27, 1)</f>
        <v>1</v>
      </c>
      <c r="AQ17" s="90" t="str">
        <f>IFERROR(('Medical equipment-NSP'!AP25*AP17)/AW17, "0")</f>
        <v>0</v>
      </c>
      <c r="AR17" s="90">
        <f>IF('Medical equipment-NSP'!AO25="Yes", 'Service providers'!H27, 1)</f>
        <v>1</v>
      </c>
      <c r="AS17" s="90" t="str">
        <f>IFERROR(('Medical equipment-NSP'!AQ25*AR17)/AW17, "0")</f>
        <v>0</v>
      </c>
      <c r="AT17" s="90">
        <f>IF('Medical equipment-NSP'!AL25="yes", 1, 0)</f>
        <v>0</v>
      </c>
      <c r="AU17" s="90">
        <f>IF('Medical equipment-NSP'!AM25="yes", 1, 0)</f>
        <v>0</v>
      </c>
      <c r="AV17" s="90">
        <f>IF('Medical equipment-NSP'!AN25="yes", 1, 0)</f>
        <v>0</v>
      </c>
      <c r="AW17" s="90">
        <f t="shared" si="5"/>
        <v>0</v>
      </c>
      <c r="AX17" s="90">
        <f>IF('Medical equipment-NSP'!AV25="Yes", 'Service providers'!G27, 1)</f>
        <v>1</v>
      </c>
      <c r="AY17" s="90" t="str">
        <f>IFERROR(('Medical equipment-NSP'!AW25*AX17)/BE17, "0")</f>
        <v>0</v>
      </c>
      <c r="AZ17" s="90">
        <f>IF('Medical equipment-NSP'!AV25="Yes", 'Service providers'!H27, 1)</f>
        <v>1</v>
      </c>
      <c r="BA17" s="90" t="str">
        <f>IFERROR(('Medical equipment-NSP'!AX25*AZ17)/BE17, "0")</f>
        <v>0</v>
      </c>
      <c r="BB17" s="90">
        <f>IF('Medical equipment-NSP'!AS25="yes", 1, 0)</f>
        <v>0</v>
      </c>
      <c r="BC17" s="90">
        <f>IF('Medical equipment-NSP'!AT25="yes", 1, 0)</f>
        <v>0</v>
      </c>
      <c r="BD17" s="90">
        <f>IF('Medical equipment-NSP'!AU25="yes", 1, 0)</f>
        <v>0</v>
      </c>
      <c r="BE17" s="90">
        <f t="shared" si="6"/>
        <v>0</v>
      </c>
      <c r="BF17" s="90">
        <f>IF('Medical equipment-NSP'!BC25="Yes", 'Service providers'!G27, 1)</f>
        <v>1</v>
      </c>
      <c r="BG17" s="90" t="str">
        <f>IFERROR(('Medical equipment-NSP'!BD25*BF17)/BM17, "0")</f>
        <v>0</v>
      </c>
      <c r="BH17" s="90">
        <f>IF('Medical equipment-NSP'!BC25="Yes", 'Service providers'!H27, 1)</f>
        <v>1</v>
      </c>
      <c r="BI17" s="90" t="str">
        <f>IFERROR(('Medical equipment-NSP'!BE25*BH17)/BM17, "0")</f>
        <v>0</v>
      </c>
      <c r="BJ17" s="90">
        <f>IF('Medical equipment-NSP'!AZ25="yes", 1, 0)</f>
        <v>0</v>
      </c>
      <c r="BK17" s="90">
        <f>IF('Medical equipment-NSP'!BA25="yes", 1, 0)</f>
        <v>0</v>
      </c>
      <c r="BL17" s="90">
        <f>IF('Medical equipment-NSP'!BB25="yes", 1, 0)</f>
        <v>0</v>
      </c>
      <c r="BM17" s="90">
        <f t="shared" si="7"/>
        <v>0</v>
      </c>
    </row>
    <row r="18" spans="1:65" x14ac:dyDescent="0.25">
      <c r="A18" s="98" t="str">
        <f>'Service providers'!A28</f>
        <v>Enter name of Site 15</v>
      </c>
      <c r="B18" s="90">
        <f>IF('Medical equipment-NSP'!F26="Yes", 'Service providers'!G28, 1)</f>
        <v>1</v>
      </c>
      <c r="C18" s="90" t="str">
        <f>IFERROR(('Medical equipment-NSP'!G26*B18)/I18, "0")</f>
        <v>0</v>
      </c>
      <c r="D18" s="90">
        <f>IF('Medical equipment-NSP'!F26="Yes", 'Service providers'!H28, 1)</f>
        <v>1</v>
      </c>
      <c r="E18" s="90" t="str">
        <f>IFERROR(('Medical equipment-NSP'!H26*D18)/I18, "0")</f>
        <v>0</v>
      </c>
      <c r="F18" s="90">
        <f>IF('Medical equipment-NSP'!C26="yes", 1, 0)</f>
        <v>0</v>
      </c>
      <c r="G18" s="90">
        <f>IF('Medical equipment-NSP'!D26="yes", 1, 0)</f>
        <v>0</v>
      </c>
      <c r="H18" s="90">
        <f>IF('Medical equipment-NSP'!E26="yes", 1, 0)</f>
        <v>0</v>
      </c>
      <c r="I18" s="90">
        <f t="shared" si="0"/>
        <v>0</v>
      </c>
      <c r="J18" s="90">
        <f>IF('Medical equipment-NSP'!M26="Yes", 'Service providers'!G28, 1)</f>
        <v>1</v>
      </c>
      <c r="K18" s="90" t="str">
        <f>IFERROR(('Medical equipment-NSP'!N26*J18)/Q18, "0")</f>
        <v>0</v>
      </c>
      <c r="L18" s="90">
        <f>IF('Medical equipment-NSP'!M26="Yes", 'Service providers'!H28, 1)</f>
        <v>1</v>
      </c>
      <c r="M18" s="90" t="str">
        <f>IFERROR(('Medical equipment-NSP'!O26*L18)/Q18, "0")</f>
        <v>0</v>
      </c>
      <c r="N18" s="90">
        <f>IF('Medical equipment-NSP'!J26="yes", 1, 0)</f>
        <v>0</v>
      </c>
      <c r="O18" s="90">
        <f>IF('Medical equipment-NSP'!K26="yes", 1, 0)</f>
        <v>0</v>
      </c>
      <c r="P18" s="90">
        <f>IF('Medical equipment-NSP'!L26="yes", 1, 0)</f>
        <v>0</v>
      </c>
      <c r="Q18" s="90">
        <f t="shared" si="1"/>
        <v>0</v>
      </c>
      <c r="R18" s="90">
        <f>IF('Medical equipment-NSP'!T26="Yes", 'Service providers'!G28, 1)</f>
        <v>1</v>
      </c>
      <c r="S18" s="90" t="str">
        <f>IFERROR(('Medical equipment-NSP'!U26*R18)/Y18, "0")</f>
        <v>0</v>
      </c>
      <c r="T18" s="90">
        <f>IF('Medical equipment-NSP'!T26="Yes", 'Service providers'!H28, 1)</f>
        <v>1</v>
      </c>
      <c r="U18" s="90" t="str">
        <f>IFERROR(('Medical equipment-NSP'!V26*T18)/Y18, "0")</f>
        <v>0</v>
      </c>
      <c r="V18" s="90">
        <f>IF('Medical equipment-NSP'!Q26="yes", 1, 0)</f>
        <v>0</v>
      </c>
      <c r="W18" s="90">
        <f>IF('Medical equipment-NSP'!R26="yes", 1, 0)</f>
        <v>0</v>
      </c>
      <c r="X18" s="90">
        <f>IF('Medical equipment-NSP'!S26="yes", 1, 0)</f>
        <v>0</v>
      </c>
      <c r="Y18" s="90">
        <f t="shared" si="2"/>
        <v>0</v>
      </c>
      <c r="Z18" s="90">
        <f>IF('Medical equipment-NSP'!AA26="Yes", 'Service providers'!G28, 1)</f>
        <v>1</v>
      </c>
      <c r="AA18" s="90" t="str">
        <f>IFERROR(('Medical equipment-NSP'!AB26*Z18)/AG18, "0")</f>
        <v>0</v>
      </c>
      <c r="AB18" s="90">
        <f>IF('Medical equipment-NSP'!AA26="Yes", 'Service providers'!H28, 1)</f>
        <v>1</v>
      </c>
      <c r="AC18" s="90" t="str">
        <f>IFERROR(('Medical equipment-NSP'!AC26*AB18)/AG18, "0")</f>
        <v>0</v>
      </c>
      <c r="AD18" s="90">
        <f>IF('Medical equipment-NSP'!X26="yes", 1, 0)</f>
        <v>0</v>
      </c>
      <c r="AE18" s="90">
        <f>IF('Medical equipment-NSP'!Y26="yes", 1, 0)</f>
        <v>0</v>
      </c>
      <c r="AF18" s="90">
        <f>IF('Medical equipment-NSP'!Z26="yes", 1, 0)</f>
        <v>0</v>
      </c>
      <c r="AG18" s="90">
        <f t="shared" si="3"/>
        <v>0</v>
      </c>
      <c r="AH18" s="90">
        <f>IF('Medical equipment-NSP'!AH26="Yes", 'Service providers'!G28, 1)</f>
        <v>1</v>
      </c>
      <c r="AI18" s="90" t="str">
        <f>IFERROR(('Medical equipment-NSP'!AI26*AH18)/AO18, "0")</f>
        <v>0</v>
      </c>
      <c r="AJ18" s="90">
        <f>IF('Medical equipment-NSP'!AH26="Yes", 'Service providers'!H28, 1)</f>
        <v>1</v>
      </c>
      <c r="AK18" s="90" t="str">
        <f>IFERROR(('Medical equipment-NSP'!AJ26*AJ18)/AO18, "0")</f>
        <v>0</v>
      </c>
      <c r="AL18" s="90">
        <f>IF('Medical equipment-NSP'!AE26="yes", 1, 0)</f>
        <v>0</v>
      </c>
      <c r="AM18" s="90">
        <f>IF('Medical equipment-NSP'!AF26="yes", 1, 0)</f>
        <v>0</v>
      </c>
      <c r="AN18" s="90">
        <f>IF('Medical equipment-NSP'!AG26="yes", 1, 0)</f>
        <v>0</v>
      </c>
      <c r="AO18" s="90">
        <f t="shared" si="4"/>
        <v>0</v>
      </c>
      <c r="AP18" s="90">
        <f>IF('Medical equipment-NSP'!AO26="Yes", 'Service providers'!G28, 1)</f>
        <v>1</v>
      </c>
      <c r="AQ18" s="90" t="str">
        <f>IFERROR(('Medical equipment-NSP'!AP26*AP18)/AW18, "0")</f>
        <v>0</v>
      </c>
      <c r="AR18" s="90">
        <f>IF('Medical equipment-NSP'!AO26="Yes", 'Service providers'!H28, 1)</f>
        <v>1</v>
      </c>
      <c r="AS18" s="90" t="str">
        <f>IFERROR(('Medical equipment-NSP'!AQ26*AR18)/AW18, "0")</f>
        <v>0</v>
      </c>
      <c r="AT18" s="90">
        <f>IF('Medical equipment-NSP'!AL26="yes", 1, 0)</f>
        <v>0</v>
      </c>
      <c r="AU18" s="90">
        <f>IF('Medical equipment-NSP'!AM26="yes", 1, 0)</f>
        <v>0</v>
      </c>
      <c r="AV18" s="90">
        <f>IF('Medical equipment-NSP'!AN26="yes", 1, 0)</f>
        <v>0</v>
      </c>
      <c r="AW18" s="90">
        <f t="shared" si="5"/>
        <v>0</v>
      </c>
      <c r="AX18" s="90">
        <f>IF('Medical equipment-NSP'!AV26="Yes", 'Service providers'!G28, 1)</f>
        <v>1</v>
      </c>
      <c r="AY18" s="90" t="str">
        <f>IFERROR(('Medical equipment-NSP'!AW26*AX18)/BE18, "0")</f>
        <v>0</v>
      </c>
      <c r="AZ18" s="90">
        <f>IF('Medical equipment-NSP'!AV26="Yes", 'Service providers'!H28, 1)</f>
        <v>1</v>
      </c>
      <c r="BA18" s="90" t="str">
        <f>IFERROR(('Medical equipment-NSP'!AX26*AZ18)/BE18, "0")</f>
        <v>0</v>
      </c>
      <c r="BB18" s="90">
        <f>IF('Medical equipment-NSP'!AS26="yes", 1, 0)</f>
        <v>0</v>
      </c>
      <c r="BC18" s="90">
        <f>IF('Medical equipment-NSP'!AT26="yes", 1, 0)</f>
        <v>0</v>
      </c>
      <c r="BD18" s="90">
        <f>IF('Medical equipment-NSP'!AU26="yes", 1, 0)</f>
        <v>0</v>
      </c>
      <c r="BE18" s="90">
        <f t="shared" si="6"/>
        <v>0</v>
      </c>
      <c r="BF18" s="90">
        <f>IF('Medical equipment-NSP'!BC26="Yes", 'Service providers'!G28, 1)</f>
        <v>1</v>
      </c>
      <c r="BG18" s="90" t="str">
        <f>IFERROR(('Medical equipment-NSP'!BD26*BF18)/BM18, "0")</f>
        <v>0</v>
      </c>
      <c r="BH18" s="90">
        <f>IF('Medical equipment-NSP'!BC26="Yes", 'Service providers'!H28, 1)</f>
        <v>1</v>
      </c>
      <c r="BI18" s="90" t="str">
        <f>IFERROR(('Medical equipment-NSP'!BE26*BH18)/BM18, "0")</f>
        <v>0</v>
      </c>
      <c r="BJ18" s="90">
        <f>IF('Medical equipment-NSP'!AZ26="yes", 1, 0)</f>
        <v>0</v>
      </c>
      <c r="BK18" s="90">
        <f>IF('Medical equipment-NSP'!BA26="yes", 1, 0)</f>
        <v>0</v>
      </c>
      <c r="BL18" s="90">
        <f>IF('Medical equipment-NSP'!BB26="yes", 1, 0)</f>
        <v>0</v>
      </c>
      <c r="BM18" s="90">
        <f t="shared" si="7"/>
        <v>0</v>
      </c>
    </row>
    <row r="19" spans="1:65" x14ac:dyDescent="0.25">
      <c r="A19" s="98" t="str">
        <f>'Service providers'!A29</f>
        <v>Enter name of Site 16</v>
      </c>
      <c r="B19" s="90">
        <f>IF('Medical equipment-NSP'!F27="Yes", 'Service providers'!G29, 1)</f>
        <v>1</v>
      </c>
      <c r="C19" s="90" t="str">
        <f>IFERROR(('Medical equipment-NSP'!G27*B19)/I19, "0")</f>
        <v>0</v>
      </c>
      <c r="D19" s="90">
        <f>IF('Medical equipment-NSP'!F27="Yes", 'Service providers'!H29, 1)</f>
        <v>1</v>
      </c>
      <c r="E19" s="90" t="str">
        <f>IFERROR(('Medical equipment-NSP'!H27*D19)/I19, "0")</f>
        <v>0</v>
      </c>
      <c r="F19" s="90">
        <f>IF('Medical equipment-NSP'!C27="yes", 1, 0)</f>
        <v>0</v>
      </c>
      <c r="G19" s="90">
        <f>IF('Medical equipment-NSP'!D27="yes", 1, 0)</f>
        <v>0</v>
      </c>
      <c r="H19" s="90">
        <f>IF('Medical equipment-NSP'!E27="yes", 1, 0)</f>
        <v>0</v>
      </c>
      <c r="I19" s="90">
        <f t="shared" si="0"/>
        <v>0</v>
      </c>
      <c r="J19" s="90">
        <f>IF('Medical equipment-NSP'!M27="Yes", 'Service providers'!G29, 1)</f>
        <v>1</v>
      </c>
      <c r="K19" s="90" t="str">
        <f>IFERROR(('Medical equipment-NSP'!N27*J19)/Q19, "0")</f>
        <v>0</v>
      </c>
      <c r="L19" s="90">
        <f>IF('Medical equipment-NSP'!M27="Yes", 'Service providers'!H29, 1)</f>
        <v>1</v>
      </c>
      <c r="M19" s="90" t="str">
        <f>IFERROR(('Medical equipment-NSP'!O27*L19)/Q19, "0")</f>
        <v>0</v>
      </c>
      <c r="N19" s="90">
        <f>IF('Medical equipment-NSP'!J27="yes", 1, 0)</f>
        <v>0</v>
      </c>
      <c r="O19" s="90">
        <f>IF('Medical equipment-NSP'!K27="yes", 1, 0)</f>
        <v>0</v>
      </c>
      <c r="P19" s="90">
        <f>IF('Medical equipment-NSP'!L27="yes", 1, 0)</f>
        <v>0</v>
      </c>
      <c r="Q19" s="90">
        <f t="shared" si="1"/>
        <v>0</v>
      </c>
      <c r="R19" s="90">
        <f>IF('Medical equipment-NSP'!T27="Yes", 'Service providers'!G29, 1)</f>
        <v>1</v>
      </c>
      <c r="S19" s="90" t="str">
        <f>IFERROR(('Medical equipment-NSP'!U27*R19)/Y19, "0")</f>
        <v>0</v>
      </c>
      <c r="T19" s="90">
        <f>IF('Medical equipment-NSP'!T27="Yes", 'Service providers'!H29, 1)</f>
        <v>1</v>
      </c>
      <c r="U19" s="90" t="str">
        <f>IFERROR(('Medical equipment-NSP'!V27*T19)/Y19, "0")</f>
        <v>0</v>
      </c>
      <c r="V19" s="90">
        <f>IF('Medical equipment-NSP'!Q27="yes", 1, 0)</f>
        <v>0</v>
      </c>
      <c r="W19" s="90">
        <f>IF('Medical equipment-NSP'!R27="yes", 1, 0)</f>
        <v>0</v>
      </c>
      <c r="X19" s="90">
        <f>IF('Medical equipment-NSP'!S27="yes", 1, 0)</f>
        <v>0</v>
      </c>
      <c r="Y19" s="90">
        <f t="shared" si="2"/>
        <v>0</v>
      </c>
      <c r="Z19" s="90">
        <f>IF('Medical equipment-NSP'!AA27="Yes", 'Service providers'!G29, 1)</f>
        <v>1</v>
      </c>
      <c r="AA19" s="90" t="str">
        <f>IFERROR(('Medical equipment-NSP'!AB27*Z19)/AG19, "0")</f>
        <v>0</v>
      </c>
      <c r="AB19" s="90">
        <f>IF('Medical equipment-NSP'!AA27="Yes", 'Service providers'!H29, 1)</f>
        <v>1</v>
      </c>
      <c r="AC19" s="90" t="str">
        <f>IFERROR(('Medical equipment-NSP'!AC27*AB19)/AG19, "0")</f>
        <v>0</v>
      </c>
      <c r="AD19" s="90">
        <f>IF('Medical equipment-NSP'!X27="yes", 1, 0)</f>
        <v>0</v>
      </c>
      <c r="AE19" s="90">
        <f>IF('Medical equipment-NSP'!Y27="yes", 1, 0)</f>
        <v>0</v>
      </c>
      <c r="AF19" s="90">
        <f>IF('Medical equipment-NSP'!Z27="yes", 1, 0)</f>
        <v>0</v>
      </c>
      <c r="AG19" s="90">
        <f t="shared" si="3"/>
        <v>0</v>
      </c>
      <c r="AH19" s="90">
        <f>IF('Medical equipment-NSP'!AH27="Yes", 'Service providers'!G29, 1)</f>
        <v>1</v>
      </c>
      <c r="AI19" s="90" t="str">
        <f>IFERROR(('Medical equipment-NSP'!AI27*AH19)/AO19, "0")</f>
        <v>0</v>
      </c>
      <c r="AJ19" s="90">
        <f>IF('Medical equipment-NSP'!AH27="Yes", 'Service providers'!H29, 1)</f>
        <v>1</v>
      </c>
      <c r="AK19" s="90" t="str">
        <f>IFERROR(('Medical equipment-NSP'!AJ27*AJ19)/AO19, "0")</f>
        <v>0</v>
      </c>
      <c r="AL19" s="90">
        <f>IF('Medical equipment-NSP'!AE27="yes", 1, 0)</f>
        <v>0</v>
      </c>
      <c r="AM19" s="90">
        <f>IF('Medical equipment-NSP'!AF27="yes", 1, 0)</f>
        <v>0</v>
      </c>
      <c r="AN19" s="90">
        <f>IF('Medical equipment-NSP'!AG27="yes", 1, 0)</f>
        <v>0</v>
      </c>
      <c r="AO19" s="90">
        <f t="shared" si="4"/>
        <v>0</v>
      </c>
      <c r="AP19" s="90">
        <f>IF('Medical equipment-NSP'!AO27="Yes", 'Service providers'!G29, 1)</f>
        <v>1</v>
      </c>
      <c r="AQ19" s="90" t="str">
        <f>IFERROR(('Medical equipment-NSP'!AP27*AP19)/AW19, "0")</f>
        <v>0</v>
      </c>
      <c r="AR19" s="90">
        <f>IF('Medical equipment-NSP'!AO27="Yes", 'Service providers'!H29, 1)</f>
        <v>1</v>
      </c>
      <c r="AS19" s="90" t="str">
        <f>IFERROR(('Medical equipment-NSP'!AQ27*AR19)/AW19, "0")</f>
        <v>0</v>
      </c>
      <c r="AT19" s="90">
        <f>IF('Medical equipment-NSP'!AL27="yes", 1, 0)</f>
        <v>0</v>
      </c>
      <c r="AU19" s="90">
        <f>IF('Medical equipment-NSP'!AM27="yes", 1, 0)</f>
        <v>0</v>
      </c>
      <c r="AV19" s="90">
        <f>IF('Medical equipment-NSP'!AN27="yes", 1, 0)</f>
        <v>0</v>
      </c>
      <c r="AW19" s="90">
        <f t="shared" si="5"/>
        <v>0</v>
      </c>
      <c r="AX19" s="90">
        <f>IF('Medical equipment-NSP'!AV27="Yes", 'Service providers'!G29, 1)</f>
        <v>1</v>
      </c>
      <c r="AY19" s="90" t="str">
        <f>IFERROR(('Medical equipment-NSP'!AW27*AX19)/BE19, "0")</f>
        <v>0</v>
      </c>
      <c r="AZ19" s="90">
        <f>IF('Medical equipment-NSP'!AV27="Yes", 'Service providers'!H29, 1)</f>
        <v>1</v>
      </c>
      <c r="BA19" s="90" t="str">
        <f>IFERROR(('Medical equipment-NSP'!AX27*AZ19)/BE19, "0")</f>
        <v>0</v>
      </c>
      <c r="BB19" s="90">
        <f>IF('Medical equipment-NSP'!AS27="yes", 1, 0)</f>
        <v>0</v>
      </c>
      <c r="BC19" s="90">
        <f>IF('Medical equipment-NSP'!AT27="yes", 1, 0)</f>
        <v>0</v>
      </c>
      <c r="BD19" s="90">
        <f>IF('Medical equipment-NSP'!AU27="yes", 1, 0)</f>
        <v>0</v>
      </c>
      <c r="BE19" s="90">
        <f t="shared" si="6"/>
        <v>0</v>
      </c>
      <c r="BF19" s="90">
        <f>IF('Medical equipment-NSP'!BC27="Yes", 'Service providers'!G29, 1)</f>
        <v>1</v>
      </c>
      <c r="BG19" s="90" t="str">
        <f>IFERROR(('Medical equipment-NSP'!BD27*BF19)/BM19, "0")</f>
        <v>0</v>
      </c>
      <c r="BH19" s="90">
        <f>IF('Medical equipment-NSP'!BC27="Yes", 'Service providers'!H29, 1)</f>
        <v>1</v>
      </c>
      <c r="BI19" s="90" t="str">
        <f>IFERROR(('Medical equipment-NSP'!BE27*BH19)/BM19, "0")</f>
        <v>0</v>
      </c>
      <c r="BJ19" s="90">
        <f>IF('Medical equipment-NSP'!AZ27="yes", 1, 0)</f>
        <v>0</v>
      </c>
      <c r="BK19" s="90">
        <f>IF('Medical equipment-NSP'!BA27="yes", 1, 0)</f>
        <v>0</v>
      </c>
      <c r="BL19" s="90">
        <f>IF('Medical equipment-NSP'!BB27="yes", 1, 0)</f>
        <v>0</v>
      </c>
      <c r="BM19" s="90">
        <f t="shared" si="7"/>
        <v>0</v>
      </c>
    </row>
    <row r="20" spans="1:65" x14ac:dyDescent="0.25">
      <c r="A20" s="98" t="str">
        <f>'Service providers'!A30</f>
        <v>Enter name of Site 17</v>
      </c>
      <c r="B20" s="90">
        <f>IF('Medical equipment-NSP'!F28="Yes", 'Service providers'!G30, 1)</f>
        <v>1</v>
      </c>
      <c r="C20" s="90" t="str">
        <f>IFERROR(('Medical equipment-NSP'!G28*B20)/I20, "0")</f>
        <v>0</v>
      </c>
      <c r="D20" s="90">
        <f>IF('Medical equipment-NSP'!F28="Yes", 'Service providers'!H30, 1)</f>
        <v>1</v>
      </c>
      <c r="E20" s="90" t="str">
        <f>IFERROR(('Medical equipment-NSP'!H28*D20)/I20, "0")</f>
        <v>0</v>
      </c>
      <c r="F20" s="90">
        <f>IF('Medical equipment-NSP'!C28="yes", 1, 0)</f>
        <v>0</v>
      </c>
      <c r="G20" s="90">
        <f>IF('Medical equipment-NSP'!D28="yes", 1, 0)</f>
        <v>0</v>
      </c>
      <c r="H20" s="90">
        <f>IF('Medical equipment-NSP'!E28="yes", 1, 0)</f>
        <v>0</v>
      </c>
      <c r="I20" s="90">
        <f t="shared" si="0"/>
        <v>0</v>
      </c>
      <c r="J20" s="90">
        <f>IF('Medical equipment-NSP'!M28="Yes", 'Service providers'!G30, 1)</f>
        <v>1</v>
      </c>
      <c r="K20" s="90" t="str">
        <f>IFERROR(('Medical equipment-NSP'!N28*J20)/Q20, "0")</f>
        <v>0</v>
      </c>
      <c r="L20" s="90">
        <f>IF('Medical equipment-NSP'!M28="Yes", 'Service providers'!H30, 1)</f>
        <v>1</v>
      </c>
      <c r="M20" s="90" t="str">
        <f>IFERROR(('Medical equipment-NSP'!O28*L20)/Q20, "0")</f>
        <v>0</v>
      </c>
      <c r="N20" s="90">
        <f>IF('Medical equipment-NSP'!J28="yes", 1, 0)</f>
        <v>0</v>
      </c>
      <c r="O20" s="90">
        <f>IF('Medical equipment-NSP'!K28="yes", 1, 0)</f>
        <v>0</v>
      </c>
      <c r="P20" s="90">
        <f>IF('Medical equipment-NSP'!L28="yes", 1, 0)</f>
        <v>0</v>
      </c>
      <c r="Q20" s="90">
        <f t="shared" si="1"/>
        <v>0</v>
      </c>
      <c r="R20" s="90">
        <f>IF('Medical equipment-NSP'!T28="Yes", 'Service providers'!G30, 1)</f>
        <v>1</v>
      </c>
      <c r="S20" s="90" t="str">
        <f>IFERROR(('Medical equipment-NSP'!U28*R20)/Y20, "0")</f>
        <v>0</v>
      </c>
      <c r="T20" s="90">
        <f>IF('Medical equipment-NSP'!T28="Yes", 'Service providers'!H30, 1)</f>
        <v>1</v>
      </c>
      <c r="U20" s="90" t="str">
        <f>IFERROR(('Medical equipment-NSP'!V28*T20)/Y20, "0")</f>
        <v>0</v>
      </c>
      <c r="V20" s="90">
        <f>IF('Medical equipment-NSP'!Q28="yes", 1, 0)</f>
        <v>0</v>
      </c>
      <c r="W20" s="90">
        <f>IF('Medical equipment-NSP'!R28="yes", 1, 0)</f>
        <v>0</v>
      </c>
      <c r="X20" s="90">
        <f>IF('Medical equipment-NSP'!S28="yes", 1, 0)</f>
        <v>0</v>
      </c>
      <c r="Y20" s="90">
        <f t="shared" si="2"/>
        <v>0</v>
      </c>
      <c r="Z20" s="90">
        <f>IF('Medical equipment-NSP'!AA28="Yes", 'Service providers'!G30, 1)</f>
        <v>1</v>
      </c>
      <c r="AA20" s="90" t="str">
        <f>IFERROR(('Medical equipment-NSP'!AB28*Z20)/AG20, "0")</f>
        <v>0</v>
      </c>
      <c r="AB20" s="90">
        <f>IF('Medical equipment-NSP'!AA28="Yes", 'Service providers'!H30, 1)</f>
        <v>1</v>
      </c>
      <c r="AC20" s="90" t="str">
        <f>IFERROR(('Medical equipment-NSP'!AC28*AB20)/AG20, "0")</f>
        <v>0</v>
      </c>
      <c r="AD20" s="90">
        <f>IF('Medical equipment-NSP'!X28="yes", 1, 0)</f>
        <v>0</v>
      </c>
      <c r="AE20" s="90">
        <f>IF('Medical equipment-NSP'!Y28="yes", 1, 0)</f>
        <v>0</v>
      </c>
      <c r="AF20" s="90">
        <f>IF('Medical equipment-NSP'!Z28="yes", 1, 0)</f>
        <v>0</v>
      </c>
      <c r="AG20" s="90">
        <f t="shared" si="3"/>
        <v>0</v>
      </c>
      <c r="AH20" s="90">
        <f>IF('Medical equipment-NSP'!AH28="Yes", 'Service providers'!G30, 1)</f>
        <v>1</v>
      </c>
      <c r="AI20" s="90" t="str">
        <f>IFERROR(('Medical equipment-NSP'!AI28*AH20)/AO20, "0")</f>
        <v>0</v>
      </c>
      <c r="AJ20" s="90">
        <f>IF('Medical equipment-NSP'!AH28="Yes", 'Service providers'!H30, 1)</f>
        <v>1</v>
      </c>
      <c r="AK20" s="90" t="str">
        <f>IFERROR(('Medical equipment-NSP'!AJ28*AJ20)/AO20, "0")</f>
        <v>0</v>
      </c>
      <c r="AL20" s="90">
        <f>IF('Medical equipment-NSP'!AE28="yes", 1, 0)</f>
        <v>0</v>
      </c>
      <c r="AM20" s="90">
        <f>IF('Medical equipment-NSP'!AF28="yes", 1, 0)</f>
        <v>0</v>
      </c>
      <c r="AN20" s="90">
        <f>IF('Medical equipment-NSP'!AG28="yes", 1, 0)</f>
        <v>0</v>
      </c>
      <c r="AO20" s="90">
        <f t="shared" si="4"/>
        <v>0</v>
      </c>
      <c r="AP20" s="90">
        <f>IF('Medical equipment-NSP'!AO28="Yes", 'Service providers'!G30, 1)</f>
        <v>1</v>
      </c>
      <c r="AQ20" s="90" t="str">
        <f>IFERROR(('Medical equipment-NSP'!AP28*AP20)/AW20, "0")</f>
        <v>0</v>
      </c>
      <c r="AR20" s="90">
        <f>IF('Medical equipment-NSP'!AO28="Yes", 'Service providers'!H30, 1)</f>
        <v>1</v>
      </c>
      <c r="AS20" s="90" t="str">
        <f>IFERROR(('Medical equipment-NSP'!AQ28*AR20)/AW20, "0")</f>
        <v>0</v>
      </c>
      <c r="AT20" s="90">
        <f>IF('Medical equipment-NSP'!AL28="yes", 1, 0)</f>
        <v>0</v>
      </c>
      <c r="AU20" s="90">
        <f>IF('Medical equipment-NSP'!AM28="yes", 1, 0)</f>
        <v>0</v>
      </c>
      <c r="AV20" s="90">
        <f>IF('Medical equipment-NSP'!AN28="yes", 1, 0)</f>
        <v>0</v>
      </c>
      <c r="AW20" s="90">
        <f t="shared" si="5"/>
        <v>0</v>
      </c>
      <c r="AX20" s="90">
        <f>IF('Medical equipment-NSP'!AV28="Yes", 'Service providers'!G30, 1)</f>
        <v>1</v>
      </c>
      <c r="AY20" s="90" t="str">
        <f>IFERROR(('Medical equipment-NSP'!AW28*AX20)/BE20, "0")</f>
        <v>0</v>
      </c>
      <c r="AZ20" s="90">
        <f>IF('Medical equipment-NSP'!AV28="Yes", 'Service providers'!H30, 1)</f>
        <v>1</v>
      </c>
      <c r="BA20" s="90" t="str">
        <f>IFERROR(('Medical equipment-NSP'!AX28*AZ20)/BE20, "0")</f>
        <v>0</v>
      </c>
      <c r="BB20" s="90">
        <f>IF('Medical equipment-NSP'!AS28="yes", 1, 0)</f>
        <v>0</v>
      </c>
      <c r="BC20" s="90">
        <f>IF('Medical equipment-NSP'!AT28="yes", 1, 0)</f>
        <v>0</v>
      </c>
      <c r="BD20" s="90">
        <f>IF('Medical equipment-NSP'!AU28="yes", 1, 0)</f>
        <v>0</v>
      </c>
      <c r="BE20" s="90">
        <f t="shared" si="6"/>
        <v>0</v>
      </c>
      <c r="BF20" s="90">
        <f>IF('Medical equipment-NSP'!BC28="Yes", 'Service providers'!G30, 1)</f>
        <v>1</v>
      </c>
      <c r="BG20" s="90" t="str">
        <f>IFERROR(('Medical equipment-NSP'!BD28*BF20)/BM20, "0")</f>
        <v>0</v>
      </c>
      <c r="BH20" s="90">
        <f>IF('Medical equipment-NSP'!BC28="Yes", 'Service providers'!H30, 1)</f>
        <v>1</v>
      </c>
      <c r="BI20" s="90" t="str">
        <f>IFERROR(('Medical equipment-NSP'!BE28*BH20)/BM20, "0")</f>
        <v>0</v>
      </c>
      <c r="BJ20" s="90">
        <f>IF('Medical equipment-NSP'!AZ28="yes", 1, 0)</f>
        <v>0</v>
      </c>
      <c r="BK20" s="90">
        <f>IF('Medical equipment-NSP'!BA28="yes", 1, 0)</f>
        <v>0</v>
      </c>
      <c r="BL20" s="90">
        <f>IF('Medical equipment-NSP'!BB28="yes", 1, 0)</f>
        <v>0</v>
      </c>
      <c r="BM20" s="90">
        <f t="shared" si="7"/>
        <v>0</v>
      </c>
    </row>
    <row r="21" spans="1:65" x14ac:dyDescent="0.25">
      <c r="A21" s="98" t="str">
        <f>'Service providers'!A31</f>
        <v>Enter name of Site 18</v>
      </c>
      <c r="B21" s="90">
        <f>IF('Medical equipment-NSP'!F29="Yes", 'Service providers'!G31, 1)</f>
        <v>1</v>
      </c>
      <c r="C21" s="90" t="str">
        <f>IFERROR(('Medical equipment-NSP'!G29*B21)/I21, "0")</f>
        <v>0</v>
      </c>
      <c r="D21" s="90">
        <f>IF('Medical equipment-NSP'!F29="Yes", 'Service providers'!H31, 1)</f>
        <v>1</v>
      </c>
      <c r="E21" s="90" t="str">
        <f>IFERROR(('Medical equipment-NSP'!H29*D21)/I21, "0")</f>
        <v>0</v>
      </c>
      <c r="F21" s="90">
        <f>IF('Medical equipment-NSP'!C29="yes", 1, 0)</f>
        <v>0</v>
      </c>
      <c r="G21" s="90">
        <f>IF('Medical equipment-NSP'!D29="yes", 1, 0)</f>
        <v>0</v>
      </c>
      <c r="H21" s="90">
        <f>IF('Medical equipment-NSP'!E29="yes", 1, 0)</f>
        <v>0</v>
      </c>
      <c r="I21" s="90">
        <f t="shared" si="0"/>
        <v>0</v>
      </c>
      <c r="J21" s="90">
        <f>IF('Medical equipment-NSP'!M29="Yes", 'Service providers'!G31, 1)</f>
        <v>1</v>
      </c>
      <c r="K21" s="90" t="str">
        <f>IFERROR(('Medical equipment-NSP'!N29*J21)/Q21, "0")</f>
        <v>0</v>
      </c>
      <c r="L21" s="90">
        <f>IF('Medical equipment-NSP'!M29="Yes", 'Service providers'!H31, 1)</f>
        <v>1</v>
      </c>
      <c r="M21" s="90" t="str">
        <f>IFERROR(('Medical equipment-NSP'!O29*L21)/Q21, "0")</f>
        <v>0</v>
      </c>
      <c r="N21" s="90">
        <f>IF('Medical equipment-NSP'!J29="yes", 1, 0)</f>
        <v>0</v>
      </c>
      <c r="O21" s="90">
        <f>IF('Medical equipment-NSP'!K29="yes", 1, 0)</f>
        <v>0</v>
      </c>
      <c r="P21" s="90">
        <f>IF('Medical equipment-NSP'!L29="yes", 1, 0)</f>
        <v>0</v>
      </c>
      <c r="Q21" s="90">
        <f t="shared" si="1"/>
        <v>0</v>
      </c>
      <c r="R21" s="90">
        <f>IF('Medical equipment-NSP'!T29="Yes", 'Service providers'!G31, 1)</f>
        <v>1</v>
      </c>
      <c r="S21" s="90" t="str">
        <f>IFERROR(('Medical equipment-NSP'!U29*R21)/Y21, "0")</f>
        <v>0</v>
      </c>
      <c r="T21" s="90">
        <f>IF('Medical equipment-NSP'!T29="Yes", 'Service providers'!H31, 1)</f>
        <v>1</v>
      </c>
      <c r="U21" s="90" t="str">
        <f>IFERROR(('Medical equipment-NSP'!V29*T21)/Y21, "0")</f>
        <v>0</v>
      </c>
      <c r="V21" s="90">
        <f>IF('Medical equipment-NSP'!Q29="yes", 1, 0)</f>
        <v>0</v>
      </c>
      <c r="W21" s="90">
        <f>IF('Medical equipment-NSP'!R29="yes", 1, 0)</f>
        <v>0</v>
      </c>
      <c r="X21" s="90">
        <f>IF('Medical equipment-NSP'!S29="yes", 1, 0)</f>
        <v>0</v>
      </c>
      <c r="Y21" s="90">
        <f t="shared" si="2"/>
        <v>0</v>
      </c>
      <c r="Z21" s="90">
        <f>IF('Medical equipment-NSP'!AA29="Yes", 'Service providers'!G31, 1)</f>
        <v>1</v>
      </c>
      <c r="AA21" s="90" t="str">
        <f>IFERROR(('Medical equipment-NSP'!AB29*Z21)/AG21, "0")</f>
        <v>0</v>
      </c>
      <c r="AB21" s="90">
        <f>IF('Medical equipment-NSP'!AA29="Yes", 'Service providers'!H31, 1)</f>
        <v>1</v>
      </c>
      <c r="AC21" s="90" t="str">
        <f>IFERROR(('Medical equipment-NSP'!AC29*AB21)/AG21, "0")</f>
        <v>0</v>
      </c>
      <c r="AD21" s="90">
        <f>IF('Medical equipment-NSP'!X29="yes", 1, 0)</f>
        <v>0</v>
      </c>
      <c r="AE21" s="90">
        <f>IF('Medical equipment-NSP'!Y29="yes", 1, 0)</f>
        <v>0</v>
      </c>
      <c r="AF21" s="90">
        <f>IF('Medical equipment-NSP'!Z29="yes", 1, 0)</f>
        <v>0</v>
      </c>
      <c r="AG21" s="90">
        <f t="shared" si="3"/>
        <v>0</v>
      </c>
      <c r="AH21" s="90">
        <f>IF('Medical equipment-NSP'!AH29="Yes", 'Service providers'!G31, 1)</f>
        <v>1</v>
      </c>
      <c r="AI21" s="90" t="str">
        <f>IFERROR(('Medical equipment-NSP'!AI29*AH21)/AO21, "0")</f>
        <v>0</v>
      </c>
      <c r="AJ21" s="90">
        <f>IF('Medical equipment-NSP'!AH29="Yes", 'Service providers'!H31, 1)</f>
        <v>1</v>
      </c>
      <c r="AK21" s="90" t="str">
        <f>IFERROR(('Medical equipment-NSP'!AJ29*AJ21)/AO21, "0")</f>
        <v>0</v>
      </c>
      <c r="AL21" s="90">
        <f>IF('Medical equipment-NSP'!AE29="yes", 1, 0)</f>
        <v>0</v>
      </c>
      <c r="AM21" s="90">
        <f>IF('Medical equipment-NSP'!AF29="yes", 1, 0)</f>
        <v>0</v>
      </c>
      <c r="AN21" s="90">
        <f>IF('Medical equipment-NSP'!AG29="yes", 1, 0)</f>
        <v>0</v>
      </c>
      <c r="AO21" s="90">
        <f t="shared" si="4"/>
        <v>0</v>
      </c>
      <c r="AP21" s="90">
        <f>IF('Medical equipment-NSP'!AO29="Yes", 'Service providers'!G31, 1)</f>
        <v>1</v>
      </c>
      <c r="AQ21" s="90" t="str">
        <f>IFERROR(('Medical equipment-NSP'!AP29*AP21)/AW21, "0")</f>
        <v>0</v>
      </c>
      <c r="AR21" s="90">
        <f>IF('Medical equipment-NSP'!AO29="Yes", 'Service providers'!H31, 1)</f>
        <v>1</v>
      </c>
      <c r="AS21" s="90" t="str">
        <f>IFERROR(('Medical equipment-NSP'!AQ29*AR21)/AW21, "0")</f>
        <v>0</v>
      </c>
      <c r="AT21" s="90">
        <f>IF('Medical equipment-NSP'!AL29="yes", 1, 0)</f>
        <v>0</v>
      </c>
      <c r="AU21" s="90">
        <f>IF('Medical equipment-NSP'!AM29="yes", 1, 0)</f>
        <v>0</v>
      </c>
      <c r="AV21" s="90">
        <f>IF('Medical equipment-NSP'!AN29="yes", 1, 0)</f>
        <v>0</v>
      </c>
      <c r="AW21" s="90">
        <f t="shared" si="5"/>
        <v>0</v>
      </c>
      <c r="AX21" s="90">
        <f>IF('Medical equipment-NSP'!AV29="Yes", 'Service providers'!G31, 1)</f>
        <v>1</v>
      </c>
      <c r="AY21" s="90" t="str">
        <f>IFERROR(('Medical equipment-NSP'!AW29*AX21)/BE21, "0")</f>
        <v>0</v>
      </c>
      <c r="AZ21" s="90">
        <f>IF('Medical equipment-NSP'!AV29="Yes", 'Service providers'!H31, 1)</f>
        <v>1</v>
      </c>
      <c r="BA21" s="90" t="str">
        <f>IFERROR(('Medical equipment-NSP'!AX29*AZ21)/BE21, "0")</f>
        <v>0</v>
      </c>
      <c r="BB21" s="90">
        <f>IF('Medical equipment-NSP'!AS29="yes", 1, 0)</f>
        <v>0</v>
      </c>
      <c r="BC21" s="90">
        <f>IF('Medical equipment-NSP'!AT29="yes", 1, 0)</f>
        <v>0</v>
      </c>
      <c r="BD21" s="90">
        <f>IF('Medical equipment-NSP'!AU29="yes", 1, 0)</f>
        <v>0</v>
      </c>
      <c r="BE21" s="90">
        <f t="shared" si="6"/>
        <v>0</v>
      </c>
      <c r="BF21" s="90">
        <f>IF('Medical equipment-NSP'!BC29="Yes", 'Service providers'!G31, 1)</f>
        <v>1</v>
      </c>
      <c r="BG21" s="90" t="str">
        <f>IFERROR(('Medical equipment-NSP'!BD29*BF21)/BM21, "0")</f>
        <v>0</v>
      </c>
      <c r="BH21" s="90">
        <f>IF('Medical equipment-NSP'!BC29="Yes", 'Service providers'!H31, 1)</f>
        <v>1</v>
      </c>
      <c r="BI21" s="90" t="str">
        <f>IFERROR(('Medical equipment-NSP'!BE29*BH21)/BM21, "0")</f>
        <v>0</v>
      </c>
      <c r="BJ21" s="90">
        <f>IF('Medical equipment-NSP'!AZ29="yes", 1, 0)</f>
        <v>0</v>
      </c>
      <c r="BK21" s="90">
        <f>IF('Medical equipment-NSP'!BA29="yes", 1, 0)</f>
        <v>0</v>
      </c>
      <c r="BL21" s="90">
        <f>IF('Medical equipment-NSP'!BB29="yes", 1, 0)</f>
        <v>0</v>
      </c>
      <c r="BM21" s="90">
        <f t="shared" si="7"/>
        <v>0</v>
      </c>
    </row>
    <row r="22" spans="1:65" x14ac:dyDescent="0.25">
      <c r="A22" s="98" t="str">
        <f>'Service providers'!A32</f>
        <v>Enter name of Site 19</v>
      </c>
      <c r="B22" s="90">
        <f>IF('Medical equipment-NSP'!F30="Yes", 'Service providers'!G32, 1)</f>
        <v>1</v>
      </c>
      <c r="C22" s="90" t="str">
        <f>IFERROR(('Medical equipment-NSP'!G30*B22)/I22, "0")</f>
        <v>0</v>
      </c>
      <c r="D22" s="90">
        <f>IF('Medical equipment-NSP'!F30="Yes", 'Service providers'!H32, 1)</f>
        <v>1</v>
      </c>
      <c r="E22" s="90" t="str">
        <f>IFERROR(('Medical equipment-NSP'!H30*D22)/I22, "0")</f>
        <v>0</v>
      </c>
      <c r="F22" s="90">
        <f>IF('Medical equipment-NSP'!C30="yes", 1, 0)</f>
        <v>0</v>
      </c>
      <c r="G22" s="90">
        <f>IF('Medical equipment-NSP'!D30="yes", 1, 0)</f>
        <v>0</v>
      </c>
      <c r="H22" s="90">
        <f>IF('Medical equipment-NSP'!E30="yes", 1, 0)</f>
        <v>0</v>
      </c>
      <c r="I22" s="90">
        <f t="shared" si="0"/>
        <v>0</v>
      </c>
      <c r="J22" s="90">
        <f>IF('Medical equipment-NSP'!M30="Yes", 'Service providers'!G32, 1)</f>
        <v>1</v>
      </c>
      <c r="K22" s="90" t="str">
        <f>IFERROR(('Medical equipment-NSP'!N30*J22)/Q22, "0")</f>
        <v>0</v>
      </c>
      <c r="L22" s="90">
        <f>IF('Medical equipment-NSP'!M30="Yes", 'Service providers'!H32, 1)</f>
        <v>1</v>
      </c>
      <c r="M22" s="90" t="str">
        <f>IFERROR(('Medical equipment-NSP'!O30*L22)/Q22, "0")</f>
        <v>0</v>
      </c>
      <c r="N22" s="90">
        <f>IF('Medical equipment-NSP'!J30="yes", 1, 0)</f>
        <v>0</v>
      </c>
      <c r="O22" s="90">
        <f>IF('Medical equipment-NSP'!K30="yes", 1, 0)</f>
        <v>0</v>
      </c>
      <c r="P22" s="90">
        <f>IF('Medical equipment-NSP'!L30="yes", 1, 0)</f>
        <v>0</v>
      </c>
      <c r="Q22" s="90">
        <f t="shared" si="1"/>
        <v>0</v>
      </c>
      <c r="R22" s="90">
        <f>IF('Medical equipment-NSP'!T30="Yes", 'Service providers'!G32, 1)</f>
        <v>1</v>
      </c>
      <c r="S22" s="90" t="str">
        <f>IFERROR(('Medical equipment-NSP'!U30*R22)/Y22, "0")</f>
        <v>0</v>
      </c>
      <c r="T22" s="90">
        <f>IF('Medical equipment-NSP'!T30="Yes", 'Service providers'!H32, 1)</f>
        <v>1</v>
      </c>
      <c r="U22" s="90" t="str">
        <f>IFERROR(('Medical equipment-NSP'!V30*T22)/Y22, "0")</f>
        <v>0</v>
      </c>
      <c r="V22" s="90">
        <f>IF('Medical equipment-NSP'!Q30="yes", 1, 0)</f>
        <v>0</v>
      </c>
      <c r="W22" s="90">
        <f>IF('Medical equipment-NSP'!R30="yes", 1, 0)</f>
        <v>0</v>
      </c>
      <c r="X22" s="90">
        <f>IF('Medical equipment-NSP'!S30="yes", 1, 0)</f>
        <v>0</v>
      </c>
      <c r="Y22" s="90">
        <f t="shared" si="2"/>
        <v>0</v>
      </c>
      <c r="Z22" s="90">
        <f>IF('Medical equipment-NSP'!AA30="Yes", 'Service providers'!G32, 1)</f>
        <v>1</v>
      </c>
      <c r="AA22" s="90" t="str">
        <f>IFERROR(('Medical equipment-NSP'!AB30*Z22)/AG22, "0")</f>
        <v>0</v>
      </c>
      <c r="AB22" s="90">
        <f>IF('Medical equipment-NSP'!AA30="Yes", 'Service providers'!H32, 1)</f>
        <v>1</v>
      </c>
      <c r="AC22" s="90" t="str">
        <f>IFERROR(('Medical equipment-NSP'!AC30*AB22)/AG22, "0")</f>
        <v>0</v>
      </c>
      <c r="AD22" s="90">
        <f>IF('Medical equipment-NSP'!X30="yes", 1, 0)</f>
        <v>0</v>
      </c>
      <c r="AE22" s="90">
        <f>IF('Medical equipment-NSP'!Y30="yes", 1, 0)</f>
        <v>0</v>
      </c>
      <c r="AF22" s="90">
        <f>IF('Medical equipment-NSP'!Z30="yes", 1, 0)</f>
        <v>0</v>
      </c>
      <c r="AG22" s="90">
        <f t="shared" si="3"/>
        <v>0</v>
      </c>
      <c r="AH22" s="90">
        <f>IF('Medical equipment-NSP'!AH30="Yes", 'Service providers'!G32, 1)</f>
        <v>1</v>
      </c>
      <c r="AI22" s="90" t="str">
        <f>IFERROR(('Medical equipment-NSP'!AI30*AH22)/AO22, "0")</f>
        <v>0</v>
      </c>
      <c r="AJ22" s="90">
        <f>IF('Medical equipment-NSP'!AH30="Yes", 'Service providers'!H32, 1)</f>
        <v>1</v>
      </c>
      <c r="AK22" s="90" t="str">
        <f>IFERROR(('Medical equipment-NSP'!AJ30*AJ22)/AO22, "0")</f>
        <v>0</v>
      </c>
      <c r="AL22" s="90">
        <f>IF('Medical equipment-NSP'!AE30="yes", 1, 0)</f>
        <v>0</v>
      </c>
      <c r="AM22" s="90">
        <f>IF('Medical equipment-NSP'!AF30="yes", 1, 0)</f>
        <v>0</v>
      </c>
      <c r="AN22" s="90">
        <f>IF('Medical equipment-NSP'!AG30="yes", 1, 0)</f>
        <v>0</v>
      </c>
      <c r="AO22" s="90">
        <f t="shared" si="4"/>
        <v>0</v>
      </c>
      <c r="AP22" s="90">
        <f>IF('Medical equipment-NSP'!AO30="Yes", 'Service providers'!G32, 1)</f>
        <v>1</v>
      </c>
      <c r="AQ22" s="90" t="str">
        <f>IFERROR(('Medical equipment-NSP'!AP30*AP22)/AW22, "0")</f>
        <v>0</v>
      </c>
      <c r="AR22" s="90">
        <f>IF('Medical equipment-NSP'!AO30="Yes", 'Service providers'!H32, 1)</f>
        <v>1</v>
      </c>
      <c r="AS22" s="90" t="str">
        <f>IFERROR(('Medical equipment-NSP'!AQ30*AR22)/AW22, "0")</f>
        <v>0</v>
      </c>
      <c r="AT22" s="90">
        <f>IF('Medical equipment-NSP'!AL30="yes", 1, 0)</f>
        <v>0</v>
      </c>
      <c r="AU22" s="90">
        <f>IF('Medical equipment-NSP'!AM30="yes", 1, 0)</f>
        <v>0</v>
      </c>
      <c r="AV22" s="90">
        <f>IF('Medical equipment-NSP'!AN30="yes", 1, 0)</f>
        <v>0</v>
      </c>
      <c r="AW22" s="90">
        <f t="shared" si="5"/>
        <v>0</v>
      </c>
      <c r="AX22" s="90">
        <f>IF('Medical equipment-NSP'!AV30="Yes", 'Service providers'!G32, 1)</f>
        <v>1</v>
      </c>
      <c r="AY22" s="90" t="str">
        <f>IFERROR(('Medical equipment-NSP'!AW30*AX22)/BE22, "0")</f>
        <v>0</v>
      </c>
      <c r="AZ22" s="90">
        <f>IF('Medical equipment-NSP'!AV30="Yes", 'Service providers'!H32, 1)</f>
        <v>1</v>
      </c>
      <c r="BA22" s="90" t="str">
        <f>IFERROR(('Medical equipment-NSP'!AX30*AZ22)/BE22, "0")</f>
        <v>0</v>
      </c>
      <c r="BB22" s="90">
        <f>IF('Medical equipment-NSP'!AS30="yes", 1, 0)</f>
        <v>0</v>
      </c>
      <c r="BC22" s="90">
        <f>IF('Medical equipment-NSP'!AT30="yes", 1, 0)</f>
        <v>0</v>
      </c>
      <c r="BD22" s="90">
        <f>IF('Medical equipment-NSP'!AU30="yes", 1, 0)</f>
        <v>0</v>
      </c>
      <c r="BE22" s="90">
        <f t="shared" si="6"/>
        <v>0</v>
      </c>
      <c r="BF22" s="90">
        <f>IF('Medical equipment-NSP'!BC30="Yes", 'Service providers'!G32, 1)</f>
        <v>1</v>
      </c>
      <c r="BG22" s="90" t="str">
        <f>IFERROR(('Medical equipment-NSP'!BD30*BF22)/BM22, "0")</f>
        <v>0</v>
      </c>
      <c r="BH22" s="90">
        <f>IF('Medical equipment-NSP'!BC30="Yes", 'Service providers'!H32, 1)</f>
        <v>1</v>
      </c>
      <c r="BI22" s="90" t="str">
        <f>IFERROR(('Medical equipment-NSP'!BE30*BH22)/BM22, "0")</f>
        <v>0</v>
      </c>
      <c r="BJ22" s="90">
        <f>IF('Medical equipment-NSP'!AZ30="yes", 1, 0)</f>
        <v>0</v>
      </c>
      <c r="BK22" s="90">
        <f>IF('Medical equipment-NSP'!BA30="yes", 1, 0)</f>
        <v>0</v>
      </c>
      <c r="BL22" s="90">
        <f>IF('Medical equipment-NSP'!BB30="yes", 1, 0)</f>
        <v>0</v>
      </c>
      <c r="BM22" s="90">
        <f t="shared" si="7"/>
        <v>0</v>
      </c>
    </row>
    <row r="23" spans="1:65" x14ac:dyDescent="0.25">
      <c r="A23" s="98" t="str">
        <f>'Service providers'!A33</f>
        <v>Enter name of Site 20</v>
      </c>
      <c r="B23" s="90">
        <f>IF('Medical equipment-NSP'!F31="Yes", 'Service providers'!G33, 1)</f>
        <v>1</v>
      </c>
      <c r="C23" s="90" t="str">
        <f>IFERROR(('Medical equipment-NSP'!G31*B23)/I23, "0")</f>
        <v>0</v>
      </c>
      <c r="D23" s="90">
        <f>IF('Medical equipment-NSP'!F31="Yes", 'Service providers'!H33, 1)</f>
        <v>1</v>
      </c>
      <c r="E23" s="90" t="str">
        <f>IFERROR(('Medical equipment-NSP'!H31*D23)/I23, "0")</f>
        <v>0</v>
      </c>
      <c r="F23" s="90">
        <f>IF('Medical equipment-NSP'!C31="yes", 1, 0)</f>
        <v>0</v>
      </c>
      <c r="G23" s="90">
        <f>IF('Medical equipment-NSP'!D31="yes", 1, 0)</f>
        <v>0</v>
      </c>
      <c r="H23" s="90">
        <f>IF('Medical equipment-NSP'!E31="yes", 1, 0)</f>
        <v>0</v>
      </c>
      <c r="I23" s="90">
        <f t="shared" si="0"/>
        <v>0</v>
      </c>
      <c r="J23" s="90">
        <f>IF('Medical equipment-NSP'!M31="Yes", 'Service providers'!G33, 1)</f>
        <v>1</v>
      </c>
      <c r="K23" s="90" t="str">
        <f>IFERROR(('Medical equipment-NSP'!N31*J23)/Q23, "0")</f>
        <v>0</v>
      </c>
      <c r="L23" s="90">
        <f>IF('Medical equipment-NSP'!M31="Yes", 'Service providers'!H33, 1)</f>
        <v>1</v>
      </c>
      <c r="M23" s="90" t="str">
        <f>IFERROR(('Medical equipment-NSP'!O31*L23)/Q23, "0")</f>
        <v>0</v>
      </c>
      <c r="N23" s="90">
        <f>IF('Medical equipment-NSP'!J31="yes", 1, 0)</f>
        <v>0</v>
      </c>
      <c r="O23" s="90">
        <f>IF('Medical equipment-NSP'!K31="yes", 1, 0)</f>
        <v>0</v>
      </c>
      <c r="P23" s="90">
        <f>IF('Medical equipment-NSP'!L31="yes", 1, 0)</f>
        <v>0</v>
      </c>
      <c r="Q23" s="90">
        <f t="shared" si="1"/>
        <v>0</v>
      </c>
      <c r="R23" s="90">
        <f>IF('Medical equipment-NSP'!T31="Yes", 'Service providers'!G33, 1)</f>
        <v>1</v>
      </c>
      <c r="S23" s="90" t="str">
        <f>IFERROR(('Medical equipment-NSP'!U31*R23)/Y23, "0")</f>
        <v>0</v>
      </c>
      <c r="T23" s="90">
        <f>IF('Medical equipment-NSP'!T31="Yes", 'Service providers'!H33, 1)</f>
        <v>1</v>
      </c>
      <c r="U23" s="90" t="str">
        <f>IFERROR(('Medical equipment-NSP'!V31*T23)/Y23, "0")</f>
        <v>0</v>
      </c>
      <c r="V23" s="90">
        <f>IF('Medical equipment-NSP'!Q31="yes", 1, 0)</f>
        <v>0</v>
      </c>
      <c r="W23" s="90">
        <f>IF('Medical equipment-NSP'!R31="yes", 1, 0)</f>
        <v>0</v>
      </c>
      <c r="X23" s="90">
        <f>IF('Medical equipment-NSP'!S31="yes", 1, 0)</f>
        <v>0</v>
      </c>
      <c r="Y23" s="90">
        <f t="shared" si="2"/>
        <v>0</v>
      </c>
      <c r="Z23" s="90">
        <f>IF('Medical equipment-NSP'!AA31="Yes", 'Service providers'!G33, 1)</f>
        <v>1</v>
      </c>
      <c r="AA23" s="90" t="str">
        <f>IFERROR(('Medical equipment-NSP'!AB31*Z23)/AG23, "0")</f>
        <v>0</v>
      </c>
      <c r="AB23" s="90">
        <f>IF('Medical equipment-NSP'!AA31="Yes", 'Service providers'!H33, 1)</f>
        <v>1</v>
      </c>
      <c r="AC23" s="90" t="str">
        <f>IFERROR(('Medical equipment-NSP'!AC31*AB23)/AG23, "0")</f>
        <v>0</v>
      </c>
      <c r="AD23" s="90">
        <f>IF('Medical equipment-NSP'!X31="yes", 1, 0)</f>
        <v>0</v>
      </c>
      <c r="AE23" s="90">
        <f>IF('Medical equipment-NSP'!Y31="yes", 1, 0)</f>
        <v>0</v>
      </c>
      <c r="AF23" s="90">
        <f>IF('Medical equipment-NSP'!Z31="yes", 1, 0)</f>
        <v>0</v>
      </c>
      <c r="AG23" s="90">
        <f t="shared" si="3"/>
        <v>0</v>
      </c>
      <c r="AH23" s="90">
        <f>IF('Medical equipment-NSP'!AH31="Yes", 'Service providers'!G33, 1)</f>
        <v>1</v>
      </c>
      <c r="AI23" s="90" t="str">
        <f>IFERROR(('Medical equipment-NSP'!AI31*AH23)/AO23, "0")</f>
        <v>0</v>
      </c>
      <c r="AJ23" s="90">
        <f>IF('Medical equipment-NSP'!AH31="Yes", 'Service providers'!H33, 1)</f>
        <v>1</v>
      </c>
      <c r="AK23" s="90" t="str">
        <f>IFERROR(('Medical equipment-NSP'!AJ31*AJ23)/AO23, "0")</f>
        <v>0</v>
      </c>
      <c r="AL23" s="90">
        <f>IF('Medical equipment-NSP'!AE31="yes", 1, 0)</f>
        <v>0</v>
      </c>
      <c r="AM23" s="90">
        <f>IF('Medical equipment-NSP'!AF31="yes", 1, 0)</f>
        <v>0</v>
      </c>
      <c r="AN23" s="90">
        <f>IF('Medical equipment-NSP'!AG31="yes", 1, 0)</f>
        <v>0</v>
      </c>
      <c r="AO23" s="90">
        <f t="shared" si="4"/>
        <v>0</v>
      </c>
      <c r="AP23" s="90">
        <f>IF('Medical equipment-NSP'!AO31="Yes", 'Service providers'!G33, 1)</f>
        <v>1</v>
      </c>
      <c r="AQ23" s="90" t="str">
        <f>IFERROR(('Medical equipment-NSP'!AP31*AP23)/AW23, "0")</f>
        <v>0</v>
      </c>
      <c r="AR23" s="90">
        <f>IF('Medical equipment-NSP'!AO31="Yes", 'Service providers'!H33, 1)</f>
        <v>1</v>
      </c>
      <c r="AS23" s="90" t="str">
        <f>IFERROR(('Medical equipment-NSP'!AQ31*AR23)/AW23, "0")</f>
        <v>0</v>
      </c>
      <c r="AT23" s="90">
        <f>IF('Medical equipment-NSP'!AL31="yes", 1, 0)</f>
        <v>0</v>
      </c>
      <c r="AU23" s="90">
        <f>IF('Medical equipment-NSP'!AM31="yes", 1, 0)</f>
        <v>0</v>
      </c>
      <c r="AV23" s="90">
        <f>IF('Medical equipment-NSP'!AN31="yes", 1, 0)</f>
        <v>0</v>
      </c>
      <c r="AW23" s="90">
        <f t="shared" si="5"/>
        <v>0</v>
      </c>
      <c r="AX23" s="90">
        <f>IF('Medical equipment-NSP'!AV31="Yes", 'Service providers'!G33, 1)</f>
        <v>1</v>
      </c>
      <c r="AY23" s="90" t="str">
        <f>IFERROR(('Medical equipment-NSP'!AW31*AX23)/BE23, "0")</f>
        <v>0</v>
      </c>
      <c r="AZ23" s="90">
        <f>IF('Medical equipment-NSP'!AV31="Yes", 'Service providers'!H33, 1)</f>
        <v>1</v>
      </c>
      <c r="BA23" s="90" t="str">
        <f>IFERROR(('Medical equipment-NSP'!AX31*AZ23)/BE23, "0")</f>
        <v>0</v>
      </c>
      <c r="BB23" s="90">
        <f>IF('Medical equipment-NSP'!AS31="yes", 1, 0)</f>
        <v>0</v>
      </c>
      <c r="BC23" s="90">
        <f>IF('Medical equipment-NSP'!AT31="yes", 1, 0)</f>
        <v>0</v>
      </c>
      <c r="BD23" s="90">
        <f>IF('Medical equipment-NSP'!AU31="yes", 1, 0)</f>
        <v>0</v>
      </c>
      <c r="BE23" s="90">
        <f t="shared" si="6"/>
        <v>0</v>
      </c>
      <c r="BF23" s="90">
        <f>IF('Medical equipment-NSP'!BC31="Yes", 'Service providers'!G33, 1)</f>
        <v>1</v>
      </c>
      <c r="BG23" s="90" t="str">
        <f>IFERROR(('Medical equipment-NSP'!BD31*BF23)/BM23, "0")</f>
        <v>0</v>
      </c>
      <c r="BH23" s="90">
        <f>IF('Medical equipment-NSP'!BC31="Yes", 'Service providers'!H33, 1)</f>
        <v>1</v>
      </c>
      <c r="BI23" s="90" t="str">
        <f>IFERROR(('Medical equipment-NSP'!BE31*BH23)/BM23, "0")</f>
        <v>0</v>
      </c>
      <c r="BJ23" s="90">
        <f>IF('Medical equipment-NSP'!AZ31="yes", 1, 0)</f>
        <v>0</v>
      </c>
      <c r="BK23" s="90">
        <f>IF('Medical equipment-NSP'!BA31="yes", 1, 0)</f>
        <v>0</v>
      </c>
      <c r="BL23" s="90">
        <f>IF('Medical equipment-NSP'!BB31="yes", 1, 0)</f>
        <v>0</v>
      </c>
      <c r="BM23" s="90">
        <f t="shared" si="7"/>
        <v>0</v>
      </c>
    </row>
    <row r="24" spans="1:65" x14ac:dyDescent="0.25">
      <c r="A24" s="97" t="str">
        <f>'Service providers'!A34</f>
        <v>Enter name here</v>
      </c>
      <c r="B24" s="90">
        <f>IF('Medical equipment-NSP'!F32="Yes", 'Service providers'!G34, 1)</f>
        <v>1</v>
      </c>
      <c r="C24" s="90" t="str">
        <f>IFERROR(('Medical equipment-NSP'!G32*B24)/I24, "0")</f>
        <v>0</v>
      </c>
      <c r="D24" s="90">
        <f>IF('Medical equipment-NSP'!F32="Yes", 'Service providers'!H34, 1)</f>
        <v>1</v>
      </c>
      <c r="E24" s="90" t="str">
        <f>IFERROR(('Medical equipment-NSP'!H32*D24)/I24, "0")</f>
        <v>0</v>
      </c>
      <c r="F24" s="90">
        <f>IF('Medical equipment-NSP'!C32="yes", 1, 0)</f>
        <v>0</v>
      </c>
      <c r="G24" s="90">
        <f>IF('Medical equipment-NSP'!D32="yes", 1, 0)</f>
        <v>0</v>
      </c>
      <c r="H24" s="90">
        <f>IF('Medical equipment-NSP'!E32="yes", 1, 0)</f>
        <v>0</v>
      </c>
      <c r="I24" s="90">
        <f t="shared" si="0"/>
        <v>0</v>
      </c>
      <c r="J24" s="90">
        <f>IF('Medical equipment-NSP'!M32="Yes", 'Service providers'!G34, 1)</f>
        <v>1</v>
      </c>
      <c r="K24" s="90" t="str">
        <f>IFERROR(('Medical equipment-NSP'!N32*J24)/Q24, "0")</f>
        <v>0</v>
      </c>
      <c r="L24" s="90">
        <f>IF('Medical equipment-NSP'!M32="Yes", 'Service providers'!H34, 1)</f>
        <v>1</v>
      </c>
      <c r="M24" s="90" t="str">
        <f>IFERROR(('Medical equipment-NSP'!O32*L24)/Q24, "0")</f>
        <v>0</v>
      </c>
      <c r="N24" s="90">
        <f>IF('Medical equipment-NSP'!J32="yes", 1, 0)</f>
        <v>0</v>
      </c>
      <c r="O24" s="90">
        <f>IF('Medical equipment-NSP'!K32="yes", 1, 0)</f>
        <v>0</v>
      </c>
      <c r="P24" s="90">
        <f>IF('Medical equipment-NSP'!L32="yes", 1, 0)</f>
        <v>0</v>
      </c>
      <c r="Q24" s="90">
        <f t="shared" si="1"/>
        <v>0</v>
      </c>
      <c r="R24" s="90">
        <f>IF('Medical equipment-NSP'!T32="Yes", 'Service providers'!G34, 1)</f>
        <v>1</v>
      </c>
      <c r="S24" s="90" t="str">
        <f>IFERROR(('Medical equipment-NSP'!U32*R24)/Y24, "0")</f>
        <v>0</v>
      </c>
      <c r="T24" s="90">
        <f>IF('Medical equipment-NSP'!T32="Yes", 'Service providers'!H34, 1)</f>
        <v>1</v>
      </c>
      <c r="U24" s="90" t="str">
        <f>IFERROR(('Medical equipment-NSP'!V32*T24)/Y24, "0")</f>
        <v>0</v>
      </c>
      <c r="V24" s="90">
        <f>IF('Medical equipment-NSP'!Q32="yes", 1, 0)</f>
        <v>0</v>
      </c>
      <c r="W24" s="90">
        <f>IF('Medical equipment-NSP'!R32="yes", 1, 0)</f>
        <v>0</v>
      </c>
      <c r="X24" s="90">
        <f>IF('Medical equipment-NSP'!S32="yes", 1, 0)</f>
        <v>0</v>
      </c>
      <c r="Y24" s="90">
        <f t="shared" si="2"/>
        <v>0</v>
      </c>
      <c r="Z24" s="90">
        <f>IF('Medical equipment-NSP'!AA32="Yes", 'Service providers'!G34, 1)</f>
        <v>1</v>
      </c>
      <c r="AA24" s="90" t="str">
        <f>IFERROR(('Medical equipment-NSP'!AB32*Z24)/AG24, "0")</f>
        <v>0</v>
      </c>
      <c r="AB24" s="90">
        <f>IF('Medical equipment-NSP'!AA32="Yes", 'Service providers'!H34, 1)</f>
        <v>1</v>
      </c>
      <c r="AC24" s="90" t="str">
        <f>IFERROR(('Medical equipment-NSP'!AC32*AB24)/AG24, "0")</f>
        <v>0</v>
      </c>
      <c r="AD24" s="90">
        <f>IF('Medical equipment-NSP'!X32="yes", 1, 0)</f>
        <v>0</v>
      </c>
      <c r="AE24" s="90">
        <f>IF('Medical equipment-NSP'!Y32="yes", 1, 0)</f>
        <v>0</v>
      </c>
      <c r="AF24" s="90">
        <f>IF('Medical equipment-NSP'!Z32="yes", 1, 0)</f>
        <v>0</v>
      </c>
      <c r="AG24" s="90">
        <f t="shared" si="3"/>
        <v>0</v>
      </c>
      <c r="AH24" s="90">
        <f>IF('Medical equipment-NSP'!AH32="Yes", 'Service providers'!G34, 1)</f>
        <v>1</v>
      </c>
      <c r="AI24" s="90" t="str">
        <f>IFERROR(('Medical equipment-NSP'!AI32*AH24)/AO24, "0")</f>
        <v>0</v>
      </c>
      <c r="AJ24" s="90">
        <f>IF('Medical equipment-NSP'!AH32="Yes", 'Service providers'!H34, 1)</f>
        <v>1</v>
      </c>
      <c r="AK24" s="90" t="str">
        <f>IFERROR(('Medical equipment-NSP'!AJ32*AJ24)/AO24, "0")</f>
        <v>0</v>
      </c>
      <c r="AL24" s="90">
        <f>IF('Medical equipment-NSP'!AE32="yes", 1, 0)</f>
        <v>0</v>
      </c>
      <c r="AM24" s="90">
        <f>IF('Medical equipment-NSP'!AF32="yes", 1, 0)</f>
        <v>0</v>
      </c>
      <c r="AN24" s="90">
        <f>IF('Medical equipment-NSP'!AG32="yes", 1, 0)</f>
        <v>0</v>
      </c>
      <c r="AO24" s="90">
        <f t="shared" si="4"/>
        <v>0</v>
      </c>
      <c r="AP24" s="90">
        <f>IF('Medical equipment-NSP'!AO32="Yes", 'Service providers'!G34, 1)</f>
        <v>1</v>
      </c>
      <c r="AQ24" s="90" t="str">
        <f>IFERROR(('Medical equipment-NSP'!AP32*AP24)/AW24, "0")</f>
        <v>0</v>
      </c>
      <c r="AR24" s="90">
        <f>IF('Medical equipment-NSP'!AO32="Yes", 'Service providers'!H34, 1)</f>
        <v>1</v>
      </c>
      <c r="AS24" s="90" t="str">
        <f>IFERROR(('Medical equipment-NSP'!AQ32*AR24)/AW24, "0")</f>
        <v>0</v>
      </c>
      <c r="AT24" s="90">
        <f>IF('Medical equipment-NSP'!AL32="yes", 1, 0)</f>
        <v>0</v>
      </c>
      <c r="AU24" s="90">
        <f>IF('Medical equipment-NSP'!AM32="yes", 1, 0)</f>
        <v>0</v>
      </c>
      <c r="AV24" s="90">
        <f>IF('Medical equipment-NSP'!AN32="yes", 1, 0)</f>
        <v>0</v>
      </c>
      <c r="AW24" s="90">
        <f t="shared" si="5"/>
        <v>0</v>
      </c>
      <c r="AX24" s="90">
        <f>IF('Medical equipment-NSP'!AV32="Yes", 'Service providers'!G34, 1)</f>
        <v>1</v>
      </c>
      <c r="AY24" s="90" t="str">
        <f>IFERROR(('Medical equipment-NSP'!AW32*AX24)/BE24, "0")</f>
        <v>0</v>
      </c>
      <c r="AZ24" s="90">
        <f>IF('Medical equipment-NSP'!AV32="Yes", 'Service providers'!H34, 1)</f>
        <v>1</v>
      </c>
      <c r="BA24" s="90" t="str">
        <f>IFERROR(('Medical equipment-NSP'!AX32*AZ24)/BE24, "0")</f>
        <v>0</v>
      </c>
      <c r="BB24" s="90">
        <f>IF('Medical equipment-NSP'!AS32="yes", 1, 0)</f>
        <v>0</v>
      </c>
      <c r="BC24" s="90">
        <f>IF('Medical equipment-NSP'!AT32="yes", 1, 0)</f>
        <v>0</v>
      </c>
      <c r="BD24" s="90">
        <f>IF('Medical equipment-NSP'!AU32="yes", 1, 0)</f>
        <v>0</v>
      </c>
      <c r="BE24" s="90">
        <f t="shared" si="6"/>
        <v>0</v>
      </c>
      <c r="BF24" s="90">
        <f>IF('Medical equipment-NSP'!BC32="Yes", 'Service providers'!G34, 1)</f>
        <v>1</v>
      </c>
      <c r="BG24" s="90" t="str">
        <f>IFERROR(('Medical equipment-NSP'!BD32*BF24)/BM24, "0")</f>
        <v>0</v>
      </c>
      <c r="BH24" s="90">
        <f>IF('Medical equipment-NSP'!BC32="Yes", 'Service providers'!H34, 1)</f>
        <v>1</v>
      </c>
      <c r="BI24" s="90" t="str">
        <f>IFERROR(('Medical equipment-NSP'!BE32*BH24)/BM24, "0")</f>
        <v>0</v>
      </c>
      <c r="BJ24" s="90">
        <f>IF('Medical equipment-NSP'!AZ32="yes", 1, 0)</f>
        <v>0</v>
      </c>
      <c r="BK24" s="90">
        <f>IF('Medical equipment-NSP'!BA32="yes", 1, 0)</f>
        <v>0</v>
      </c>
      <c r="BL24" s="90">
        <f>IF('Medical equipment-NSP'!BB32="yes", 1, 0)</f>
        <v>0</v>
      </c>
      <c r="BM24" s="90">
        <f t="shared" si="7"/>
        <v>0</v>
      </c>
    </row>
    <row r="25" spans="1:65" x14ac:dyDescent="0.25">
      <c r="A25" s="98" t="str">
        <f>'Service providers'!A35</f>
        <v>Enter name of Site 1</v>
      </c>
      <c r="B25" s="90">
        <f>IF('Medical equipment-NSP'!F33="Yes", 'Service providers'!G35, 1)</f>
        <v>1</v>
      </c>
      <c r="C25" s="90" t="str">
        <f>IFERROR(('Medical equipment-NSP'!G33*B25)/I25, "0")</f>
        <v>0</v>
      </c>
      <c r="D25" s="90">
        <f>IF('Medical equipment-NSP'!F33="Yes", 'Service providers'!H35, 1)</f>
        <v>1</v>
      </c>
      <c r="E25" s="90" t="str">
        <f>IFERROR(('Medical equipment-NSP'!H33*D25)/I25, "0")</f>
        <v>0</v>
      </c>
      <c r="F25" s="90">
        <f>IF('Medical equipment-NSP'!C33="yes", 1, 0)</f>
        <v>0</v>
      </c>
      <c r="G25" s="90">
        <f>IF('Medical equipment-NSP'!D33="yes", 1, 0)</f>
        <v>0</v>
      </c>
      <c r="H25" s="90">
        <f>IF('Medical equipment-NSP'!E33="yes", 1, 0)</f>
        <v>0</v>
      </c>
      <c r="I25" s="90">
        <f t="shared" si="0"/>
        <v>0</v>
      </c>
      <c r="J25" s="90">
        <f>IF('Medical equipment-NSP'!M33="Yes", 'Service providers'!G35, 1)</f>
        <v>1</v>
      </c>
      <c r="K25" s="90" t="str">
        <f>IFERROR(('Medical equipment-NSP'!N33*J25)/Q25, "0")</f>
        <v>0</v>
      </c>
      <c r="L25" s="90">
        <f>IF('Medical equipment-NSP'!M33="Yes", 'Service providers'!H35, 1)</f>
        <v>1</v>
      </c>
      <c r="M25" s="90" t="str">
        <f>IFERROR(('Medical equipment-NSP'!O33*L25)/Q25, "0")</f>
        <v>0</v>
      </c>
      <c r="N25" s="90">
        <f>IF('Medical equipment-NSP'!J33="yes", 1, 0)</f>
        <v>0</v>
      </c>
      <c r="O25" s="90">
        <f>IF('Medical equipment-NSP'!K33="yes", 1, 0)</f>
        <v>0</v>
      </c>
      <c r="P25" s="90">
        <f>IF('Medical equipment-NSP'!L33="yes", 1, 0)</f>
        <v>0</v>
      </c>
      <c r="Q25" s="90">
        <f t="shared" si="1"/>
        <v>0</v>
      </c>
      <c r="R25" s="90">
        <f>IF('Medical equipment-NSP'!T33="Yes", 'Service providers'!G35, 1)</f>
        <v>1</v>
      </c>
      <c r="S25" s="90" t="str">
        <f>IFERROR(('Medical equipment-NSP'!U33*R25)/Y25, "0")</f>
        <v>0</v>
      </c>
      <c r="T25" s="90">
        <f>IF('Medical equipment-NSP'!T33="Yes", 'Service providers'!H35, 1)</f>
        <v>1</v>
      </c>
      <c r="U25" s="90" t="str">
        <f>IFERROR(('Medical equipment-NSP'!V33*T25)/Y25, "0")</f>
        <v>0</v>
      </c>
      <c r="V25" s="90">
        <f>IF('Medical equipment-NSP'!Q33="yes", 1, 0)</f>
        <v>0</v>
      </c>
      <c r="W25" s="90">
        <f>IF('Medical equipment-NSP'!R33="yes", 1, 0)</f>
        <v>0</v>
      </c>
      <c r="X25" s="90">
        <f>IF('Medical equipment-NSP'!S33="yes", 1, 0)</f>
        <v>0</v>
      </c>
      <c r="Y25" s="90">
        <f t="shared" si="2"/>
        <v>0</v>
      </c>
      <c r="Z25" s="90">
        <f>IF('Medical equipment-NSP'!AA33="Yes", 'Service providers'!G35, 1)</f>
        <v>1</v>
      </c>
      <c r="AA25" s="90" t="str">
        <f>IFERROR(('Medical equipment-NSP'!AB33*Z25)/AG25, "0")</f>
        <v>0</v>
      </c>
      <c r="AB25" s="90">
        <f>IF('Medical equipment-NSP'!AA33="Yes", 'Service providers'!H35, 1)</f>
        <v>1</v>
      </c>
      <c r="AC25" s="90" t="str">
        <f>IFERROR(('Medical equipment-NSP'!AC33*AB25)/AG25, "0")</f>
        <v>0</v>
      </c>
      <c r="AD25" s="90">
        <f>IF('Medical equipment-NSP'!X33="yes", 1, 0)</f>
        <v>0</v>
      </c>
      <c r="AE25" s="90">
        <f>IF('Medical equipment-NSP'!Y33="yes", 1, 0)</f>
        <v>0</v>
      </c>
      <c r="AF25" s="90">
        <f>IF('Medical equipment-NSP'!Z33="yes", 1, 0)</f>
        <v>0</v>
      </c>
      <c r="AG25" s="90">
        <f t="shared" si="3"/>
        <v>0</v>
      </c>
      <c r="AH25" s="90">
        <f>IF('Medical equipment-NSP'!AH33="Yes", 'Service providers'!G35, 1)</f>
        <v>1</v>
      </c>
      <c r="AI25" s="90" t="str">
        <f>IFERROR(('Medical equipment-NSP'!AI33*AH25)/AO25, "0")</f>
        <v>0</v>
      </c>
      <c r="AJ25" s="90">
        <f>IF('Medical equipment-NSP'!AH33="Yes", 'Service providers'!H35, 1)</f>
        <v>1</v>
      </c>
      <c r="AK25" s="90" t="str">
        <f>IFERROR(('Medical equipment-NSP'!AJ33*AJ25)/AO25, "0")</f>
        <v>0</v>
      </c>
      <c r="AL25" s="90">
        <f>IF('Medical equipment-NSP'!AE33="yes", 1, 0)</f>
        <v>0</v>
      </c>
      <c r="AM25" s="90">
        <f>IF('Medical equipment-NSP'!AF33="yes", 1, 0)</f>
        <v>0</v>
      </c>
      <c r="AN25" s="90">
        <f>IF('Medical equipment-NSP'!AG33="yes", 1, 0)</f>
        <v>0</v>
      </c>
      <c r="AO25" s="90">
        <f t="shared" si="4"/>
        <v>0</v>
      </c>
      <c r="AP25" s="90">
        <f>IF('Medical equipment-NSP'!AO33="Yes", 'Service providers'!G35, 1)</f>
        <v>1</v>
      </c>
      <c r="AQ25" s="90" t="str">
        <f>IFERROR(('Medical equipment-NSP'!AP33*AP25)/AW25, "0")</f>
        <v>0</v>
      </c>
      <c r="AR25" s="90">
        <f>IF('Medical equipment-NSP'!AO33="Yes", 'Service providers'!H35, 1)</f>
        <v>1</v>
      </c>
      <c r="AS25" s="90" t="str">
        <f>IFERROR(('Medical equipment-NSP'!AQ33*AR25)/AW25, "0")</f>
        <v>0</v>
      </c>
      <c r="AT25" s="90">
        <f>IF('Medical equipment-NSP'!AL33="yes", 1, 0)</f>
        <v>0</v>
      </c>
      <c r="AU25" s="90">
        <f>IF('Medical equipment-NSP'!AM33="yes", 1, 0)</f>
        <v>0</v>
      </c>
      <c r="AV25" s="90">
        <f>IF('Medical equipment-NSP'!AN33="yes", 1, 0)</f>
        <v>0</v>
      </c>
      <c r="AW25" s="90">
        <f t="shared" si="5"/>
        <v>0</v>
      </c>
      <c r="AX25" s="90">
        <f>IF('Medical equipment-NSP'!AV33="Yes", 'Service providers'!G35, 1)</f>
        <v>1</v>
      </c>
      <c r="AY25" s="90" t="str">
        <f>IFERROR(('Medical equipment-NSP'!AW33*AX25)/BE25, "0")</f>
        <v>0</v>
      </c>
      <c r="AZ25" s="90">
        <f>IF('Medical equipment-NSP'!AV33="Yes", 'Service providers'!H35, 1)</f>
        <v>1</v>
      </c>
      <c r="BA25" s="90" t="str">
        <f>IFERROR(('Medical equipment-NSP'!AX33*AZ25)/BE25, "0")</f>
        <v>0</v>
      </c>
      <c r="BB25" s="90">
        <f>IF('Medical equipment-NSP'!AS33="yes", 1, 0)</f>
        <v>0</v>
      </c>
      <c r="BC25" s="90">
        <f>IF('Medical equipment-NSP'!AT33="yes", 1, 0)</f>
        <v>0</v>
      </c>
      <c r="BD25" s="90">
        <f>IF('Medical equipment-NSP'!AU33="yes", 1, 0)</f>
        <v>0</v>
      </c>
      <c r="BE25" s="90">
        <f t="shared" si="6"/>
        <v>0</v>
      </c>
      <c r="BF25" s="90">
        <f>IF('Medical equipment-NSP'!BC33="Yes", 'Service providers'!G35, 1)</f>
        <v>1</v>
      </c>
      <c r="BG25" s="90" t="str">
        <f>IFERROR(('Medical equipment-NSP'!BD33*BF25)/BM25, "0")</f>
        <v>0</v>
      </c>
      <c r="BH25" s="90">
        <f>IF('Medical equipment-NSP'!BC33="Yes", 'Service providers'!H35, 1)</f>
        <v>1</v>
      </c>
      <c r="BI25" s="90" t="str">
        <f>IFERROR(('Medical equipment-NSP'!BE33*BH25)/BM25, "0")</f>
        <v>0</v>
      </c>
      <c r="BJ25" s="90">
        <f>IF('Medical equipment-NSP'!AZ33="yes", 1, 0)</f>
        <v>0</v>
      </c>
      <c r="BK25" s="90">
        <f>IF('Medical equipment-NSP'!BA33="yes", 1, 0)</f>
        <v>0</v>
      </c>
      <c r="BL25" s="90">
        <f>IF('Medical equipment-NSP'!BB33="yes", 1, 0)</f>
        <v>0</v>
      </c>
      <c r="BM25" s="90">
        <f t="shared" si="7"/>
        <v>0</v>
      </c>
    </row>
    <row r="26" spans="1:65" x14ac:dyDescent="0.25">
      <c r="A26" s="98" t="str">
        <f>'Service providers'!A36</f>
        <v>Enter name of Site 2</v>
      </c>
      <c r="B26" s="90">
        <f>IF('Medical equipment-NSP'!F34="Yes", 'Service providers'!G36, 1)</f>
        <v>1</v>
      </c>
      <c r="C26" s="90" t="str">
        <f>IFERROR(('Medical equipment-NSP'!G34*B26)/I26, "0")</f>
        <v>0</v>
      </c>
      <c r="D26" s="90">
        <f>IF('Medical equipment-NSP'!F34="Yes", 'Service providers'!H36, 1)</f>
        <v>1</v>
      </c>
      <c r="E26" s="90" t="str">
        <f>IFERROR(('Medical equipment-NSP'!H34*D26)/I26, "0")</f>
        <v>0</v>
      </c>
      <c r="F26" s="90">
        <f>IF('Medical equipment-NSP'!C34="yes", 1, 0)</f>
        <v>0</v>
      </c>
      <c r="G26" s="90">
        <f>IF('Medical equipment-NSP'!D34="yes", 1, 0)</f>
        <v>0</v>
      </c>
      <c r="H26" s="90">
        <f>IF('Medical equipment-NSP'!E34="yes", 1, 0)</f>
        <v>0</v>
      </c>
      <c r="I26" s="90">
        <f t="shared" si="0"/>
        <v>0</v>
      </c>
      <c r="J26" s="90">
        <f>IF('Medical equipment-NSP'!M34="Yes", 'Service providers'!G36, 1)</f>
        <v>1</v>
      </c>
      <c r="K26" s="90" t="str">
        <f>IFERROR(('Medical equipment-NSP'!N34*J26)/Q26, "0")</f>
        <v>0</v>
      </c>
      <c r="L26" s="90">
        <f>IF('Medical equipment-NSP'!M34="Yes", 'Service providers'!H36, 1)</f>
        <v>1</v>
      </c>
      <c r="M26" s="90" t="str">
        <f>IFERROR(('Medical equipment-NSP'!O34*L26)/Q26, "0")</f>
        <v>0</v>
      </c>
      <c r="N26" s="90">
        <f>IF('Medical equipment-NSP'!J34="yes", 1, 0)</f>
        <v>0</v>
      </c>
      <c r="O26" s="90">
        <f>IF('Medical equipment-NSP'!K34="yes", 1, 0)</f>
        <v>0</v>
      </c>
      <c r="P26" s="90">
        <f>IF('Medical equipment-NSP'!L34="yes", 1, 0)</f>
        <v>0</v>
      </c>
      <c r="Q26" s="90">
        <f t="shared" si="1"/>
        <v>0</v>
      </c>
      <c r="R26" s="90">
        <f>IF('Medical equipment-NSP'!T34="Yes", 'Service providers'!G36, 1)</f>
        <v>1</v>
      </c>
      <c r="S26" s="90" t="str">
        <f>IFERROR(('Medical equipment-NSP'!U34*R26)/Y26, "0")</f>
        <v>0</v>
      </c>
      <c r="T26" s="90">
        <f>IF('Medical equipment-NSP'!T34="Yes", 'Service providers'!H36, 1)</f>
        <v>1</v>
      </c>
      <c r="U26" s="90" t="str">
        <f>IFERROR(('Medical equipment-NSP'!V34*T26)/Y26, "0")</f>
        <v>0</v>
      </c>
      <c r="V26" s="90">
        <f>IF('Medical equipment-NSP'!Q34="yes", 1, 0)</f>
        <v>0</v>
      </c>
      <c r="W26" s="90">
        <f>IF('Medical equipment-NSP'!R34="yes", 1, 0)</f>
        <v>0</v>
      </c>
      <c r="X26" s="90">
        <f>IF('Medical equipment-NSP'!S34="yes", 1, 0)</f>
        <v>0</v>
      </c>
      <c r="Y26" s="90">
        <f t="shared" si="2"/>
        <v>0</v>
      </c>
      <c r="Z26" s="90">
        <f>IF('Medical equipment-NSP'!AA34="Yes", 'Service providers'!G36, 1)</f>
        <v>1</v>
      </c>
      <c r="AA26" s="90" t="str">
        <f>IFERROR(('Medical equipment-NSP'!AB34*Z26)/AG26, "0")</f>
        <v>0</v>
      </c>
      <c r="AB26" s="90">
        <f>IF('Medical equipment-NSP'!AA34="Yes", 'Service providers'!H36, 1)</f>
        <v>1</v>
      </c>
      <c r="AC26" s="90" t="str">
        <f>IFERROR(('Medical equipment-NSP'!AC34*AB26)/AG26, "0")</f>
        <v>0</v>
      </c>
      <c r="AD26" s="90">
        <f>IF('Medical equipment-NSP'!X34="yes", 1, 0)</f>
        <v>0</v>
      </c>
      <c r="AE26" s="90">
        <f>IF('Medical equipment-NSP'!Y34="yes", 1, 0)</f>
        <v>0</v>
      </c>
      <c r="AF26" s="90">
        <f>IF('Medical equipment-NSP'!Z34="yes", 1, 0)</f>
        <v>0</v>
      </c>
      <c r="AG26" s="90">
        <f t="shared" si="3"/>
        <v>0</v>
      </c>
      <c r="AH26" s="90">
        <f>IF('Medical equipment-NSP'!AH34="Yes", 'Service providers'!G36, 1)</f>
        <v>1</v>
      </c>
      <c r="AI26" s="90" t="str">
        <f>IFERROR(('Medical equipment-NSP'!AI34*AH26)/AO26, "0")</f>
        <v>0</v>
      </c>
      <c r="AJ26" s="90">
        <f>IF('Medical equipment-NSP'!AH34="Yes", 'Service providers'!H36, 1)</f>
        <v>1</v>
      </c>
      <c r="AK26" s="90" t="str">
        <f>IFERROR(('Medical equipment-NSP'!AJ34*AJ26)/AO26, "0")</f>
        <v>0</v>
      </c>
      <c r="AL26" s="90">
        <f>IF('Medical equipment-NSP'!AE34="yes", 1, 0)</f>
        <v>0</v>
      </c>
      <c r="AM26" s="90">
        <f>IF('Medical equipment-NSP'!AF34="yes", 1, 0)</f>
        <v>0</v>
      </c>
      <c r="AN26" s="90">
        <f>IF('Medical equipment-NSP'!AG34="yes", 1, 0)</f>
        <v>0</v>
      </c>
      <c r="AO26" s="90">
        <f t="shared" si="4"/>
        <v>0</v>
      </c>
      <c r="AP26" s="90">
        <f>IF('Medical equipment-NSP'!AO34="Yes", 'Service providers'!G36, 1)</f>
        <v>1</v>
      </c>
      <c r="AQ26" s="90" t="str">
        <f>IFERROR(('Medical equipment-NSP'!AP34*AP26)/AW26, "0")</f>
        <v>0</v>
      </c>
      <c r="AR26" s="90">
        <f>IF('Medical equipment-NSP'!AO34="Yes", 'Service providers'!H36, 1)</f>
        <v>1</v>
      </c>
      <c r="AS26" s="90" t="str">
        <f>IFERROR(('Medical equipment-NSP'!AQ34*AR26)/AW26, "0")</f>
        <v>0</v>
      </c>
      <c r="AT26" s="90">
        <f>IF('Medical equipment-NSP'!AL34="yes", 1, 0)</f>
        <v>0</v>
      </c>
      <c r="AU26" s="90">
        <f>IF('Medical equipment-NSP'!AM34="yes", 1, 0)</f>
        <v>0</v>
      </c>
      <c r="AV26" s="90">
        <f>IF('Medical equipment-NSP'!AN34="yes", 1, 0)</f>
        <v>0</v>
      </c>
      <c r="AW26" s="90">
        <f t="shared" si="5"/>
        <v>0</v>
      </c>
      <c r="AX26" s="90">
        <f>IF('Medical equipment-NSP'!AV34="Yes", 'Service providers'!G36, 1)</f>
        <v>1</v>
      </c>
      <c r="AY26" s="90" t="str">
        <f>IFERROR(('Medical equipment-NSP'!AW34*AX26)/BE26, "0")</f>
        <v>0</v>
      </c>
      <c r="AZ26" s="90">
        <f>IF('Medical equipment-NSP'!AV34="Yes", 'Service providers'!H36, 1)</f>
        <v>1</v>
      </c>
      <c r="BA26" s="90" t="str">
        <f>IFERROR(('Medical equipment-NSP'!AX34*AZ26)/BE26, "0")</f>
        <v>0</v>
      </c>
      <c r="BB26" s="90">
        <f>IF('Medical equipment-NSP'!AS34="yes", 1, 0)</f>
        <v>0</v>
      </c>
      <c r="BC26" s="90">
        <f>IF('Medical equipment-NSP'!AT34="yes", 1, 0)</f>
        <v>0</v>
      </c>
      <c r="BD26" s="90">
        <f>IF('Medical equipment-NSP'!AU34="yes", 1, 0)</f>
        <v>0</v>
      </c>
      <c r="BE26" s="90">
        <f t="shared" si="6"/>
        <v>0</v>
      </c>
      <c r="BF26" s="90">
        <f>IF('Medical equipment-NSP'!BC34="Yes", 'Service providers'!G36, 1)</f>
        <v>1</v>
      </c>
      <c r="BG26" s="90" t="str">
        <f>IFERROR(('Medical equipment-NSP'!BD34*BF26)/BM26, "0")</f>
        <v>0</v>
      </c>
      <c r="BH26" s="90">
        <f>IF('Medical equipment-NSP'!BC34="Yes", 'Service providers'!H36, 1)</f>
        <v>1</v>
      </c>
      <c r="BI26" s="90" t="str">
        <f>IFERROR(('Medical equipment-NSP'!BE34*BH26)/BM26, "0")</f>
        <v>0</v>
      </c>
      <c r="BJ26" s="90">
        <f>IF('Medical equipment-NSP'!AZ34="yes", 1, 0)</f>
        <v>0</v>
      </c>
      <c r="BK26" s="90">
        <f>IF('Medical equipment-NSP'!BA34="yes", 1, 0)</f>
        <v>0</v>
      </c>
      <c r="BL26" s="90">
        <f>IF('Medical equipment-NSP'!BB34="yes", 1, 0)</f>
        <v>0</v>
      </c>
      <c r="BM26" s="90">
        <f t="shared" si="7"/>
        <v>0</v>
      </c>
    </row>
    <row r="27" spans="1:65" x14ac:dyDescent="0.25">
      <c r="A27" s="98" t="str">
        <f>'Service providers'!A37</f>
        <v>Enter name of Site 3</v>
      </c>
      <c r="B27" s="90">
        <f>IF('Medical equipment-NSP'!F35="Yes", 'Service providers'!G37, 1)</f>
        <v>1</v>
      </c>
      <c r="C27" s="90" t="str">
        <f>IFERROR(('Medical equipment-NSP'!G35*B27)/I27, "0")</f>
        <v>0</v>
      </c>
      <c r="D27" s="90">
        <f>IF('Medical equipment-NSP'!F35="Yes", 'Service providers'!H37, 1)</f>
        <v>1</v>
      </c>
      <c r="E27" s="90" t="str">
        <f>IFERROR(('Medical equipment-NSP'!H35*D27)/I27, "0")</f>
        <v>0</v>
      </c>
      <c r="F27" s="90">
        <f>IF('Medical equipment-NSP'!C35="yes", 1, 0)</f>
        <v>0</v>
      </c>
      <c r="G27" s="90">
        <f>IF('Medical equipment-NSP'!D35="yes", 1, 0)</f>
        <v>0</v>
      </c>
      <c r="H27" s="90">
        <f>IF('Medical equipment-NSP'!E35="yes", 1, 0)</f>
        <v>0</v>
      </c>
      <c r="I27" s="90">
        <f t="shared" si="0"/>
        <v>0</v>
      </c>
      <c r="J27" s="90">
        <f>IF('Medical equipment-NSP'!M35="Yes", 'Service providers'!G37, 1)</f>
        <v>1</v>
      </c>
      <c r="K27" s="90" t="str">
        <f>IFERROR(('Medical equipment-NSP'!N35*J27)/Q27, "0")</f>
        <v>0</v>
      </c>
      <c r="L27" s="90">
        <f>IF('Medical equipment-NSP'!M35="Yes", 'Service providers'!H37, 1)</f>
        <v>1</v>
      </c>
      <c r="M27" s="90" t="str">
        <f>IFERROR(('Medical equipment-NSP'!O35*L27)/Q27, "0")</f>
        <v>0</v>
      </c>
      <c r="N27" s="90">
        <f>IF('Medical equipment-NSP'!J35="yes", 1, 0)</f>
        <v>0</v>
      </c>
      <c r="O27" s="90">
        <f>IF('Medical equipment-NSP'!K35="yes", 1, 0)</f>
        <v>0</v>
      </c>
      <c r="P27" s="90">
        <f>IF('Medical equipment-NSP'!L35="yes", 1, 0)</f>
        <v>0</v>
      </c>
      <c r="Q27" s="90">
        <f t="shared" si="1"/>
        <v>0</v>
      </c>
      <c r="R27" s="90">
        <f>IF('Medical equipment-NSP'!T35="Yes", 'Service providers'!G37, 1)</f>
        <v>1</v>
      </c>
      <c r="S27" s="90" t="str">
        <f>IFERROR(('Medical equipment-NSP'!U35*R27)/Y27, "0")</f>
        <v>0</v>
      </c>
      <c r="T27" s="90">
        <f>IF('Medical equipment-NSP'!T35="Yes", 'Service providers'!H37, 1)</f>
        <v>1</v>
      </c>
      <c r="U27" s="90" t="str">
        <f>IFERROR(('Medical equipment-NSP'!V35*T27)/Y27, "0")</f>
        <v>0</v>
      </c>
      <c r="V27" s="90">
        <f>IF('Medical equipment-NSP'!Q35="yes", 1, 0)</f>
        <v>0</v>
      </c>
      <c r="W27" s="90">
        <f>IF('Medical equipment-NSP'!R35="yes", 1, 0)</f>
        <v>0</v>
      </c>
      <c r="X27" s="90">
        <f>IF('Medical equipment-NSP'!S35="yes", 1, 0)</f>
        <v>0</v>
      </c>
      <c r="Y27" s="90">
        <f t="shared" si="2"/>
        <v>0</v>
      </c>
      <c r="Z27" s="90">
        <f>IF('Medical equipment-NSP'!AA35="Yes", 'Service providers'!G37, 1)</f>
        <v>1</v>
      </c>
      <c r="AA27" s="90" t="str">
        <f>IFERROR(('Medical equipment-NSP'!AB35*Z27)/AG27, "0")</f>
        <v>0</v>
      </c>
      <c r="AB27" s="90">
        <f>IF('Medical equipment-NSP'!AA35="Yes", 'Service providers'!H37, 1)</f>
        <v>1</v>
      </c>
      <c r="AC27" s="90" t="str">
        <f>IFERROR(('Medical equipment-NSP'!AC35*AB27)/AG27, "0")</f>
        <v>0</v>
      </c>
      <c r="AD27" s="90">
        <f>IF('Medical equipment-NSP'!X35="yes", 1, 0)</f>
        <v>0</v>
      </c>
      <c r="AE27" s="90">
        <f>IF('Medical equipment-NSP'!Y35="yes", 1, 0)</f>
        <v>0</v>
      </c>
      <c r="AF27" s="90">
        <f>IF('Medical equipment-NSP'!Z35="yes", 1, 0)</f>
        <v>0</v>
      </c>
      <c r="AG27" s="90">
        <f t="shared" si="3"/>
        <v>0</v>
      </c>
      <c r="AH27" s="90">
        <f>IF('Medical equipment-NSP'!AH35="Yes", 'Service providers'!G37, 1)</f>
        <v>1</v>
      </c>
      <c r="AI27" s="90" t="str">
        <f>IFERROR(('Medical equipment-NSP'!AI35*AH27)/AO27, "0")</f>
        <v>0</v>
      </c>
      <c r="AJ27" s="90">
        <f>IF('Medical equipment-NSP'!AH35="Yes", 'Service providers'!H37, 1)</f>
        <v>1</v>
      </c>
      <c r="AK27" s="90" t="str">
        <f>IFERROR(('Medical equipment-NSP'!AJ35*AJ27)/AO27, "0")</f>
        <v>0</v>
      </c>
      <c r="AL27" s="90">
        <f>IF('Medical equipment-NSP'!AE35="yes", 1, 0)</f>
        <v>0</v>
      </c>
      <c r="AM27" s="90">
        <f>IF('Medical equipment-NSP'!AF35="yes", 1, 0)</f>
        <v>0</v>
      </c>
      <c r="AN27" s="90">
        <f>IF('Medical equipment-NSP'!AG35="yes", 1, 0)</f>
        <v>0</v>
      </c>
      <c r="AO27" s="90">
        <f t="shared" si="4"/>
        <v>0</v>
      </c>
      <c r="AP27" s="90">
        <f>IF('Medical equipment-NSP'!AO35="Yes", 'Service providers'!G37, 1)</f>
        <v>1</v>
      </c>
      <c r="AQ27" s="90" t="str">
        <f>IFERROR(('Medical equipment-NSP'!AP35*AP27)/AW27, "0")</f>
        <v>0</v>
      </c>
      <c r="AR27" s="90">
        <f>IF('Medical equipment-NSP'!AO35="Yes", 'Service providers'!H37, 1)</f>
        <v>1</v>
      </c>
      <c r="AS27" s="90" t="str">
        <f>IFERROR(('Medical equipment-NSP'!AQ35*AR27)/AW27, "0")</f>
        <v>0</v>
      </c>
      <c r="AT27" s="90">
        <f>IF('Medical equipment-NSP'!AL35="yes", 1, 0)</f>
        <v>0</v>
      </c>
      <c r="AU27" s="90">
        <f>IF('Medical equipment-NSP'!AM35="yes", 1, 0)</f>
        <v>0</v>
      </c>
      <c r="AV27" s="90">
        <f>IF('Medical equipment-NSP'!AN35="yes", 1, 0)</f>
        <v>0</v>
      </c>
      <c r="AW27" s="90">
        <f t="shared" si="5"/>
        <v>0</v>
      </c>
      <c r="AX27" s="90">
        <f>IF('Medical equipment-NSP'!AV35="Yes", 'Service providers'!G37, 1)</f>
        <v>1</v>
      </c>
      <c r="AY27" s="90" t="str">
        <f>IFERROR(('Medical equipment-NSP'!AW35*AX27)/BE27, "0")</f>
        <v>0</v>
      </c>
      <c r="AZ27" s="90">
        <f>IF('Medical equipment-NSP'!AV35="Yes", 'Service providers'!H37, 1)</f>
        <v>1</v>
      </c>
      <c r="BA27" s="90" t="str">
        <f>IFERROR(('Medical equipment-NSP'!AX35*AZ27)/BE27, "0")</f>
        <v>0</v>
      </c>
      <c r="BB27" s="90">
        <f>IF('Medical equipment-NSP'!AS35="yes", 1, 0)</f>
        <v>0</v>
      </c>
      <c r="BC27" s="90">
        <f>IF('Medical equipment-NSP'!AT35="yes", 1, 0)</f>
        <v>0</v>
      </c>
      <c r="BD27" s="90">
        <f>IF('Medical equipment-NSP'!AU35="yes", 1, 0)</f>
        <v>0</v>
      </c>
      <c r="BE27" s="90">
        <f t="shared" si="6"/>
        <v>0</v>
      </c>
      <c r="BF27" s="90">
        <f>IF('Medical equipment-NSP'!BC35="Yes", 'Service providers'!G37, 1)</f>
        <v>1</v>
      </c>
      <c r="BG27" s="90" t="str">
        <f>IFERROR(('Medical equipment-NSP'!BD35*BF27)/BM27, "0")</f>
        <v>0</v>
      </c>
      <c r="BH27" s="90">
        <f>IF('Medical equipment-NSP'!BC35="Yes", 'Service providers'!H37, 1)</f>
        <v>1</v>
      </c>
      <c r="BI27" s="90" t="str">
        <f>IFERROR(('Medical equipment-NSP'!BE35*BH27)/BM27, "0")</f>
        <v>0</v>
      </c>
      <c r="BJ27" s="90">
        <f>IF('Medical equipment-NSP'!AZ35="yes", 1, 0)</f>
        <v>0</v>
      </c>
      <c r="BK27" s="90">
        <f>IF('Medical equipment-NSP'!BA35="yes", 1, 0)</f>
        <v>0</v>
      </c>
      <c r="BL27" s="90">
        <f>IF('Medical equipment-NSP'!BB35="yes", 1, 0)</f>
        <v>0</v>
      </c>
      <c r="BM27" s="90">
        <f t="shared" si="7"/>
        <v>0</v>
      </c>
    </row>
    <row r="28" spans="1:65" x14ac:dyDescent="0.25">
      <c r="A28" s="98" t="str">
        <f>'Service providers'!A38</f>
        <v>Enter name of Site 4</v>
      </c>
      <c r="B28" s="90">
        <f>IF('Medical equipment-NSP'!F36="Yes", 'Service providers'!G38, 1)</f>
        <v>1</v>
      </c>
      <c r="C28" s="90" t="str">
        <f>IFERROR(('Medical equipment-NSP'!G36*B28)/I28, "0")</f>
        <v>0</v>
      </c>
      <c r="D28" s="90">
        <f>IF('Medical equipment-NSP'!F36="Yes", 'Service providers'!H38, 1)</f>
        <v>1</v>
      </c>
      <c r="E28" s="90" t="str">
        <f>IFERROR(('Medical equipment-NSP'!H36*D28)/I28, "0")</f>
        <v>0</v>
      </c>
      <c r="F28" s="90">
        <f>IF('Medical equipment-NSP'!C36="yes", 1, 0)</f>
        <v>0</v>
      </c>
      <c r="G28" s="90">
        <f>IF('Medical equipment-NSP'!D36="yes", 1, 0)</f>
        <v>0</v>
      </c>
      <c r="H28" s="90">
        <f>IF('Medical equipment-NSP'!E36="yes", 1, 0)</f>
        <v>0</v>
      </c>
      <c r="I28" s="90">
        <f t="shared" si="0"/>
        <v>0</v>
      </c>
      <c r="J28" s="90">
        <f>IF('Medical equipment-NSP'!M36="Yes", 'Service providers'!G38, 1)</f>
        <v>1</v>
      </c>
      <c r="K28" s="90" t="str">
        <f>IFERROR(('Medical equipment-NSP'!N36*J28)/Q28, "0")</f>
        <v>0</v>
      </c>
      <c r="L28" s="90">
        <f>IF('Medical equipment-NSP'!M36="Yes", 'Service providers'!H38, 1)</f>
        <v>1</v>
      </c>
      <c r="M28" s="90" t="str">
        <f>IFERROR(('Medical equipment-NSP'!O36*L28)/Q28, "0")</f>
        <v>0</v>
      </c>
      <c r="N28" s="90">
        <f>IF('Medical equipment-NSP'!J36="yes", 1, 0)</f>
        <v>0</v>
      </c>
      <c r="O28" s="90">
        <f>IF('Medical equipment-NSP'!K36="yes", 1, 0)</f>
        <v>0</v>
      </c>
      <c r="P28" s="90">
        <f>IF('Medical equipment-NSP'!L36="yes", 1, 0)</f>
        <v>0</v>
      </c>
      <c r="Q28" s="90">
        <f t="shared" si="1"/>
        <v>0</v>
      </c>
      <c r="R28" s="90">
        <f>IF('Medical equipment-NSP'!T36="Yes", 'Service providers'!G38, 1)</f>
        <v>1</v>
      </c>
      <c r="S28" s="90" t="str">
        <f>IFERROR(('Medical equipment-NSP'!U36*R28)/Y28, "0")</f>
        <v>0</v>
      </c>
      <c r="T28" s="90">
        <f>IF('Medical equipment-NSP'!T36="Yes", 'Service providers'!H38, 1)</f>
        <v>1</v>
      </c>
      <c r="U28" s="90" t="str">
        <f>IFERROR(('Medical equipment-NSP'!V36*T28)/Y28, "0")</f>
        <v>0</v>
      </c>
      <c r="V28" s="90">
        <f>IF('Medical equipment-NSP'!Q36="yes", 1, 0)</f>
        <v>0</v>
      </c>
      <c r="W28" s="90">
        <f>IF('Medical equipment-NSP'!R36="yes", 1, 0)</f>
        <v>0</v>
      </c>
      <c r="X28" s="90">
        <f>IF('Medical equipment-NSP'!S36="yes", 1, 0)</f>
        <v>0</v>
      </c>
      <c r="Y28" s="90">
        <f t="shared" si="2"/>
        <v>0</v>
      </c>
      <c r="Z28" s="90">
        <f>IF('Medical equipment-NSP'!AA36="Yes", 'Service providers'!G38, 1)</f>
        <v>1</v>
      </c>
      <c r="AA28" s="90" t="str">
        <f>IFERROR(('Medical equipment-NSP'!AB36*Z28)/AG28, "0")</f>
        <v>0</v>
      </c>
      <c r="AB28" s="90">
        <f>IF('Medical equipment-NSP'!AA36="Yes", 'Service providers'!H38, 1)</f>
        <v>1</v>
      </c>
      <c r="AC28" s="90" t="str">
        <f>IFERROR(('Medical equipment-NSP'!AC36*AB28)/AG28, "0")</f>
        <v>0</v>
      </c>
      <c r="AD28" s="90">
        <f>IF('Medical equipment-NSP'!X36="yes", 1, 0)</f>
        <v>0</v>
      </c>
      <c r="AE28" s="90">
        <f>IF('Medical equipment-NSP'!Y36="yes", 1, 0)</f>
        <v>0</v>
      </c>
      <c r="AF28" s="90">
        <f>IF('Medical equipment-NSP'!Z36="yes", 1, 0)</f>
        <v>0</v>
      </c>
      <c r="AG28" s="90">
        <f t="shared" si="3"/>
        <v>0</v>
      </c>
      <c r="AH28" s="90">
        <f>IF('Medical equipment-NSP'!AH36="Yes", 'Service providers'!G38, 1)</f>
        <v>1</v>
      </c>
      <c r="AI28" s="90" t="str">
        <f>IFERROR(('Medical equipment-NSP'!AI36*AH28)/AO28, "0")</f>
        <v>0</v>
      </c>
      <c r="AJ28" s="90">
        <f>IF('Medical equipment-NSP'!AH36="Yes", 'Service providers'!H38, 1)</f>
        <v>1</v>
      </c>
      <c r="AK28" s="90" t="str">
        <f>IFERROR(('Medical equipment-NSP'!AJ36*AJ28)/AO28, "0")</f>
        <v>0</v>
      </c>
      <c r="AL28" s="90">
        <f>IF('Medical equipment-NSP'!AE36="yes", 1, 0)</f>
        <v>0</v>
      </c>
      <c r="AM28" s="90">
        <f>IF('Medical equipment-NSP'!AF36="yes", 1, 0)</f>
        <v>0</v>
      </c>
      <c r="AN28" s="90">
        <f>IF('Medical equipment-NSP'!AG36="yes", 1, 0)</f>
        <v>0</v>
      </c>
      <c r="AO28" s="90">
        <f t="shared" si="4"/>
        <v>0</v>
      </c>
      <c r="AP28" s="90">
        <f>IF('Medical equipment-NSP'!AO36="Yes", 'Service providers'!G38, 1)</f>
        <v>1</v>
      </c>
      <c r="AQ28" s="90" t="str">
        <f>IFERROR(('Medical equipment-NSP'!AP36*AP28)/AW28, "0")</f>
        <v>0</v>
      </c>
      <c r="AR28" s="90">
        <f>IF('Medical equipment-NSP'!AO36="Yes", 'Service providers'!H38, 1)</f>
        <v>1</v>
      </c>
      <c r="AS28" s="90" t="str">
        <f>IFERROR(('Medical equipment-NSP'!AQ36*AR28)/AW28, "0")</f>
        <v>0</v>
      </c>
      <c r="AT28" s="90">
        <f>IF('Medical equipment-NSP'!AL36="yes", 1, 0)</f>
        <v>0</v>
      </c>
      <c r="AU28" s="90">
        <f>IF('Medical equipment-NSP'!AM36="yes", 1, 0)</f>
        <v>0</v>
      </c>
      <c r="AV28" s="90">
        <f>IF('Medical equipment-NSP'!AN36="yes", 1, 0)</f>
        <v>0</v>
      </c>
      <c r="AW28" s="90">
        <f t="shared" si="5"/>
        <v>0</v>
      </c>
      <c r="AX28" s="90">
        <f>IF('Medical equipment-NSP'!AV36="Yes", 'Service providers'!G38, 1)</f>
        <v>1</v>
      </c>
      <c r="AY28" s="90" t="str">
        <f>IFERROR(('Medical equipment-NSP'!AW36*AX28)/BE28, "0")</f>
        <v>0</v>
      </c>
      <c r="AZ28" s="90">
        <f>IF('Medical equipment-NSP'!AV36="Yes", 'Service providers'!H38, 1)</f>
        <v>1</v>
      </c>
      <c r="BA28" s="90" t="str">
        <f>IFERROR(('Medical equipment-NSP'!AX36*AZ28)/BE28, "0")</f>
        <v>0</v>
      </c>
      <c r="BB28" s="90">
        <f>IF('Medical equipment-NSP'!AS36="yes", 1, 0)</f>
        <v>0</v>
      </c>
      <c r="BC28" s="90">
        <f>IF('Medical equipment-NSP'!AT36="yes", 1, 0)</f>
        <v>0</v>
      </c>
      <c r="BD28" s="90">
        <f>IF('Medical equipment-NSP'!AU36="yes", 1, 0)</f>
        <v>0</v>
      </c>
      <c r="BE28" s="90">
        <f t="shared" si="6"/>
        <v>0</v>
      </c>
      <c r="BF28" s="90">
        <f>IF('Medical equipment-NSP'!BC36="Yes", 'Service providers'!G38, 1)</f>
        <v>1</v>
      </c>
      <c r="BG28" s="90" t="str">
        <f>IFERROR(('Medical equipment-NSP'!BD36*BF28)/BM28, "0")</f>
        <v>0</v>
      </c>
      <c r="BH28" s="90">
        <f>IF('Medical equipment-NSP'!BC36="Yes", 'Service providers'!H38, 1)</f>
        <v>1</v>
      </c>
      <c r="BI28" s="90" t="str">
        <f>IFERROR(('Medical equipment-NSP'!BE36*BH28)/BM28, "0")</f>
        <v>0</v>
      </c>
      <c r="BJ28" s="90">
        <f>IF('Medical equipment-NSP'!AZ36="yes", 1, 0)</f>
        <v>0</v>
      </c>
      <c r="BK28" s="90">
        <f>IF('Medical equipment-NSP'!BA36="yes", 1, 0)</f>
        <v>0</v>
      </c>
      <c r="BL28" s="90">
        <f>IF('Medical equipment-NSP'!BB36="yes", 1, 0)</f>
        <v>0</v>
      </c>
      <c r="BM28" s="90">
        <f t="shared" si="7"/>
        <v>0</v>
      </c>
    </row>
    <row r="29" spans="1:65" x14ac:dyDescent="0.25">
      <c r="A29" s="98" t="str">
        <f>'Service providers'!A39</f>
        <v>Enter name of Site 5</v>
      </c>
      <c r="B29" s="90">
        <f>IF('Medical equipment-NSP'!F37="Yes", 'Service providers'!G39, 1)</f>
        <v>1</v>
      </c>
      <c r="C29" s="90" t="str">
        <f>IFERROR(('Medical equipment-NSP'!G37*B29)/I29, "0")</f>
        <v>0</v>
      </c>
      <c r="D29" s="90">
        <f>IF('Medical equipment-NSP'!F37="Yes", 'Service providers'!H39, 1)</f>
        <v>1</v>
      </c>
      <c r="E29" s="90" t="str">
        <f>IFERROR(('Medical equipment-NSP'!H37*D29)/I29, "0")</f>
        <v>0</v>
      </c>
      <c r="F29" s="90">
        <f>IF('Medical equipment-NSP'!C37="yes", 1, 0)</f>
        <v>0</v>
      </c>
      <c r="G29" s="90">
        <f>IF('Medical equipment-NSP'!D37="yes", 1, 0)</f>
        <v>0</v>
      </c>
      <c r="H29" s="90">
        <f>IF('Medical equipment-NSP'!E37="yes", 1, 0)</f>
        <v>0</v>
      </c>
      <c r="I29" s="90">
        <f t="shared" si="0"/>
        <v>0</v>
      </c>
      <c r="J29" s="90">
        <f>IF('Medical equipment-NSP'!M37="Yes", 'Service providers'!G39, 1)</f>
        <v>1</v>
      </c>
      <c r="K29" s="90" t="str">
        <f>IFERROR(('Medical equipment-NSP'!N37*J29)/Q29, "0")</f>
        <v>0</v>
      </c>
      <c r="L29" s="90">
        <f>IF('Medical equipment-NSP'!M37="Yes", 'Service providers'!H39, 1)</f>
        <v>1</v>
      </c>
      <c r="M29" s="90" t="str">
        <f>IFERROR(('Medical equipment-NSP'!O37*L29)/Q29, "0")</f>
        <v>0</v>
      </c>
      <c r="N29" s="90">
        <f>IF('Medical equipment-NSP'!J37="yes", 1, 0)</f>
        <v>0</v>
      </c>
      <c r="O29" s="90">
        <f>IF('Medical equipment-NSP'!K37="yes", 1, 0)</f>
        <v>0</v>
      </c>
      <c r="P29" s="90">
        <f>IF('Medical equipment-NSP'!L37="yes", 1, 0)</f>
        <v>0</v>
      </c>
      <c r="Q29" s="90">
        <f t="shared" si="1"/>
        <v>0</v>
      </c>
      <c r="R29" s="90">
        <f>IF('Medical equipment-NSP'!T37="Yes", 'Service providers'!G39, 1)</f>
        <v>1</v>
      </c>
      <c r="S29" s="90" t="str">
        <f>IFERROR(('Medical equipment-NSP'!U37*R29)/Y29, "0")</f>
        <v>0</v>
      </c>
      <c r="T29" s="90">
        <f>IF('Medical equipment-NSP'!T37="Yes", 'Service providers'!H39, 1)</f>
        <v>1</v>
      </c>
      <c r="U29" s="90" t="str">
        <f>IFERROR(('Medical equipment-NSP'!V37*T29)/Y29, "0")</f>
        <v>0</v>
      </c>
      <c r="V29" s="90">
        <f>IF('Medical equipment-NSP'!Q37="yes", 1, 0)</f>
        <v>0</v>
      </c>
      <c r="W29" s="90">
        <f>IF('Medical equipment-NSP'!R37="yes", 1, 0)</f>
        <v>0</v>
      </c>
      <c r="X29" s="90">
        <f>IF('Medical equipment-NSP'!S37="yes", 1, 0)</f>
        <v>0</v>
      </c>
      <c r="Y29" s="90">
        <f t="shared" si="2"/>
        <v>0</v>
      </c>
      <c r="Z29" s="90">
        <f>IF('Medical equipment-NSP'!AA37="Yes", 'Service providers'!G39, 1)</f>
        <v>1</v>
      </c>
      <c r="AA29" s="90" t="str">
        <f>IFERROR(('Medical equipment-NSP'!AB37*Z29)/AG29, "0")</f>
        <v>0</v>
      </c>
      <c r="AB29" s="90">
        <f>IF('Medical equipment-NSP'!AA37="Yes", 'Service providers'!H39, 1)</f>
        <v>1</v>
      </c>
      <c r="AC29" s="90" t="str">
        <f>IFERROR(('Medical equipment-NSP'!AC37*AB29)/AG29, "0")</f>
        <v>0</v>
      </c>
      <c r="AD29" s="90">
        <f>IF('Medical equipment-NSP'!X37="yes", 1, 0)</f>
        <v>0</v>
      </c>
      <c r="AE29" s="90">
        <f>IF('Medical equipment-NSP'!Y37="yes", 1, 0)</f>
        <v>0</v>
      </c>
      <c r="AF29" s="90">
        <f>IF('Medical equipment-NSP'!Z37="yes", 1, 0)</f>
        <v>0</v>
      </c>
      <c r="AG29" s="90">
        <f t="shared" si="3"/>
        <v>0</v>
      </c>
      <c r="AH29" s="90">
        <f>IF('Medical equipment-NSP'!AH37="Yes", 'Service providers'!G39, 1)</f>
        <v>1</v>
      </c>
      <c r="AI29" s="90" t="str">
        <f>IFERROR(('Medical equipment-NSP'!AI37*AH29)/AO29, "0")</f>
        <v>0</v>
      </c>
      <c r="AJ29" s="90">
        <f>IF('Medical equipment-NSP'!AH37="Yes", 'Service providers'!H39, 1)</f>
        <v>1</v>
      </c>
      <c r="AK29" s="90" t="str">
        <f>IFERROR(('Medical equipment-NSP'!AJ37*AJ29)/AO29, "0")</f>
        <v>0</v>
      </c>
      <c r="AL29" s="90">
        <f>IF('Medical equipment-NSP'!AE37="yes", 1, 0)</f>
        <v>0</v>
      </c>
      <c r="AM29" s="90">
        <f>IF('Medical equipment-NSP'!AF37="yes", 1, 0)</f>
        <v>0</v>
      </c>
      <c r="AN29" s="90">
        <f>IF('Medical equipment-NSP'!AG37="yes", 1, 0)</f>
        <v>0</v>
      </c>
      <c r="AO29" s="90">
        <f t="shared" si="4"/>
        <v>0</v>
      </c>
      <c r="AP29" s="90">
        <f>IF('Medical equipment-NSP'!AO37="Yes", 'Service providers'!G39, 1)</f>
        <v>1</v>
      </c>
      <c r="AQ29" s="90" t="str">
        <f>IFERROR(('Medical equipment-NSP'!AP37*AP29)/AW29, "0")</f>
        <v>0</v>
      </c>
      <c r="AR29" s="90">
        <f>IF('Medical equipment-NSP'!AO37="Yes", 'Service providers'!H39, 1)</f>
        <v>1</v>
      </c>
      <c r="AS29" s="90" t="str">
        <f>IFERROR(('Medical equipment-NSP'!AQ37*AR29)/AW29, "0")</f>
        <v>0</v>
      </c>
      <c r="AT29" s="90">
        <f>IF('Medical equipment-NSP'!AL37="yes", 1, 0)</f>
        <v>0</v>
      </c>
      <c r="AU29" s="90">
        <f>IF('Medical equipment-NSP'!AM37="yes", 1, 0)</f>
        <v>0</v>
      </c>
      <c r="AV29" s="90">
        <f>IF('Medical equipment-NSP'!AN37="yes", 1, 0)</f>
        <v>0</v>
      </c>
      <c r="AW29" s="90">
        <f t="shared" si="5"/>
        <v>0</v>
      </c>
      <c r="AX29" s="90">
        <f>IF('Medical equipment-NSP'!AV37="Yes", 'Service providers'!G39, 1)</f>
        <v>1</v>
      </c>
      <c r="AY29" s="90" t="str">
        <f>IFERROR(('Medical equipment-NSP'!AW37*AX29)/BE29, "0")</f>
        <v>0</v>
      </c>
      <c r="AZ29" s="90">
        <f>IF('Medical equipment-NSP'!AV37="Yes", 'Service providers'!H39, 1)</f>
        <v>1</v>
      </c>
      <c r="BA29" s="90" t="str">
        <f>IFERROR(('Medical equipment-NSP'!AX37*AZ29)/BE29, "0")</f>
        <v>0</v>
      </c>
      <c r="BB29" s="90">
        <f>IF('Medical equipment-NSP'!AS37="yes", 1, 0)</f>
        <v>0</v>
      </c>
      <c r="BC29" s="90">
        <f>IF('Medical equipment-NSP'!AT37="yes", 1, 0)</f>
        <v>0</v>
      </c>
      <c r="BD29" s="90">
        <f>IF('Medical equipment-NSP'!AU37="yes", 1, 0)</f>
        <v>0</v>
      </c>
      <c r="BE29" s="90">
        <f t="shared" si="6"/>
        <v>0</v>
      </c>
      <c r="BF29" s="90">
        <f>IF('Medical equipment-NSP'!BC37="Yes", 'Service providers'!G39, 1)</f>
        <v>1</v>
      </c>
      <c r="BG29" s="90" t="str">
        <f>IFERROR(('Medical equipment-NSP'!BD37*BF29)/BM29, "0")</f>
        <v>0</v>
      </c>
      <c r="BH29" s="90">
        <f>IF('Medical equipment-NSP'!BC37="Yes", 'Service providers'!H39, 1)</f>
        <v>1</v>
      </c>
      <c r="BI29" s="90" t="str">
        <f>IFERROR(('Medical equipment-NSP'!BE37*BH29)/BM29, "0")</f>
        <v>0</v>
      </c>
      <c r="BJ29" s="90">
        <f>IF('Medical equipment-NSP'!AZ37="yes", 1, 0)</f>
        <v>0</v>
      </c>
      <c r="BK29" s="90">
        <f>IF('Medical equipment-NSP'!BA37="yes", 1, 0)</f>
        <v>0</v>
      </c>
      <c r="BL29" s="90">
        <f>IF('Medical equipment-NSP'!BB37="yes", 1, 0)</f>
        <v>0</v>
      </c>
      <c r="BM29" s="90">
        <f t="shared" si="7"/>
        <v>0</v>
      </c>
    </row>
    <row r="30" spans="1:65" x14ac:dyDescent="0.25">
      <c r="A30" s="98" t="str">
        <f>'Service providers'!A40</f>
        <v>Enter name of Site 6</v>
      </c>
      <c r="B30" s="90">
        <f>IF('Medical equipment-NSP'!F38="Yes", 'Service providers'!G40, 1)</f>
        <v>1</v>
      </c>
      <c r="C30" s="90" t="str">
        <f>IFERROR(('Medical equipment-NSP'!G38*B30)/I30, "0")</f>
        <v>0</v>
      </c>
      <c r="D30" s="90">
        <f>IF('Medical equipment-NSP'!F38="Yes", 'Service providers'!H40, 1)</f>
        <v>1</v>
      </c>
      <c r="E30" s="90" t="str">
        <f>IFERROR(('Medical equipment-NSP'!H38*D30)/I30, "0")</f>
        <v>0</v>
      </c>
      <c r="F30" s="90">
        <f>IF('Medical equipment-NSP'!C38="yes", 1, 0)</f>
        <v>0</v>
      </c>
      <c r="G30" s="90">
        <f>IF('Medical equipment-NSP'!D38="yes", 1, 0)</f>
        <v>0</v>
      </c>
      <c r="H30" s="90">
        <f>IF('Medical equipment-NSP'!E38="yes", 1, 0)</f>
        <v>0</v>
      </c>
      <c r="I30" s="90">
        <f t="shared" si="0"/>
        <v>0</v>
      </c>
      <c r="J30" s="90">
        <f>IF('Medical equipment-NSP'!M38="Yes", 'Service providers'!G40, 1)</f>
        <v>1</v>
      </c>
      <c r="K30" s="90" t="str">
        <f>IFERROR(('Medical equipment-NSP'!N38*J30)/Q30, "0")</f>
        <v>0</v>
      </c>
      <c r="L30" s="90">
        <f>IF('Medical equipment-NSP'!M38="Yes", 'Service providers'!H40, 1)</f>
        <v>1</v>
      </c>
      <c r="M30" s="90" t="str">
        <f>IFERROR(('Medical equipment-NSP'!O38*L30)/Q30, "0")</f>
        <v>0</v>
      </c>
      <c r="N30" s="90">
        <f>IF('Medical equipment-NSP'!J38="yes", 1, 0)</f>
        <v>0</v>
      </c>
      <c r="O30" s="90">
        <f>IF('Medical equipment-NSP'!K38="yes", 1, 0)</f>
        <v>0</v>
      </c>
      <c r="P30" s="90">
        <f>IF('Medical equipment-NSP'!L38="yes", 1, 0)</f>
        <v>0</v>
      </c>
      <c r="Q30" s="90">
        <f t="shared" si="1"/>
        <v>0</v>
      </c>
      <c r="R30" s="90">
        <f>IF('Medical equipment-NSP'!T38="Yes", 'Service providers'!G40, 1)</f>
        <v>1</v>
      </c>
      <c r="S30" s="90" t="str">
        <f>IFERROR(('Medical equipment-NSP'!U38*R30)/Y30, "0")</f>
        <v>0</v>
      </c>
      <c r="T30" s="90">
        <f>IF('Medical equipment-NSP'!T38="Yes", 'Service providers'!H40, 1)</f>
        <v>1</v>
      </c>
      <c r="U30" s="90" t="str">
        <f>IFERROR(('Medical equipment-NSP'!V38*T30)/Y30, "0")</f>
        <v>0</v>
      </c>
      <c r="V30" s="90">
        <f>IF('Medical equipment-NSP'!Q38="yes", 1, 0)</f>
        <v>0</v>
      </c>
      <c r="W30" s="90">
        <f>IF('Medical equipment-NSP'!R38="yes", 1, 0)</f>
        <v>0</v>
      </c>
      <c r="X30" s="90">
        <f>IF('Medical equipment-NSP'!S38="yes", 1, 0)</f>
        <v>0</v>
      </c>
      <c r="Y30" s="90">
        <f t="shared" si="2"/>
        <v>0</v>
      </c>
      <c r="Z30" s="90">
        <f>IF('Medical equipment-NSP'!AA38="Yes", 'Service providers'!G40, 1)</f>
        <v>1</v>
      </c>
      <c r="AA30" s="90" t="str">
        <f>IFERROR(('Medical equipment-NSP'!AB38*Z30)/AG30, "0")</f>
        <v>0</v>
      </c>
      <c r="AB30" s="90">
        <f>IF('Medical equipment-NSP'!AA38="Yes", 'Service providers'!H40, 1)</f>
        <v>1</v>
      </c>
      <c r="AC30" s="90" t="str">
        <f>IFERROR(('Medical equipment-NSP'!AC38*AB30)/AG30, "0")</f>
        <v>0</v>
      </c>
      <c r="AD30" s="90">
        <f>IF('Medical equipment-NSP'!X38="yes", 1, 0)</f>
        <v>0</v>
      </c>
      <c r="AE30" s="90">
        <f>IF('Medical equipment-NSP'!Y38="yes", 1, 0)</f>
        <v>0</v>
      </c>
      <c r="AF30" s="90">
        <f>IF('Medical equipment-NSP'!Z38="yes", 1, 0)</f>
        <v>0</v>
      </c>
      <c r="AG30" s="90">
        <f t="shared" si="3"/>
        <v>0</v>
      </c>
      <c r="AH30" s="90">
        <f>IF('Medical equipment-NSP'!AH38="Yes", 'Service providers'!G40, 1)</f>
        <v>1</v>
      </c>
      <c r="AI30" s="90" t="str">
        <f>IFERROR(('Medical equipment-NSP'!AI38*AH30)/AO30, "0")</f>
        <v>0</v>
      </c>
      <c r="AJ30" s="90">
        <f>IF('Medical equipment-NSP'!AH38="Yes", 'Service providers'!H40, 1)</f>
        <v>1</v>
      </c>
      <c r="AK30" s="90" t="str">
        <f>IFERROR(('Medical equipment-NSP'!AJ38*AJ30)/AO30, "0")</f>
        <v>0</v>
      </c>
      <c r="AL30" s="90">
        <f>IF('Medical equipment-NSP'!AE38="yes", 1, 0)</f>
        <v>0</v>
      </c>
      <c r="AM30" s="90">
        <f>IF('Medical equipment-NSP'!AF38="yes", 1, 0)</f>
        <v>0</v>
      </c>
      <c r="AN30" s="90">
        <f>IF('Medical equipment-NSP'!AG38="yes", 1, 0)</f>
        <v>0</v>
      </c>
      <c r="AO30" s="90">
        <f t="shared" si="4"/>
        <v>0</v>
      </c>
      <c r="AP30" s="90">
        <f>IF('Medical equipment-NSP'!AO38="Yes", 'Service providers'!G40, 1)</f>
        <v>1</v>
      </c>
      <c r="AQ30" s="90" t="str">
        <f>IFERROR(('Medical equipment-NSP'!AP38*AP30)/AW30, "0")</f>
        <v>0</v>
      </c>
      <c r="AR30" s="90">
        <f>IF('Medical equipment-NSP'!AO38="Yes", 'Service providers'!H40, 1)</f>
        <v>1</v>
      </c>
      <c r="AS30" s="90" t="str">
        <f>IFERROR(('Medical equipment-NSP'!AQ38*AR30)/AW30, "0")</f>
        <v>0</v>
      </c>
      <c r="AT30" s="90">
        <f>IF('Medical equipment-NSP'!AL38="yes", 1, 0)</f>
        <v>0</v>
      </c>
      <c r="AU30" s="90">
        <f>IF('Medical equipment-NSP'!AM38="yes", 1, 0)</f>
        <v>0</v>
      </c>
      <c r="AV30" s="90">
        <f>IF('Medical equipment-NSP'!AN38="yes", 1, 0)</f>
        <v>0</v>
      </c>
      <c r="AW30" s="90">
        <f t="shared" si="5"/>
        <v>0</v>
      </c>
      <c r="AX30" s="90">
        <f>IF('Medical equipment-NSP'!AV38="Yes", 'Service providers'!G40, 1)</f>
        <v>1</v>
      </c>
      <c r="AY30" s="90" t="str">
        <f>IFERROR(('Medical equipment-NSP'!AW38*AX30)/BE30, "0")</f>
        <v>0</v>
      </c>
      <c r="AZ30" s="90">
        <f>IF('Medical equipment-NSP'!AV38="Yes", 'Service providers'!H40, 1)</f>
        <v>1</v>
      </c>
      <c r="BA30" s="90" t="str">
        <f>IFERROR(('Medical equipment-NSP'!AX38*AZ30)/BE30, "0")</f>
        <v>0</v>
      </c>
      <c r="BB30" s="90">
        <f>IF('Medical equipment-NSP'!AS38="yes", 1, 0)</f>
        <v>0</v>
      </c>
      <c r="BC30" s="90">
        <f>IF('Medical equipment-NSP'!AT38="yes", 1, 0)</f>
        <v>0</v>
      </c>
      <c r="BD30" s="90">
        <f>IF('Medical equipment-NSP'!AU38="yes", 1, 0)</f>
        <v>0</v>
      </c>
      <c r="BE30" s="90">
        <f t="shared" si="6"/>
        <v>0</v>
      </c>
      <c r="BF30" s="90">
        <f>IF('Medical equipment-NSP'!BC38="Yes", 'Service providers'!G40, 1)</f>
        <v>1</v>
      </c>
      <c r="BG30" s="90" t="str">
        <f>IFERROR(('Medical equipment-NSP'!BD38*BF30)/BM30, "0")</f>
        <v>0</v>
      </c>
      <c r="BH30" s="90">
        <f>IF('Medical equipment-NSP'!BC38="Yes", 'Service providers'!H40, 1)</f>
        <v>1</v>
      </c>
      <c r="BI30" s="90" t="str">
        <f>IFERROR(('Medical equipment-NSP'!BE38*BH30)/BM30, "0")</f>
        <v>0</v>
      </c>
      <c r="BJ30" s="90">
        <f>IF('Medical equipment-NSP'!AZ38="yes", 1, 0)</f>
        <v>0</v>
      </c>
      <c r="BK30" s="90">
        <f>IF('Medical equipment-NSP'!BA38="yes", 1, 0)</f>
        <v>0</v>
      </c>
      <c r="BL30" s="90">
        <f>IF('Medical equipment-NSP'!BB38="yes", 1, 0)</f>
        <v>0</v>
      </c>
      <c r="BM30" s="90">
        <f t="shared" si="7"/>
        <v>0</v>
      </c>
    </row>
    <row r="31" spans="1:65" x14ac:dyDescent="0.25">
      <c r="A31" s="98" t="str">
        <f>'Service providers'!A41</f>
        <v>Enter name of Site 7</v>
      </c>
      <c r="B31" s="90">
        <f>IF('Medical equipment-NSP'!F39="Yes", 'Service providers'!G41, 1)</f>
        <v>1</v>
      </c>
      <c r="C31" s="90" t="str">
        <f>IFERROR(('Medical equipment-NSP'!G39*B31)/I31, "0")</f>
        <v>0</v>
      </c>
      <c r="D31" s="90">
        <f>IF('Medical equipment-NSP'!F39="Yes", 'Service providers'!H41, 1)</f>
        <v>1</v>
      </c>
      <c r="E31" s="90" t="str">
        <f>IFERROR(('Medical equipment-NSP'!H39*D31)/I31, "0")</f>
        <v>0</v>
      </c>
      <c r="F31" s="90">
        <f>IF('Medical equipment-NSP'!C39="yes", 1, 0)</f>
        <v>0</v>
      </c>
      <c r="G31" s="90">
        <f>IF('Medical equipment-NSP'!D39="yes", 1, 0)</f>
        <v>0</v>
      </c>
      <c r="H31" s="90">
        <f>IF('Medical equipment-NSP'!E39="yes", 1, 0)</f>
        <v>0</v>
      </c>
      <c r="I31" s="90">
        <f t="shared" si="0"/>
        <v>0</v>
      </c>
      <c r="J31" s="90">
        <f>IF('Medical equipment-NSP'!M39="Yes", 'Service providers'!G41, 1)</f>
        <v>1</v>
      </c>
      <c r="K31" s="90" t="str">
        <f>IFERROR(('Medical equipment-NSP'!N39*J31)/Q31, "0")</f>
        <v>0</v>
      </c>
      <c r="L31" s="90">
        <f>IF('Medical equipment-NSP'!M39="Yes", 'Service providers'!H41, 1)</f>
        <v>1</v>
      </c>
      <c r="M31" s="90" t="str">
        <f>IFERROR(('Medical equipment-NSP'!O39*L31)/Q31, "0")</f>
        <v>0</v>
      </c>
      <c r="N31" s="90">
        <f>IF('Medical equipment-NSP'!J39="yes", 1, 0)</f>
        <v>0</v>
      </c>
      <c r="O31" s="90">
        <f>IF('Medical equipment-NSP'!K39="yes", 1, 0)</f>
        <v>0</v>
      </c>
      <c r="P31" s="90">
        <f>IF('Medical equipment-NSP'!L39="yes", 1, 0)</f>
        <v>0</v>
      </c>
      <c r="Q31" s="90">
        <f t="shared" si="1"/>
        <v>0</v>
      </c>
      <c r="R31" s="90">
        <f>IF('Medical equipment-NSP'!T39="Yes", 'Service providers'!G41, 1)</f>
        <v>1</v>
      </c>
      <c r="S31" s="90" t="str">
        <f>IFERROR(('Medical equipment-NSP'!U39*R31)/Y31, "0")</f>
        <v>0</v>
      </c>
      <c r="T31" s="90">
        <f>IF('Medical equipment-NSP'!T39="Yes", 'Service providers'!H41, 1)</f>
        <v>1</v>
      </c>
      <c r="U31" s="90" t="str">
        <f>IFERROR(('Medical equipment-NSP'!V39*T31)/Y31, "0")</f>
        <v>0</v>
      </c>
      <c r="V31" s="90">
        <f>IF('Medical equipment-NSP'!Q39="yes", 1, 0)</f>
        <v>0</v>
      </c>
      <c r="W31" s="90">
        <f>IF('Medical equipment-NSP'!R39="yes", 1, 0)</f>
        <v>0</v>
      </c>
      <c r="X31" s="90">
        <f>IF('Medical equipment-NSP'!S39="yes", 1, 0)</f>
        <v>0</v>
      </c>
      <c r="Y31" s="90">
        <f t="shared" si="2"/>
        <v>0</v>
      </c>
      <c r="Z31" s="90">
        <f>IF('Medical equipment-NSP'!AA39="Yes", 'Service providers'!G41, 1)</f>
        <v>1</v>
      </c>
      <c r="AA31" s="90" t="str">
        <f>IFERROR(('Medical equipment-NSP'!AB39*Z31)/AG31, "0")</f>
        <v>0</v>
      </c>
      <c r="AB31" s="90">
        <f>IF('Medical equipment-NSP'!AA39="Yes", 'Service providers'!H41, 1)</f>
        <v>1</v>
      </c>
      <c r="AC31" s="90" t="str">
        <f>IFERROR(('Medical equipment-NSP'!AC39*AB31)/AG31, "0")</f>
        <v>0</v>
      </c>
      <c r="AD31" s="90">
        <f>IF('Medical equipment-NSP'!X39="yes", 1, 0)</f>
        <v>0</v>
      </c>
      <c r="AE31" s="90">
        <f>IF('Medical equipment-NSP'!Y39="yes", 1, 0)</f>
        <v>0</v>
      </c>
      <c r="AF31" s="90">
        <f>IF('Medical equipment-NSP'!Z39="yes", 1, 0)</f>
        <v>0</v>
      </c>
      <c r="AG31" s="90">
        <f t="shared" si="3"/>
        <v>0</v>
      </c>
      <c r="AH31" s="90">
        <f>IF('Medical equipment-NSP'!AH39="Yes", 'Service providers'!G41, 1)</f>
        <v>1</v>
      </c>
      <c r="AI31" s="90" t="str">
        <f>IFERROR(('Medical equipment-NSP'!AI39*AH31)/AO31, "0")</f>
        <v>0</v>
      </c>
      <c r="AJ31" s="90">
        <f>IF('Medical equipment-NSP'!AH39="Yes", 'Service providers'!H41, 1)</f>
        <v>1</v>
      </c>
      <c r="AK31" s="90" t="str">
        <f>IFERROR(('Medical equipment-NSP'!AJ39*AJ31)/AO31, "0")</f>
        <v>0</v>
      </c>
      <c r="AL31" s="90">
        <f>IF('Medical equipment-NSP'!AE39="yes", 1, 0)</f>
        <v>0</v>
      </c>
      <c r="AM31" s="90">
        <f>IF('Medical equipment-NSP'!AF39="yes", 1, 0)</f>
        <v>0</v>
      </c>
      <c r="AN31" s="90">
        <f>IF('Medical equipment-NSP'!AG39="yes", 1, 0)</f>
        <v>0</v>
      </c>
      <c r="AO31" s="90">
        <f t="shared" si="4"/>
        <v>0</v>
      </c>
      <c r="AP31" s="90">
        <f>IF('Medical equipment-NSP'!AO39="Yes", 'Service providers'!G41, 1)</f>
        <v>1</v>
      </c>
      <c r="AQ31" s="90" t="str">
        <f>IFERROR(('Medical equipment-NSP'!AP39*AP31)/AW31, "0")</f>
        <v>0</v>
      </c>
      <c r="AR31" s="90">
        <f>IF('Medical equipment-NSP'!AO39="Yes", 'Service providers'!H41, 1)</f>
        <v>1</v>
      </c>
      <c r="AS31" s="90" t="str">
        <f>IFERROR(('Medical equipment-NSP'!AQ39*AR31)/AW31, "0")</f>
        <v>0</v>
      </c>
      <c r="AT31" s="90">
        <f>IF('Medical equipment-NSP'!AL39="yes", 1, 0)</f>
        <v>0</v>
      </c>
      <c r="AU31" s="90">
        <f>IF('Medical equipment-NSP'!AM39="yes", 1, 0)</f>
        <v>0</v>
      </c>
      <c r="AV31" s="90">
        <f>IF('Medical equipment-NSP'!AN39="yes", 1, 0)</f>
        <v>0</v>
      </c>
      <c r="AW31" s="90">
        <f t="shared" si="5"/>
        <v>0</v>
      </c>
      <c r="AX31" s="90">
        <f>IF('Medical equipment-NSP'!AV39="Yes", 'Service providers'!G41, 1)</f>
        <v>1</v>
      </c>
      <c r="AY31" s="90" t="str">
        <f>IFERROR(('Medical equipment-NSP'!AW39*AX31)/BE31, "0")</f>
        <v>0</v>
      </c>
      <c r="AZ31" s="90">
        <f>IF('Medical equipment-NSP'!AV39="Yes", 'Service providers'!H41, 1)</f>
        <v>1</v>
      </c>
      <c r="BA31" s="90" t="str">
        <f>IFERROR(('Medical equipment-NSP'!AX39*AZ31)/BE31, "0")</f>
        <v>0</v>
      </c>
      <c r="BB31" s="90">
        <f>IF('Medical equipment-NSP'!AS39="yes", 1, 0)</f>
        <v>0</v>
      </c>
      <c r="BC31" s="90">
        <f>IF('Medical equipment-NSP'!AT39="yes", 1, 0)</f>
        <v>0</v>
      </c>
      <c r="BD31" s="90">
        <f>IF('Medical equipment-NSP'!AU39="yes", 1, 0)</f>
        <v>0</v>
      </c>
      <c r="BE31" s="90">
        <f t="shared" si="6"/>
        <v>0</v>
      </c>
      <c r="BF31" s="90">
        <f>IF('Medical equipment-NSP'!BC39="Yes", 'Service providers'!G41, 1)</f>
        <v>1</v>
      </c>
      <c r="BG31" s="90" t="str">
        <f>IFERROR(('Medical equipment-NSP'!BD39*BF31)/BM31, "0")</f>
        <v>0</v>
      </c>
      <c r="BH31" s="90">
        <f>IF('Medical equipment-NSP'!BC39="Yes", 'Service providers'!H41, 1)</f>
        <v>1</v>
      </c>
      <c r="BI31" s="90" t="str">
        <f>IFERROR(('Medical equipment-NSP'!BE39*BH31)/BM31, "0")</f>
        <v>0</v>
      </c>
      <c r="BJ31" s="90">
        <f>IF('Medical equipment-NSP'!AZ39="yes", 1, 0)</f>
        <v>0</v>
      </c>
      <c r="BK31" s="90">
        <f>IF('Medical equipment-NSP'!BA39="yes", 1, 0)</f>
        <v>0</v>
      </c>
      <c r="BL31" s="90">
        <f>IF('Medical equipment-NSP'!BB39="yes", 1, 0)</f>
        <v>0</v>
      </c>
      <c r="BM31" s="90">
        <f t="shared" si="7"/>
        <v>0</v>
      </c>
    </row>
    <row r="32" spans="1:65" x14ac:dyDescent="0.25">
      <c r="A32" s="98" t="str">
        <f>'Service providers'!A42</f>
        <v>Enter name of Site 8</v>
      </c>
      <c r="B32" s="90">
        <f>IF('Medical equipment-NSP'!F40="Yes", 'Service providers'!G42, 1)</f>
        <v>1</v>
      </c>
      <c r="C32" s="90" t="str">
        <f>IFERROR(('Medical equipment-NSP'!G40*B32)/I32, "0")</f>
        <v>0</v>
      </c>
      <c r="D32" s="90">
        <f>IF('Medical equipment-NSP'!F40="Yes", 'Service providers'!H42, 1)</f>
        <v>1</v>
      </c>
      <c r="E32" s="90" t="str">
        <f>IFERROR(('Medical equipment-NSP'!H40*D32)/I32, "0")</f>
        <v>0</v>
      </c>
      <c r="F32" s="90">
        <f>IF('Medical equipment-NSP'!C40="yes", 1, 0)</f>
        <v>0</v>
      </c>
      <c r="G32" s="90">
        <f>IF('Medical equipment-NSP'!D40="yes", 1, 0)</f>
        <v>0</v>
      </c>
      <c r="H32" s="90">
        <f>IF('Medical equipment-NSP'!E40="yes", 1, 0)</f>
        <v>0</v>
      </c>
      <c r="I32" s="90">
        <f t="shared" si="0"/>
        <v>0</v>
      </c>
      <c r="J32" s="90">
        <f>IF('Medical equipment-NSP'!M40="Yes", 'Service providers'!G42, 1)</f>
        <v>1</v>
      </c>
      <c r="K32" s="90" t="str">
        <f>IFERROR(('Medical equipment-NSP'!N40*J32)/Q32, "0")</f>
        <v>0</v>
      </c>
      <c r="L32" s="90">
        <f>IF('Medical equipment-NSP'!M40="Yes", 'Service providers'!H42, 1)</f>
        <v>1</v>
      </c>
      <c r="M32" s="90" t="str">
        <f>IFERROR(('Medical equipment-NSP'!O40*L32)/Q32, "0")</f>
        <v>0</v>
      </c>
      <c r="N32" s="90">
        <f>IF('Medical equipment-NSP'!J40="yes", 1, 0)</f>
        <v>0</v>
      </c>
      <c r="O32" s="90">
        <f>IF('Medical equipment-NSP'!K40="yes", 1, 0)</f>
        <v>0</v>
      </c>
      <c r="P32" s="90">
        <f>IF('Medical equipment-NSP'!L40="yes", 1, 0)</f>
        <v>0</v>
      </c>
      <c r="Q32" s="90">
        <f t="shared" si="1"/>
        <v>0</v>
      </c>
      <c r="R32" s="90">
        <f>IF('Medical equipment-NSP'!T40="Yes", 'Service providers'!G42, 1)</f>
        <v>1</v>
      </c>
      <c r="S32" s="90" t="str">
        <f>IFERROR(('Medical equipment-NSP'!U40*R32)/Y32, "0")</f>
        <v>0</v>
      </c>
      <c r="T32" s="90">
        <f>IF('Medical equipment-NSP'!T40="Yes", 'Service providers'!H42, 1)</f>
        <v>1</v>
      </c>
      <c r="U32" s="90" t="str">
        <f>IFERROR(('Medical equipment-NSP'!V40*T32)/Y32, "0")</f>
        <v>0</v>
      </c>
      <c r="V32" s="90">
        <f>IF('Medical equipment-NSP'!Q40="yes", 1, 0)</f>
        <v>0</v>
      </c>
      <c r="W32" s="90">
        <f>IF('Medical equipment-NSP'!R40="yes", 1, 0)</f>
        <v>0</v>
      </c>
      <c r="X32" s="90">
        <f>IF('Medical equipment-NSP'!S40="yes", 1, 0)</f>
        <v>0</v>
      </c>
      <c r="Y32" s="90">
        <f t="shared" si="2"/>
        <v>0</v>
      </c>
      <c r="Z32" s="90">
        <f>IF('Medical equipment-NSP'!AA40="Yes", 'Service providers'!G42, 1)</f>
        <v>1</v>
      </c>
      <c r="AA32" s="90" t="str">
        <f>IFERROR(('Medical equipment-NSP'!AB40*Z32)/AG32, "0")</f>
        <v>0</v>
      </c>
      <c r="AB32" s="90">
        <f>IF('Medical equipment-NSP'!AA40="Yes", 'Service providers'!H42, 1)</f>
        <v>1</v>
      </c>
      <c r="AC32" s="90" t="str">
        <f>IFERROR(('Medical equipment-NSP'!AC40*AB32)/AG32, "0")</f>
        <v>0</v>
      </c>
      <c r="AD32" s="90">
        <f>IF('Medical equipment-NSP'!X40="yes", 1, 0)</f>
        <v>0</v>
      </c>
      <c r="AE32" s="90">
        <f>IF('Medical equipment-NSP'!Y40="yes", 1, 0)</f>
        <v>0</v>
      </c>
      <c r="AF32" s="90">
        <f>IF('Medical equipment-NSP'!Z40="yes", 1, 0)</f>
        <v>0</v>
      </c>
      <c r="AG32" s="90">
        <f t="shared" si="3"/>
        <v>0</v>
      </c>
      <c r="AH32" s="90">
        <f>IF('Medical equipment-NSP'!AH40="Yes", 'Service providers'!G42, 1)</f>
        <v>1</v>
      </c>
      <c r="AI32" s="90" t="str">
        <f>IFERROR(('Medical equipment-NSP'!AI40*AH32)/AO32, "0")</f>
        <v>0</v>
      </c>
      <c r="AJ32" s="90">
        <f>IF('Medical equipment-NSP'!AH40="Yes", 'Service providers'!H42, 1)</f>
        <v>1</v>
      </c>
      <c r="AK32" s="90" t="str">
        <f>IFERROR(('Medical equipment-NSP'!AJ40*AJ32)/AO32, "0")</f>
        <v>0</v>
      </c>
      <c r="AL32" s="90">
        <f>IF('Medical equipment-NSP'!AE40="yes", 1, 0)</f>
        <v>0</v>
      </c>
      <c r="AM32" s="90">
        <f>IF('Medical equipment-NSP'!AF40="yes", 1, 0)</f>
        <v>0</v>
      </c>
      <c r="AN32" s="90">
        <f>IF('Medical equipment-NSP'!AG40="yes", 1, 0)</f>
        <v>0</v>
      </c>
      <c r="AO32" s="90">
        <f t="shared" si="4"/>
        <v>0</v>
      </c>
      <c r="AP32" s="90">
        <f>IF('Medical equipment-NSP'!AO40="Yes", 'Service providers'!G42, 1)</f>
        <v>1</v>
      </c>
      <c r="AQ32" s="90" t="str">
        <f>IFERROR(('Medical equipment-NSP'!AP40*AP32)/AW32, "0")</f>
        <v>0</v>
      </c>
      <c r="AR32" s="90">
        <f>IF('Medical equipment-NSP'!AO40="Yes", 'Service providers'!H42, 1)</f>
        <v>1</v>
      </c>
      <c r="AS32" s="90" t="str">
        <f>IFERROR(('Medical equipment-NSP'!AQ40*AR32)/AW32, "0")</f>
        <v>0</v>
      </c>
      <c r="AT32" s="90">
        <f>IF('Medical equipment-NSP'!AL40="yes", 1, 0)</f>
        <v>0</v>
      </c>
      <c r="AU32" s="90">
        <f>IF('Medical equipment-NSP'!AM40="yes", 1, 0)</f>
        <v>0</v>
      </c>
      <c r="AV32" s="90">
        <f>IF('Medical equipment-NSP'!AN40="yes", 1, 0)</f>
        <v>0</v>
      </c>
      <c r="AW32" s="90">
        <f t="shared" si="5"/>
        <v>0</v>
      </c>
      <c r="AX32" s="90">
        <f>IF('Medical equipment-NSP'!AV40="Yes", 'Service providers'!G42, 1)</f>
        <v>1</v>
      </c>
      <c r="AY32" s="90" t="str">
        <f>IFERROR(('Medical equipment-NSP'!AW40*AX32)/BE32, "0")</f>
        <v>0</v>
      </c>
      <c r="AZ32" s="90">
        <f>IF('Medical equipment-NSP'!AV40="Yes", 'Service providers'!H42, 1)</f>
        <v>1</v>
      </c>
      <c r="BA32" s="90" t="str">
        <f>IFERROR(('Medical equipment-NSP'!AX40*AZ32)/BE32, "0")</f>
        <v>0</v>
      </c>
      <c r="BB32" s="90">
        <f>IF('Medical equipment-NSP'!AS40="yes", 1, 0)</f>
        <v>0</v>
      </c>
      <c r="BC32" s="90">
        <f>IF('Medical equipment-NSP'!AT40="yes", 1, 0)</f>
        <v>0</v>
      </c>
      <c r="BD32" s="90">
        <f>IF('Medical equipment-NSP'!AU40="yes", 1, 0)</f>
        <v>0</v>
      </c>
      <c r="BE32" s="90">
        <f t="shared" si="6"/>
        <v>0</v>
      </c>
      <c r="BF32" s="90">
        <f>IF('Medical equipment-NSP'!BC40="Yes", 'Service providers'!G42, 1)</f>
        <v>1</v>
      </c>
      <c r="BG32" s="90" t="str">
        <f>IFERROR(('Medical equipment-NSP'!BD40*BF32)/BM32, "0")</f>
        <v>0</v>
      </c>
      <c r="BH32" s="90">
        <f>IF('Medical equipment-NSP'!BC40="Yes", 'Service providers'!H42, 1)</f>
        <v>1</v>
      </c>
      <c r="BI32" s="90" t="str">
        <f>IFERROR(('Medical equipment-NSP'!BE40*BH32)/BM32, "0")</f>
        <v>0</v>
      </c>
      <c r="BJ32" s="90">
        <f>IF('Medical equipment-NSP'!AZ40="yes", 1, 0)</f>
        <v>0</v>
      </c>
      <c r="BK32" s="90">
        <f>IF('Medical equipment-NSP'!BA40="yes", 1, 0)</f>
        <v>0</v>
      </c>
      <c r="BL32" s="90">
        <f>IF('Medical equipment-NSP'!BB40="yes", 1, 0)</f>
        <v>0</v>
      </c>
      <c r="BM32" s="90">
        <f t="shared" si="7"/>
        <v>0</v>
      </c>
    </row>
    <row r="33" spans="1:65" x14ac:dyDescent="0.25">
      <c r="A33" s="98" t="str">
        <f>'Service providers'!A43</f>
        <v>Enter name of Site 9</v>
      </c>
      <c r="B33" s="90">
        <f>IF('Medical equipment-NSP'!F41="Yes", 'Service providers'!G43, 1)</f>
        <v>1</v>
      </c>
      <c r="C33" s="90" t="str">
        <f>IFERROR(('Medical equipment-NSP'!G41*B33)/I33, "0")</f>
        <v>0</v>
      </c>
      <c r="D33" s="90">
        <f>IF('Medical equipment-NSP'!F41="Yes", 'Service providers'!H43, 1)</f>
        <v>1</v>
      </c>
      <c r="E33" s="90" t="str">
        <f>IFERROR(('Medical equipment-NSP'!H41*D33)/I33, "0")</f>
        <v>0</v>
      </c>
      <c r="F33" s="90">
        <f>IF('Medical equipment-NSP'!C41="yes", 1, 0)</f>
        <v>0</v>
      </c>
      <c r="G33" s="90">
        <f>IF('Medical equipment-NSP'!D41="yes", 1, 0)</f>
        <v>0</v>
      </c>
      <c r="H33" s="90">
        <f>IF('Medical equipment-NSP'!E41="yes", 1, 0)</f>
        <v>0</v>
      </c>
      <c r="I33" s="90">
        <f t="shared" si="0"/>
        <v>0</v>
      </c>
      <c r="J33" s="90">
        <f>IF('Medical equipment-NSP'!M41="Yes", 'Service providers'!G43, 1)</f>
        <v>1</v>
      </c>
      <c r="K33" s="90" t="str">
        <f>IFERROR(('Medical equipment-NSP'!N41*J33)/Q33, "0")</f>
        <v>0</v>
      </c>
      <c r="L33" s="90">
        <f>IF('Medical equipment-NSP'!M41="Yes", 'Service providers'!H43, 1)</f>
        <v>1</v>
      </c>
      <c r="M33" s="90" t="str">
        <f>IFERROR(('Medical equipment-NSP'!O41*L33)/Q33, "0")</f>
        <v>0</v>
      </c>
      <c r="N33" s="90">
        <f>IF('Medical equipment-NSP'!J41="yes", 1, 0)</f>
        <v>0</v>
      </c>
      <c r="O33" s="90">
        <f>IF('Medical equipment-NSP'!K41="yes", 1, 0)</f>
        <v>0</v>
      </c>
      <c r="P33" s="90">
        <f>IF('Medical equipment-NSP'!L41="yes", 1, 0)</f>
        <v>0</v>
      </c>
      <c r="Q33" s="90">
        <f t="shared" si="1"/>
        <v>0</v>
      </c>
      <c r="R33" s="90">
        <f>IF('Medical equipment-NSP'!T41="Yes", 'Service providers'!G43, 1)</f>
        <v>1</v>
      </c>
      <c r="S33" s="90" t="str">
        <f>IFERROR(('Medical equipment-NSP'!U41*R33)/Y33, "0")</f>
        <v>0</v>
      </c>
      <c r="T33" s="90">
        <f>IF('Medical equipment-NSP'!T41="Yes", 'Service providers'!H43, 1)</f>
        <v>1</v>
      </c>
      <c r="U33" s="90" t="str">
        <f>IFERROR(('Medical equipment-NSP'!V41*T33)/Y33, "0")</f>
        <v>0</v>
      </c>
      <c r="V33" s="90">
        <f>IF('Medical equipment-NSP'!Q41="yes", 1, 0)</f>
        <v>0</v>
      </c>
      <c r="W33" s="90">
        <f>IF('Medical equipment-NSP'!R41="yes", 1, 0)</f>
        <v>0</v>
      </c>
      <c r="X33" s="90">
        <f>IF('Medical equipment-NSP'!S41="yes", 1, 0)</f>
        <v>0</v>
      </c>
      <c r="Y33" s="90">
        <f t="shared" si="2"/>
        <v>0</v>
      </c>
      <c r="Z33" s="90">
        <f>IF('Medical equipment-NSP'!AA41="Yes", 'Service providers'!G43, 1)</f>
        <v>1</v>
      </c>
      <c r="AA33" s="90" t="str">
        <f>IFERROR(('Medical equipment-NSP'!AB41*Z33)/AG33, "0")</f>
        <v>0</v>
      </c>
      <c r="AB33" s="90">
        <f>IF('Medical equipment-NSP'!AA41="Yes", 'Service providers'!H43, 1)</f>
        <v>1</v>
      </c>
      <c r="AC33" s="90" t="str">
        <f>IFERROR(('Medical equipment-NSP'!AC41*AB33)/AG33, "0")</f>
        <v>0</v>
      </c>
      <c r="AD33" s="90">
        <f>IF('Medical equipment-NSP'!X41="yes", 1, 0)</f>
        <v>0</v>
      </c>
      <c r="AE33" s="90">
        <f>IF('Medical equipment-NSP'!Y41="yes", 1, 0)</f>
        <v>0</v>
      </c>
      <c r="AF33" s="90">
        <f>IF('Medical equipment-NSP'!Z41="yes", 1, 0)</f>
        <v>0</v>
      </c>
      <c r="AG33" s="90">
        <f t="shared" si="3"/>
        <v>0</v>
      </c>
      <c r="AH33" s="90">
        <f>IF('Medical equipment-NSP'!AH41="Yes", 'Service providers'!G43, 1)</f>
        <v>1</v>
      </c>
      <c r="AI33" s="90" t="str">
        <f>IFERROR(('Medical equipment-NSP'!AI41*AH33)/AO33, "0")</f>
        <v>0</v>
      </c>
      <c r="AJ33" s="90">
        <f>IF('Medical equipment-NSP'!AH41="Yes", 'Service providers'!H43, 1)</f>
        <v>1</v>
      </c>
      <c r="AK33" s="90" t="str">
        <f>IFERROR(('Medical equipment-NSP'!AJ41*AJ33)/AO33, "0")</f>
        <v>0</v>
      </c>
      <c r="AL33" s="90">
        <f>IF('Medical equipment-NSP'!AE41="yes", 1, 0)</f>
        <v>0</v>
      </c>
      <c r="AM33" s="90">
        <f>IF('Medical equipment-NSP'!AF41="yes", 1, 0)</f>
        <v>0</v>
      </c>
      <c r="AN33" s="90">
        <f>IF('Medical equipment-NSP'!AG41="yes", 1, 0)</f>
        <v>0</v>
      </c>
      <c r="AO33" s="90">
        <f t="shared" si="4"/>
        <v>0</v>
      </c>
      <c r="AP33" s="90">
        <f>IF('Medical equipment-NSP'!AO41="Yes", 'Service providers'!G43, 1)</f>
        <v>1</v>
      </c>
      <c r="AQ33" s="90" t="str">
        <f>IFERROR(('Medical equipment-NSP'!AP41*AP33)/AW33, "0")</f>
        <v>0</v>
      </c>
      <c r="AR33" s="90">
        <f>IF('Medical equipment-NSP'!AO41="Yes", 'Service providers'!H43, 1)</f>
        <v>1</v>
      </c>
      <c r="AS33" s="90" t="str">
        <f>IFERROR(('Medical equipment-NSP'!AQ41*AR33)/AW33, "0")</f>
        <v>0</v>
      </c>
      <c r="AT33" s="90">
        <f>IF('Medical equipment-NSP'!AL41="yes", 1, 0)</f>
        <v>0</v>
      </c>
      <c r="AU33" s="90">
        <f>IF('Medical equipment-NSP'!AM41="yes", 1, 0)</f>
        <v>0</v>
      </c>
      <c r="AV33" s="90">
        <f>IF('Medical equipment-NSP'!AN41="yes", 1, 0)</f>
        <v>0</v>
      </c>
      <c r="AW33" s="90">
        <f t="shared" si="5"/>
        <v>0</v>
      </c>
      <c r="AX33" s="90">
        <f>IF('Medical equipment-NSP'!AV41="Yes", 'Service providers'!G43, 1)</f>
        <v>1</v>
      </c>
      <c r="AY33" s="90" t="str">
        <f>IFERROR(('Medical equipment-NSP'!AW41*AX33)/BE33, "0")</f>
        <v>0</v>
      </c>
      <c r="AZ33" s="90">
        <f>IF('Medical equipment-NSP'!AV41="Yes", 'Service providers'!H43, 1)</f>
        <v>1</v>
      </c>
      <c r="BA33" s="90" t="str">
        <f>IFERROR(('Medical equipment-NSP'!AX41*AZ33)/BE33, "0")</f>
        <v>0</v>
      </c>
      <c r="BB33" s="90">
        <f>IF('Medical equipment-NSP'!AS41="yes", 1, 0)</f>
        <v>0</v>
      </c>
      <c r="BC33" s="90">
        <f>IF('Medical equipment-NSP'!AT41="yes", 1, 0)</f>
        <v>0</v>
      </c>
      <c r="BD33" s="90">
        <f>IF('Medical equipment-NSP'!AU41="yes", 1, 0)</f>
        <v>0</v>
      </c>
      <c r="BE33" s="90">
        <f t="shared" si="6"/>
        <v>0</v>
      </c>
      <c r="BF33" s="90">
        <f>IF('Medical equipment-NSP'!BC41="Yes", 'Service providers'!G43, 1)</f>
        <v>1</v>
      </c>
      <c r="BG33" s="90" t="str">
        <f>IFERROR(('Medical equipment-NSP'!BD41*BF33)/BM33, "0")</f>
        <v>0</v>
      </c>
      <c r="BH33" s="90">
        <f>IF('Medical equipment-NSP'!BC41="Yes", 'Service providers'!H43, 1)</f>
        <v>1</v>
      </c>
      <c r="BI33" s="90" t="str">
        <f>IFERROR(('Medical equipment-NSP'!BE41*BH33)/BM33, "0")</f>
        <v>0</v>
      </c>
      <c r="BJ33" s="90">
        <f>IF('Medical equipment-NSP'!AZ41="yes", 1, 0)</f>
        <v>0</v>
      </c>
      <c r="BK33" s="90">
        <f>IF('Medical equipment-NSP'!BA41="yes", 1, 0)</f>
        <v>0</v>
      </c>
      <c r="BL33" s="90">
        <f>IF('Medical equipment-NSP'!BB41="yes", 1, 0)</f>
        <v>0</v>
      </c>
      <c r="BM33" s="90">
        <f t="shared" si="7"/>
        <v>0</v>
      </c>
    </row>
    <row r="34" spans="1:65" x14ac:dyDescent="0.25">
      <c r="A34" s="98" t="str">
        <f>'Service providers'!A44</f>
        <v>Enter name of Site 10</v>
      </c>
      <c r="B34" s="90">
        <f>IF('Medical equipment-NSP'!F42="Yes", 'Service providers'!G44, 1)</f>
        <v>1</v>
      </c>
      <c r="C34" s="90" t="str">
        <f>IFERROR(('Medical equipment-NSP'!G42*B34)/I34, "0")</f>
        <v>0</v>
      </c>
      <c r="D34" s="90">
        <f>IF('Medical equipment-NSP'!F42="Yes", 'Service providers'!H44, 1)</f>
        <v>1</v>
      </c>
      <c r="E34" s="90" t="str">
        <f>IFERROR(('Medical equipment-NSP'!H42*D34)/I34, "0")</f>
        <v>0</v>
      </c>
      <c r="F34" s="90">
        <f>IF('Medical equipment-NSP'!C42="yes", 1, 0)</f>
        <v>0</v>
      </c>
      <c r="G34" s="90">
        <f>IF('Medical equipment-NSP'!D42="yes", 1, 0)</f>
        <v>0</v>
      </c>
      <c r="H34" s="90">
        <f>IF('Medical equipment-NSP'!E42="yes", 1, 0)</f>
        <v>0</v>
      </c>
      <c r="I34" s="90">
        <f t="shared" si="0"/>
        <v>0</v>
      </c>
      <c r="J34" s="90">
        <f>IF('Medical equipment-NSP'!M42="Yes", 'Service providers'!G44, 1)</f>
        <v>1</v>
      </c>
      <c r="K34" s="90" t="str">
        <f>IFERROR(('Medical equipment-NSP'!N42*J34)/Q34, "0")</f>
        <v>0</v>
      </c>
      <c r="L34" s="90">
        <f>IF('Medical equipment-NSP'!M42="Yes", 'Service providers'!H44, 1)</f>
        <v>1</v>
      </c>
      <c r="M34" s="90" t="str">
        <f>IFERROR(('Medical equipment-NSP'!O42*L34)/Q34, "0")</f>
        <v>0</v>
      </c>
      <c r="N34" s="90">
        <f>IF('Medical equipment-NSP'!J42="yes", 1, 0)</f>
        <v>0</v>
      </c>
      <c r="O34" s="90">
        <f>IF('Medical equipment-NSP'!K42="yes", 1, 0)</f>
        <v>0</v>
      </c>
      <c r="P34" s="90">
        <f>IF('Medical equipment-NSP'!L42="yes", 1, 0)</f>
        <v>0</v>
      </c>
      <c r="Q34" s="90">
        <f t="shared" si="1"/>
        <v>0</v>
      </c>
      <c r="R34" s="90">
        <f>IF('Medical equipment-NSP'!T42="Yes", 'Service providers'!G44, 1)</f>
        <v>1</v>
      </c>
      <c r="S34" s="90" t="str">
        <f>IFERROR(('Medical equipment-NSP'!U42*R34)/Y34, "0")</f>
        <v>0</v>
      </c>
      <c r="T34" s="90">
        <f>IF('Medical equipment-NSP'!T42="Yes", 'Service providers'!H44, 1)</f>
        <v>1</v>
      </c>
      <c r="U34" s="90" t="str">
        <f>IFERROR(('Medical equipment-NSP'!V42*T34)/Y34, "0")</f>
        <v>0</v>
      </c>
      <c r="V34" s="90">
        <f>IF('Medical equipment-NSP'!Q42="yes", 1, 0)</f>
        <v>0</v>
      </c>
      <c r="W34" s="90">
        <f>IF('Medical equipment-NSP'!R42="yes", 1, 0)</f>
        <v>0</v>
      </c>
      <c r="X34" s="90">
        <f>IF('Medical equipment-NSP'!S42="yes", 1, 0)</f>
        <v>0</v>
      </c>
      <c r="Y34" s="90">
        <f t="shared" si="2"/>
        <v>0</v>
      </c>
      <c r="Z34" s="90">
        <f>IF('Medical equipment-NSP'!AA42="Yes", 'Service providers'!G44, 1)</f>
        <v>1</v>
      </c>
      <c r="AA34" s="90" t="str">
        <f>IFERROR(('Medical equipment-NSP'!AB42*Z34)/AG34, "0")</f>
        <v>0</v>
      </c>
      <c r="AB34" s="90">
        <f>IF('Medical equipment-NSP'!AA42="Yes", 'Service providers'!H44, 1)</f>
        <v>1</v>
      </c>
      <c r="AC34" s="90" t="str">
        <f>IFERROR(('Medical equipment-NSP'!AC42*AB34)/AG34, "0")</f>
        <v>0</v>
      </c>
      <c r="AD34" s="90">
        <f>IF('Medical equipment-NSP'!X42="yes", 1, 0)</f>
        <v>0</v>
      </c>
      <c r="AE34" s="90">
        <f>IF('Medical equipment-NSP'!Y42="yes", 1, 0)</f>
        <v>0</v>
      </c>
      <c r="AF34" s="90">
        <f>IF('Medical equipment-NSP'!Z42="yes", 1, 0)</f>
        <v>0</v>
      </c>
      <c r="AG34" s="90">
        <f t="shared" si="3"/>
        <v>0</v>
      </c>
      <c r="AH34" s="90">
        <f>IF('Medical equipment-NSP'!AH42="Yes", 'Service providers'!G44, 1)</f>
        <v>1</v>
      </c>
      <c r="AI34" s="90" t="str">
        <f>IFERROR(('Medical equipment-NSP'!AI42*AH34)/AO34, "0")</f>
        <v>0</v>
      </c>
      <c r="AJ34" s="90">
        <f>IF('Medical equipment-NSP'!AH42="Yes", 'Service providers'!H44, 1)</f>
        <v>1</v>
      </c>
      <c r="AK34" s="90" t="str">
        <f>IFERROR(('Medical equipment-NSP'!AJ42*AJ34)/AO34, "0")</f>
        <v>0</v>
      </c>
      <c r="AL34" s="90">
        <f>IF('Medical equipment-NSP'!AE42="yes", 1, 0)</f>
        <v>0</v>
      </c>
      <c r="AM34" s="90">
        <f>IF('Medical equipment-NSP'!AF42="yes", 1, 0)</f>
        <v>0</v>
      </c>
      <c r="AN34" s="90">
        <f>IF('Medical equipment-NSP'!AG42="yes", 1, 0)</f>
        <v>0</v>
      </c>
      <c r="AO34" s="90">
        <f t="shared" si="4"/>
        <v>0</v>
      </c>
      <c r="AP34" s="90">
        <f>IF('Medical equipment-NSP'!AO42="Yes", 'Service providers'!G44, 1)</f>
        <v>1</v>
      </c>
      <c r="AQ34" s="90" t="str">
        <f>IFERROR(('Medical equipment-NSP'!AP42*AP34)/AW34, "0")</f>
        <v>0</v>
      </c>
      <c r="AR34" s="90">
        <f>IF('Medical equipment-NSP'!AO42="Yes", 'Service providers'!H44, 1)</f>
        <v>1</v>
      </c>
      <c r="AS34" s="90" t="str">
        <f>IFERROR(('Medical equipment-NSP'!AQ42*AR34)/AW34, "0")</f>
        <v>0</v>
      </c>
      <c r="AT34" s="90">
        <f>IF('Medical equipment-NSP'!AL42="yes", 1, 0)</f>
        <v>0</v>
      </c>
      <c r="AU34" s="90">
        <f>IF('Medical equipment-NSP'!AM42="yes", 1, 0)</f>
        <v>0</v>
      </c>
      <c r="AV34" s="90">
        <f>IF('Medical equipment-NSP'!AN42="yes", 1, 0)</f>
        <v>0</v>
      </c>
      <c r="AW34" s="90">
        <f t="shared" si="5"/>
        <v>0</v>
      </c>
      <c r="AX34" s="90">
        <f>IF('Medical equipment-NSP'!AV42="Yes", 'Service providers'!G44, 1)</f>
        <v>1</v>
      </c>
      <c r="AY34" s="90" t="str">
        <f>IFERROR(('Medical equipment-NSP'!AW42*AX34)/BE34, "0")</f>
        <v>0</v>
      </c>
      <c r="AZ34" s="90">
        <f>IF('Medical equipment-NSP'!AV42="Yes", 'Service providers'!H44, 1)</f>
        <v>1</v>
      </c>
      <c r="BA34" s="90" t="str">
        <f>IFERROR(('Medical equipment-NSP'!AX42*AZ34)/BE34, "0")</f>
        <v>0</v>
      </c>
      <c r="BB34" s="90">
        <f>IF('Medical equipment-NSP'!AS42="yes", 1, 0)</f>
        <v>0</v>
      </c>
      <c r="BC34" s="90">
        <f>IF('Medical equipment-NSP'!AT42="yes", 1, 0)</f>
        <v>0</v>
      </c>
      <c r="BD34" s="90">
        <f>IF('Medical equipment-NSP'!AU42="yes", 1, 0)</f>
        <v>0</v>
      </c>
      <c r="BE34" s="90">
        <f t="shared" si="6"/>
        <v>0</v>
      </c>
      <c r="BF34" s="90">
        <f>IF('Medical equipment-NSP'!BC42="Yes", 'Service providers'!G44, 1)</f>
        <v>1</v>
      </c>
      <c r="BG34" s="90" t="str">
        <f>IFERROR(('Medical equipment-NSP'!BD42*BF34)/BM34, "0")</f>
        <v>0</v>
      </c>
      <c r="BH34" s="90">
        <f>IF('Medical equipment-NSP'!BC42="Yes", 'Service providers'!H44, 1)</f>
        <v>1</v>
      </c>
      <c r="BI34" s="90" t="str">
        <f>IFERROR(('Medical equipment-NSP'!BE42*BH34)/BM34, "0")</f>
        <v>0</v>
      </c>
      <c r="BJ34" s="90">
        <f>IF('Medical equipment-NSP'!AZ42="yes", 1, 0)</f>
        <v>0</v>
      </c>
      <c r="BK34" s="90">
        <f>IF('Medical equipment-NSP'!BA42="yes", 1, 0)</f>
        <v>0</v>
      </c>
      <c r="BL34" s="90">
        <f>IF('Medical equipment-NSP'!BB42="yes", 1, 0)</f>
        <v>0</v>
      </c>
      <c r="BM34" s="90">
        <f t="shared" si="7"/>
        <v>0</v>
      </c>
    </row>
    <row r="35" spans="1:65" x14ac:dyDescent="0.25">
      <c r="A35" s="98" t="str">
        <f>'Service providers'!A45</f>
        <v>Enter name of Site 11</v>
      </c>
      <c r="B35" s="90">
        <f>IF('Medical equipment-NSP'!F43="Yes", 'Service providers'!G45, 1)</f>
        <v>1</v>
      </c>
      <c r="C35" s="90" t="str">
        <f>IFERROR(('Medical equipment-NSP'!G43*B35)/I35, "0")</f>
        <v>0</v>
      </c>
      <c r="D35" s="90">
        <f>IF('Medical equipment-NSP'!F43="Yes", 'Service providers'!H45, 1)</f>
        <v>1</v>
      </c>
      <c r="E35" s="90" t="str">
        <f>IFERROR(('Medical equipment-NSP'!H43*D35)/I35, "0")</f>
        <v>0</v>
      </c>
      <c r="F35" s="90">
        <f>IF('Medical equipment-NSP'!C43="yes", 1, 0)</f>
        <v>0</v>
      </c>
      <c r="G35" s="90">
        <f>IF('Medical equipment-NSP'!D43="yes", 1, 0)</f>
        <v>0</v>
      </c>
      <c r="H35" s="90">
        <f>IF('Medical equipment-NSP'!E43="yes", 1, 0)</f>
        <v>0</v>
      </c>
      <c r="I35" s="90">
        <f t="shared" si="0"/>
        <v>0</v>
      </c>
      <c r="J35" s="90">
        <f>IF('Medical equipment-NSP'!M43="Yes", 'Service providers'!G45, 1)</f>
        <v>1</v>
      </c>
      <c r="K35" s="90" t="str">
        <f>IFERROR(('Medical equipment-NSP'!N43*J35)/Q35, "0")</f>
        <v>0</v>
      </c>
      <c r="L35" s="90">
        <f>IF('Medical equipment-NSP'!M43="Yes", 'Service providers'!H45, 1)</f>
        <v>1</v>
      </c>
      <c r="M35" s="90" t="str">
        <f>IFERROR(('Medical equipment-NSP'!O43*L35)/Q35, "0")</f>
        <v>0</v>
      </c>
      <c r="N35" s="90">
        <f>IF('Medical equipment-NSP'!J43="yes", 1, 0)</f>
        <v>0</v>
      </c>
      <c r="O35" s="90">
        <f>IF('Medical equipment-NSP'!K43="yes", 1, 0)</f>
        <v>0</v>
      </c>
      <c r="P35" s="90">
        <f>IF('Medical equipment-NSP'!L43="yes", 1, 0)</f>
        <v>0</v>
      </c>
      <c r="Q35" s="90">
        <f t="shared" si="1"/>
        <v>0</v>
      </c>
      <c r="R35" s="90">
        <f>IF('Medical equipment-NSP'!T43="Yes", 'Service providers'!G45, 1)</f>
        <v>1</v>
      </c>
      <c r="S35" s="90" t="str">
        <f>IFERROR(('Medical equipment-NSP'!U43*R35)/Y35, "0")</f>
        <v>0</v>
      </c>
      <c r="T35" s="90">
        <f>IF('Medical equipment-NSP'!T43="Yes", 'Service providers'!H45, 1)</f>
        <v>1</v>
      </c>
      <c r="U35" s="90" t="str">
        <f>IFERROR(('Medical equipment-NSP'!V43*T35)/Y35, "0")</f>
        <v>0</v>
      </c>
      <c r="V35" s="90">
        <f>IF('Medical equipment-NSP'!Q43="yes", 1, 0)</f>
        <v>0</v>
      </c>
      <c r="W35" s="90">
        <f>IF('Medical equipment-NSP'!R43="yes", 1, 0)</f>
        <v>0</v>
      </c>
      <c r="X35" s="90">
        <f>IF('Medical equipment-NSP'!S43="yes", 1, 0)</f>
        <v>0</v>
      </c>
      <c r="Y35" s="90">
        <f t="shared" si="2"/>
        <v>0</v>
      </c>
      <c r="Z35" s="90">
        <f>IF('Medical equipment-NSP'!AA43="Yes", 'Service providers'!G45, 1)</f>
        <v>1</v>
      </c>
      <c r="AA35" s="90" t="str">
        <f>IFERROR(('Medical equipment-NSP'!AB43*Z35)/AG35, "0")</f>
        <v>0</v>
      </c>
      <c r="AB35" s="90">
        <f>IF('Medical equipment-NSP'!AA43="Yes", 'Service providers'!H45, 1)</f>
        <v>1</v>
      </c>
      <c r="AC35" s="90" t="str">
        <f>IFERROR(('Medical equipment-NSP'!AC43*AB35)/AG35, "0")</f>
        <v>0</v>
      </c>
      <c r="AD35" s="90">
        <f>IF('Medical equipment-NSP'!X43="yes", 1, 0)</f>
        <v>0</v>
      </c>
      <c r="AE35" s="90">
        <f>IF('Medical equipment-NSP'!Y43="yes", 1, 0)</f>
        <v>0</v>
      </c>
      <c r="AF35" s="90">
        <f>IF('Medical equipment-NSP'!Z43="yes", 1, 0)</f>
        <v>0</v>
      </c>
      <c r="AG35" s="90">
        <f t="shared" si="3"/>
        <v>0</v>
      </c>
      <c r="AH35" s="90">
        <f>IF('Medical equipment-NSP'!AH43="Yes", 'Service providers'!G45, 1)</f>
        <v>1</v>
      </c>
      <c r="AI35" s="90" t="str">
        <f>IFERROR(('Medical equipment-NSP'!AI43*AH35)/AO35, "0")</f>
        <v>0</v>
      </c>
      <c r="AJ35" s="90">
        <f>IF('Medical equipment-NSP'!AH43="Yes", 'Service providers'!H45, 1)</f>
        <v>1</v>
      </c>
      <c r="AK35" s="90" t="str">
        <f>IFERROR(('Medical equipment-NSP'!AJ43*AJ35)/AO35, "0")</f>
        <v>0</v>
      </c>
      <c r="AL35" s="90">
        <f>IF('Medical equipment-NSP'!AE43="yes", 1, 0)</f>
        <v>0</v>
      </c>
      <c r="AM35" s="90">
        <f>IF('Medical equipment-NSP'!AF43="yes", 1, 0)</f>
        <v>0</v>
      </c>
      <c r="AN35" s="90">
        <f>IF('Medical equipment-NSP'!AG43="yes", 1, 0)</f>
        <v>0</v>
      </c>
      <c r="AO35" s="90">
        <f t="shared" si="4"/>
        <v>0</v>
      </c>
      <c r="AP35" s="90">
        <f>IF('Medical equipment-NSP'!AO43="Yes", 'Service providers'!G45, 1)</f>
        <v>1</v>
      </c>
      <c r="AQ35" s="90" t="str">
        <f>IFERROR(('Medical equipment-NSP'!AP43*AP35)/AW35, "0")</f>
        <v>0</v>
      </c>
      <c r="AR35" s="90">
        <f>IF('Medical equipment-NSP'!AO43="Yes", 'Service providers'!H45, 1)</f>
        <v>1</v>
      </c>
      <c r="AS35" s="90" t="str">
        <f>IFERROR(('Medical equipment-NSP'!AQ43*AR35)/AW35, "0")</f>
        <v>0</v>
      </c>
      <c r="AT35" s="90">
        <f>IF('Medical equipment-NSP'!AL43="yes", 1, 0)</f>
        <v>0</v>
      </c>
      <c r="AU35" s="90">
        <f>IF('Medical equipment-NSP'!AM43="yes", 1, 0)</f>
        <v>0</v>
      </c>
      <c r="AV35" s="90">
        <f>IF('Medical equipment-NSP'!AN43="yes", 1, 0)</f>
        <v>0</v>
      </c>
      <c r="AW35" s="90">
        <f t="shared" si="5"/>
        <v>0</v>
      </c>
      <c r="AX35" s="90">
        <f>IF('Medical equipment-NSP'!AV43="Yes", 'Service providers'!G45, 1)</f>
        <v>1</v>
      </c>
      <c r="AY35" s="90" t="str">
        <f>IFERROR(('Medical equipment-NSP'!AW43*AX35)/BE35, "0")</f>
        <v>0</v>
      </c>
      <c r="AZ35" s="90">
        <f>IF('Medical equipment-NSP'!AV43="Yes", 'Service providers'!H45, 1)</f>
        <v>1</v>
      </c>
      <c r="BA35" s="90" t="str">
        <f>IFERROR(('Medical equipment-NSP'!AX43*AZ35)/BE35, "0")</f>
        <v>0</v>
      </c>
      <c r="BB35" s="90">
        <f>IF('Medical equipment-NSP'!AS43="yes", 1, 0)</f>
        <v>0</v>
      </c>
      <c r="BC35" s="90">
        <f>IF('Medical equipment-NSP'!AT43="yes", 1, 0)</f>
        <v>0</v>
      </c>
      <c r="BD35" s="90">
        <f>IF('Medical equipment-NSP'!AU43="yes", 1, 0)</f>
        <v>0</v>
      </c>
      <c r="BE35" s="90">
        <f t="shared" si="6"/>
        <v>0</v>
      </c>
      <c r="BF35" s="90">
        <f>IF('Medical equipment-NSP'!BC43="Yes", 'Service providers'!G45, 1)</f>
        <v>1</v>
      </c>
      <c r="BG35" s="90" t="str">
        <f>IFERROR(('Medical equipment-NSP'!BD43*BF35)/BM35, "0")</f>
        <v>0</v>
      </c>
      <c r="BH35" s="90">
        <f>IF('Medical equipment-NSP'!BC43="Yes", 'Service providers'!H45, 1)</f>
        <v>1</v>
      </c>
      <c r="BI35" s="90" t="str">
        <f>IFERROR(('Medical equipment-NSP'!BE43*BH35)/BM35, "0")</f>
        <v>0</v>
      </c>
      <c r="BJ35" s="90">
        <f>IF('Medical equipment-NSP'!AZ43="yes", 1, 0)</f>
        <v>0</v>
      </c>
      <c r="BK35" s="90">
        <f>IF('Medical equipment-NSP'!BA43="yes", 1, 0)</f>
        <v>0</v>
      </c>
      <c r="BL35" s="90">
        <f>IF('Medical equipment-NSP'!BB43="yes", 1, 0)</f>
        <v>0</v>
      </c>
      <c r="BM35" s="90">
        <f t="shared" si="7"/>
        <v>0</v>
      </c>
    </row>
    <row r="36" spans="1:65" x14ac:dyDescent="0.25">
      <c r="A36" s="98" t="str">
        <f>'Service providers'!A46</f>
        <v>Enter name of Site 12</v>
      </c>
      <c r="B36" s="90">
        <f>IF('Medical equipment-NSP'!F44="Yes", 'Service providers'!G46, 1)</f>
        <v>1</v>
      </c>
      <c r="C36" s="90" t="str">
        <f>IFERROR(('Medical equipment-NSP'!G44*B36)/I36, "0")</f>
        <v>0</v>
      </c>
      <c r="D36" s="90">
        <f>IF('Medical equipment-NSP'!F44="Yes", 'Service providers'!H46, 1)</f>
        <v>1</v>
      </c>
      <c r="E36" s="90" t="str">
        <f>IFERROR(('Medical equipment-NSP'!H44*D36)/I36, "0")</f>
        <v>0</v>
      </c>
      <c r="F36" s="90">
        <f>IF('Medical equipment-NSP'!C44="yes", 1, 0)</f>
        <v>0</v>
      </c>
      <c r="G36" s="90">
        <f>IF('Medical equipment-NSP'!D44="yes", 1, 0)</f>
        <v>0</v>
      </c>
      <c r="H36" s="90">
        <f>IF('Medical equipment-NSP'!E44="yes", 1, 0)</f>
        <v>0</v>
      </c>
      <c r="I36" s="90">
        <f t="shared" si="0"/>
        <v>0</v>
      </c>
      <c r="J36" s="90">
        <f>IF('Medical equipment-NSP'!M44="Yes", 'Service providers'!G46, 1)</f>
        <v>1</v>
      </c>
      <c r="K36" s="90" t="str">
        <f>IFERROR(('Medical equipment-NSP'!N44*J36)/Q36, "0")</f>
        <v>0</v>
      </c>
      <c r="L36" s="90">
        <f>IF('Medical equipment-NSP'!M44="Yes", 'Service providers'!H46, 1)</f>
        <v>1</v>
      </c>
      <c r="M36" s="90" t="str">
        <f>IFERROR(('Medical equipment-NSP'!O44*L36)/Q36, "0")</f>
        <v>0</v>
      </c>
      <c r="N36" s="90">
        <f>IF('Medical equipment-NSP'!J44="yes", 1, 0)</f>
        <v>0</v>
      </c>
      <c r="O36" s="90">
        <f>IF('Medical equipment-NSP'!K44="yes", 1, 0)</f>
        <v>0</v>
      </c>
      <c r="P36" s="90">
        <f>IF('Medical equipment-NSP'!L44="yes", 1, 0)</f>
        <v>0</v>
      </c>
      <c r="Q36" s="90">
        <f t="shared" si="1"/>
        <v>0</v>
      </c>
      <c r="R36" s="90">
        <f>IF('Medical equipment-NSP'!T44="Yes", 'Service providers'!G46, 1)</f>
        <v>1</v>
      </c>
      <c r="S36" s="90" t="str">
        <f>IFERROR(('Medical equipment-NSP'!U44*R36)/Y36, "0")</f>
        <v>0</v>
      </c>
      <c r="T36" s="90">
        <f>IF('Medical equipment-NSP'!T44="Yes", 'Service providers'!H46, 1)</f>
        <v>1</v>
      </c>
      <c r="U36" s="90" t="str">
        <f>IFERROR(('Medical equipment-NSP'!V44*T36)/Y36, "0")</f>
        <v>0</v>
      </c>
      <c r="V36" s="90">
        <f>IF('Medical equipment-NSP'!Q44="yes", 1, 0)</f>
        <v>0</v>
      </c>
      <c r="W36" s="90">
        <f>IF('Medical equipment-NSP'!R44="yes", 1, 0)</f>
        <v>0</v>
      </c>
      <c r="X36" s="90">
        <f>IF('Medical equipment-NSP'!S44="yes", 1, 0)</f>
        <v>0</v>
      </c>
      <c r="Y36" s="90">
        <f t="shared" si="2"/>
        <v>0</v>
      </c>
      <c r="Z36" s="90">
        <f>IF('Medical equipment-NSP'!AA44="Yes", 'Service providers'!G46, 1)</f>
        <v>1</v>
      </c>
      <c r="AA36" s="90" t="str">
        <f>IFERROR(('Medical equipment-NSP'!AB44*Z36)/AG36, "0")</f>
        <v>0</v>
      </c>
      <c r="AB36" s="90">
        <f>IF('Medical equipment-NSP'!AA44="Yes", 'Service providers'!H46, 1)</f>
        <v>1</v>
      </c>
      <c r="AC36" s="90" t="str">
        <f>IFERROR(('Medical equipment-NSP'!AC44*AB36)/AG36, "0")</f>
        <v>0</v>
      </c>
      <c r="AD36" s="90">
        <f>IF('Medical equipment-NSP'!X44="yes", 1, 0)</f>
        <v>0</v>
      </c>
      <c r="AE36" s="90">
        <f>IF('Medical equipment-NSP'!Y44="yes", 1, 0)</f>
        <v>0</v>
      </c>
      <c r="AF36" s="90">
        <f>IF('Medical equipment-NSP'!Z44="yes", 1, 0)</f>
        <v>0</v>
      </c>
      <c r="AG36" s="90">
        <f t="shared" si="3"/>
        <v>0</v>
      </c>
      <c r="AH36" s="90">
        <f>IF('Medical equipment-NSP'!AH44="Yes", 'Service providers'!G46, 1)</f>
        <v>1</v>
      </c>
      <c r="AI36" s="90" t="str">
        <f>IFERROR(('Medical equipment-NSP'!AI44*AH36)/AO36, "0")</f>
        <v>0</v>
      </c>
      <c r="AJ36" s="90">
        <f>IF('Medical equipment-NSP'!AH44="Yes", 'Service providers'!H46, 1)</f>
        <v>1</v>
      </c>
      <c r="AK36" s="90" t="str">
        <f>IFERROR(('Medical equipment-NSP'!AJ44*AJ36)/AO36, "0")</f>
        <v>0</v>
      </c>
      <c r="AL36" s="90">
        <f>IF('Medical equipment-NSP'!AE44="yes", 1, 0)</f>
        <v>0</v>
      </c>
      <c r="AM36" s="90">
        <f>IF('Medical equipment-NSP'!AF44="yes", 1, 0)</f>
        <v>0</v>
      </c>
      <c r="AN36" s="90">
        <f>IF('Medical equipment-NSP'!AG44="yes", 1, 0)</f>
        <v>0</v>
      </c>
      <c r="AO36" s="90">
        <f t="shared" si="4"/>
        <v>0</v>
      </c>
      <c r="AP36" s="90">
        <f>IF('Medical equipment-NSP'!AO44="Yes", 'Service providers'!G46, 1)</f>
        <v>1</v>
      </c>
      <c r="AQ36" s="90" t="str">
        <f>IFERROR(('Medical equipment-NSP'!AP44*AP36)/AW36, "0")</f>
        <v>0</v>
      </c>
      <c r="AR36" s="90">
        <f>IF('Medical equipment-NSP'!AO44="Yes", 'Service providers'!H46, 1)</f>
        <v>1</v>
      </c>
      <c r="AS36" s="90" t="str">
        <f>IFERROR(('Medical equipment-NSP'!AQ44*AR36)/AW36, "0")</f>
        <v>0</v>
      </c>
      <c r="AT36" s="90">
        <f>IF('Medical equipment-NSP'!AL44="yes", 1, 0)</f>
        <v>0</v>
      </c>
      <c r="AU36" s="90">
        <f>IF('Medical equipment-NSP'!AM44="yes", 1, 0)</f>
        <v>0</v>
      </c>
      <c r="AV36" s="90">
        <f>IF('Medical equipment-NSP'!AN44="yes", 1, 0)</f>
        <v>0</v>
      </c>
      <c r="AW36" s="90">
        <f t="shared" si="5"/>
        <v>0</v>
      </c>
      <c r="AX36" s="90">
        <f>IF('Medical equipment-NSP'!AV44="Yes", 'Service providers'!G46, 1)</f>
        <v>1</v>
      </c>
      <c r="AY36" s="90" t="str">
        <f>IFERROR(('Medical equipment-NSP'!AW44*AX36)/BE36, "0")</f>
        <v>0</v>
      </c>
      <c r="AZ36" s="90">
        <f>IF('Medical equipment-NSP'!AV44="Yes", 'Service providers'!H46, 1)</f>
        <v>1</v>
      </c>
      <c r="BA36" s="90" t="str">
        <f>IFERROR(('Medical equipment-NSP'!AX44*AZ36)/BE36, "0")</f>
        <v>0</v>
      </c>
      <c r="BB36" s="90">
        <f>IF('Medical equipment-NSP'!AS44="yes", 1, 0)</f>
        <v>0</v>
      </c>
      <c r="BC36" s="90">
        <f>IF('Medical equipment-NSP'!AT44="yes", 1, 0)</f>
        <v>0</v>
      </c>
      <c r="BD36" s="90">
        <f>IF('Medical equipment-NSP'!AU44="yes", 1, 0)</f>
        <v>0</v>
      </c>
      <c r="BE36" s="90">
        <f t="shared" si="6"/>
        <v>0</v>
      </c>
      <c r="BF36" s="90">
        <f>IF('Medical equipment-NSP'!BC44="Yes", 'Service providers'!G46, 1)</f>
        <v>1</v>
      </c>
      <c r="BG36" s="90" t="str">
        <f>IFERROR(('Medical equipment-NSP'!BD44*BF36)/BM36, "0")</f>
        <v>0</v>
      </c>
      <c r="BH36" s="90">
        <f>IF('Medical equipment-NSP'!BC44="Yes", 'Service providers'!H46, 1)</f>
        <v>1</v>
      </c>
      <c r="BI36" s="90" t="str">
        <f>IFERROR(('Medical equipment-NSP'!BE44*BH36)/BM36, "0")</f>
        <v>0</v>
      </c>
      <c r="BJ36" s="90">
        <f>IF('Medical equipment-NSP'!AZ44="yes", 1, 0)</f>
        <v>0</v>
      </c>
      <c r="BK36" s="90">
        <f>IF('Medical equipment-NSP'!BA44="yes", 1, 0)</f>
        <v>0</v>
      </c>
      <c r="BL36" s="90">
        <f>IF('Medical equipment-NSP'!BB44="yes", 1, 0)</f>
        <v>0</v>
      </c>
      <c r="BM36" s="90">
        <f t="shared" si="7"/>
        <v>0</v>
      </c>
    </row>
    <row r="37" spans="1:65" x14ac:dyDescent="0.25">
      <c r="A37" s="98" t="str">
        <f>'Service providers'!A47</f>
        <v>Enter name of Site 13</v>
      </c>
      <c r="B37" s="90">
        <f>IF('Medical equipment-NSP'!F45="Yes", 'Service providers'!G47, 1)</f>
        <v>1</v>
      </c>
      <c r="C37" s="90" t="str">
        <f>IFERROR(('Medical equipment-NSP'!G45*B37)/I37, "0")</f>
        <v>0</v>
      </c>
      <c r="D37" s="90">
        <f>IF('Medical equipment-NSP'!F45="Yes", 'Service providers'!H47, 1)</f>
        <v>1</v>
      </c>
      <c r="E37" s="90" t="str">
        <f>IFERROR(('Medical equipment-NSP'!H45*D37)/I37, "0")</f>
        <v>0</v>
      </c>
      <c r="F37" s="90">
        <f>IF('Medical equipment-NSP'!C45="yes", 1, 0)</f>
        <v>0</v>
      </c>
      <c r="G37" s="90">
        <f>IF('Medical equipment-NSP'!D45="yes", 1, 0)</f>
        <v>0</v>
      </c>
      <c r="H37" s="90">
        <f>IF('Medical equipment-NSP'!E45="yes", 1, 0)</f>
        <v>0</v>
      </c>
      <c r="I37" s="90">
        <f t="shared" si="0"/>
        <v>0</v>
      </c>
      <c r="J37" s="90">
        <f>IF('Medical equipment-NSP'!M45="Yes", 'Service providers'!G47, 1)</f>
        <v>1</v>
      </c>
      <c r="K37" s="90" t="str">
        <f>IFERROR(('Medical equipment-NSP'!N45*J37)/Q37, "0")</f>
        <v>0</v>
      </c>
      <c r="L37" s="90">
        <f>IF('Medical equipment-NSP'!M45="Yes", 'Service providers'!H47, 1)</f>
        <v>1</v>
      </c>
      <c r="M37" s="90" t="str">
        <f>IFERROR(('Medical equipment-NSP'!O45*L37)/Q37, "0")</f>
        <v>0</v>
      </c>
      <c r="N37" s="90">
        <f>IF('Medical equipment-NSP'!J45="yes", 1, 0)</f>
        <v>0</v>
      </c>
      <c r="O37" s="90">
        <f>IF('Medical equipment-NSP'!K45="yes", 1, 0)</f>
        <v>0</v>
      </c>
      <c r="P37" s="90">
        <f>IF('Medical equipment-NSP'!L45="yes", 1, 0)</f>
        <v>0</v>
      </c>
      <c r="Q37" s="90">
        <f t="shared" si="1"/>
        <v>0</v>
      </c>
      <c r="R37" s="90">
        <f>IF('Medical equipment-NSP'!T45="Yes", 'Service providers'!G47, 1)</f>
        <v>1</v>
      </c>
      <c r="S37" s="90" t="str">
        <f>IFERROR(('Medical equipment-NSP'!U45*R37)/Y37, "0")</f>
        <v>0</v>
      </c>
      <c r="T37" s="90">
        <f>IF('Medical equipment-NSP'!T45="Yes", 'Service providers'!H47, 1)</f>
        <v>1</v>
      </c>
      <c r="U37" s="90" t="str">
        <f>IFERROR(('Medical equipment-NSP'!V45*T37)/Y37, "0")</f>
        <v>0</v>
      </c>
      <c r="V37" s="90">
        <f>IF('Medical equipment-NSP'!Q45="yes", 1, 0)</f>
        <v>0</v>
      </c>
      <c r="W37" s="90">
        <f>IF('Medical equipment-NSP'!R45="yes", 1, 0)</f>
        <v>0</v>
      </c>
      <c r="X37" s="90">
        <f>IF('Medical equipment-NSP'!S45="yes", 1, 0)</f>
        <v>0</v>
      </c>
      <c r="Y37" s="90">
        <f t="shared" si="2"/>
        <v>0</v>
      </c>
      <c r="Z37" s="90">
        <f>IF('Medical equipment-NSP'!AA45="Yes", 'Service providers'!G47, 1)</f>
        <v>1</v>
      </c>
      <c r="AA37" s="90" t="str">
        <f>IFERROR(('Medical equipment-NSP'!AB45*Z37)/AG37, "0")</f>
        <v>0</v>
      </c>
      <c r="AB37" s="90">
        <f>IF('Medical equipment-NSP'!AA45="Yes", 'Service providers'!H47, 1)</f>
        <v>1</v>
      </c>
      <c r="AC37" s="90" t="str">
        <f>IFERROR(('Medical equipment-NSP'!AC45*AB37)/AG37, "0")</f>
        <v>0</v>
      </c>
      <c r="AD37" s="90">
        <f>IF('Medical equipment-NSP'!X45="yes", 1, 0)</f>
        <v>0</v>
      </c>
      <c r="AE37" s="90">
        <f>IF('Medical equipment-NSP'!Y45="yes", 1, 0)</f>
        <v>0</v>
      </c>
      <c r="AF37" s="90">
        <f>IF('Medical equipment-NSP'!Z45="yes", 1, 0)</f>
        <v>0</v>
      </c>
      <c r="AG37" s="90">
        <f t="shared" si="3"/>
        <v>0</v>
      </c>
      <c r="AH37" s="90">
        <f>IF('Medical equipment-NSP'!AH45="Yes", 'Service providers'!G47, 1)</f>
        <v>1</v>
      </c>
      <c r="AI37" s="90" t="str">
        <f>IFERROR(('Medical equipment-NSP'!AI45*AH37)/AO37, "0")</f>
        <v>0</v>
      </c>
      <c r="AJ37" s="90">
        <f>IF('Medical equipment-NSP'!AH45="Yes", 'Service providers'!H47, 1)</f>
        <v>1</v>
      </c>
      <c r="AK37" s="90" t="str">
        <f>IFERROR(('Medical equipment-NSP'!AJ45*AJ37)/AO37, "0")</f>
        <v>0</v>
      </c>
      <c r="AL37" s="90">
        <f>IF('Medical equipment-NSP'!AE45="yes", 1, 0)</f>
        <v>0</v>
      </c>
      <c r="AM37" s="90">
        <f>IF('Medical equipment-NSP'!AF45="yes", 1, 0)</f>
        <v>0</v>
      </c>
      <c r="AN37" s="90">
        <f>IF('Medical equipment-NSP'!AG45="yes", 1, 0)</f>
        <v>0</v>
      </c>
      <c r="AO37" s="90">
        <f t="shared" si="4"/>
        <v>0</v>
      </c>
      <c r="AP37" s="90">
        <f>IF('Medical equipment-NSP'!AO45="Yes", 'Service providers'!G47, 1)</f>
        <v>1</v>
      </c>
      <c r="AQ37" s="90" t="str">
        <f>IFERROR(('Medical equipment-NSP'!AP45*AP37)/AW37, "0")</f>
        <v>0</v>
      </c>
      <c r="AR37" s="90">
        <f>IF('Medical equipment-NSP'!AO45="Yes", 'Service providers'!H47, 1)</f>
        <v>1</v>
      </c>
      <c r="AS37" s="90" t="str">
        <f>IFERROR(('Medical equipment-NSP'!AQ45*AR37)/AW37, "0")</f>
        <v>0</v>
      </c>
      <c r="AT37" s="90">
        <f>IF('Medical equipment-NSP'!AL45="yes", 1, 0)</f>
        <v>0</v>
      </c>
      <c r="AU37" s="90">
        <f>IF('Medical equipment-NSP'!AM45="yes", 1, 0)</f>
        <v>0</v>
      </c>
      <c r="AV37" s="90">
        <f>IF('Medical equipment-NSP'!AN45="yes", 1, 0)</f>
        <v>0</v>
      </c>
      <c r="AW37" s="90">
        <f t="shared" si="5"/>
        <v>0</v>
      </c>
      <c r="AX37" s="90">
        <f>IF('Medical equipment-NSP'!AV45="Yes", 'Service providers'!G47, 1)</f>
        <v>1</v>
      </c>
      <c r="AY37" s="90" t="str">
        <f>IFERROR(('Medical equipment-NSP'!AW45*AX37)/BE37, "0")</f>
        <v>0</v>
      </c>
      <c r="AZ37" s="90">
        <f>IF('Medical equipment-NSP'!AV45="Yes", 'Service providers'!H47, 1)</f>
        <v>1</v>
      </c>
      <c r="BA37" s="90" t="str">
        <f>IFERROR(('Medical equipment-NSP'!AX45*AZ37)/BE37, "0")</f>
        <v>0</v>
      </c>
      <c r="BB37" s="90">
        <f>IF('Medical equipment-NSP'!AS45="yes", 1, 0)</f>
        <v>0</v>
      </c>
      <c r="BC37" s="90">
        <f>IF('Medical equipment-NSP'!AT45="yes", 1, 0)</f>
        <v>0</v>
      </c>
      <c r="BD37" s="90">
        <f>IF('Medical equipment-NSP'!AU45="yes", 1, 0)</f>
        <v>0</v>
      </c>
      <c r="BE37" s="90">
        <f t="shared" si="6"/>
        <v>0</v>
      </c>
      <c r="BF37" s="90">
        <f>IF('Medical equipment-NSP'!BC45="Yes", 'Service providers'!G47, 1)</f>
        <v>1</v>
      </c>
      <c r="BG37" s="90" t="str">
        <f>IFERROR(('Medical equipment-NSP'!BD45*BF37)/BM37, "0")</f>
        <v>0</v>
      </c>
      <c r="BH37" s="90">
        <f>IF('Medical equipment-NSP'!BC45="Yes", 'Service providers'!H47, 1)</f>
        <v>1</v>
      </c>
      <c r="BI37" s="90" t="str">
        <f>IFERROR(('Medical equipment-NSP'!BE45*BH37)/BM37, "0")</f>
        <v>0</v>
      </c>
      <c r="BJ37" s="90">
        <f>IF('Medical equipment-NSP'!AZ45="yes", 1, 0)</f>
        <v>0</v>
      </c>
      <c r="BK37" s="90">
        <f>IF('Medical equipment-NSP'!BA45="yes", 1, 0)</f>
        <v>0</v>
      </c>
      <c r="BL37" s="90">
        <f>IF('Medical equipment-NSP'!BB45="yes", 1, 0)</f>
        <v>0</v>
      </c>
      <c r="BM37" s="90">
        <f t="shared" si="7"/>
        <v>0</v>
      </c>
    </row>
    <row r="38" spans="1:65" x14ac:dyDescent="0.25">
      <c r="A38" s="98" t="str">
        <f>'Service providers'!A48</f>
        <v>Enter name of Site 14</v>
      </c>
      <c r="B38" s="90">
        <f>IF('Medical equipment-NSP'!F46="Yes", 'Service providers'!G48, 1)</f>
        <v>1</v>
      </c>
      <c r="C38" s="90" t="str">
        <f>IFERROR(('Medical equipment-NSP'!G46*B38)/I38, "0")</f>
        <v>0</v>
      </c>
      <c r="D38" s="90">
        <f>IF('Medical equipment-NSP'!F46="Yes", 'Service providers'!H48, 1)</f>
        <v>1</v>
      </c>
      <c r="E38" s="90" t="str">
        <f>IFERROR(('Medical equipment-NSP'!H46*D38)/I38, "0")</f>
        <v>0</v>
      </c>
      <c r="F38" s="90">
        <f>IF('Medical equipment-NSP'!C46="yes", 1, 0)</f>
        <v>0</v>
      </c>
      <c r="G38" s="90">
        <f>IF('Medical equipment-NSP'!D46="yes", 1, 0)</f>
        <v>0</v>
      </c>
      <c r="H38" s="90">
        <f>IF('Medical equipment-NSP'!E46="yes", 1, 0)</f>
        <v>0</v>
      </c>
      <c r="I38" s="90">
        <f t="shared" si="0"/>
        <v>0</v>
      </c>
      <c r="J38" s="90">
        <f>IF('Medical equipment-NSP'!M46="Yes", 'Service providers'!G48, 1)</f>
        <v>1</v>
      </c>
      <c r="K38" s="90" t="str">
        <f>IFERROR(('Medical equipment-NSP'!N46*J38)/Q38, "0")</f>
        <v>0</v>
      </c>
      <c r="L38" s="90">
        <f>IF('Medical equipment-NSP'!M46="Yes", 'Service providers'!H48, 1)</f>
        <v>1</v>
      </c>
      <c r="M38" s="90" t="str">
        <f>IFERROR(('Medical equipment-NSP'!O46*L38)/Q38, "0")</f>
        <v>0</v>
      </c>
      <c r="N38" s="90">
        <f>IF('Medical equipment-NSP'!J46="yes", 1, 0)</f>
        <v>0</v>
      </c>
      <c r="O38" s="90">
        <f>IF('Medical equipment-NSP'!K46="yes", 1, 0)</f>
        <v>0</v>
      </c>
      <c r="P38" s="90">
        <f>IF('Medical equipment-NSP'!L46="yes", 1, 0)</f>
        <v>0</v>
      </c>
      <c r="Q38" s="90">
        <f t="shared" si="1"/>
        <v>0</v>
      </c>
      <c r="R38" s="90">
        <f>IF('Medical equipment-NSP'!T46="Yes", 'Service providers'!G48, 1)</f>
        <v>1</v>
      </c>
      <c r="S38" s="90" t="str">
        <f>IFERROR(('Medical equipment-NSP'!U46*R38)/Y38, "0")</f>
        <v>0</v>
      </c>
      <c r="T38" s="90">
        <f>IF('Medical equipment-NSP'!T46="Yes", 'Service providers'!H48, 1)</f>
        <v>1</v>
      </c>
      <c r="U38" s="90" t="str">
        <f>IFERROR(('Medical equipment-NSP'!V46*T38)/Y38, "0")</f>
        <v>0</v>
      </c>
      <c r="V38" s="90">
        <f>IF('Medical equipment-NSP'!Q46="yes", 1, 0)</f>
        <v>0</v>
      </c>
      <c r="W38" s="90">
        <f>IF('Medical equipment-NSP'!R46="yes", 1, 0)</f>
        <v>0</v>
      </c>
      <c r="X38" s="90">
        <f>IF('Medical equipment-NSP'!S46="yes", 1, 0)</f>
        <v>0</v>
      </c>
      <c r="Y38" s="90">
        <f t="shared" si="2"/>
        <v>0</v>
      </c>
      <c r="Z38" s="90">
        <f>IF('Medical equipment-NSP'!AA46="Yes", 'Service providers'!G48, 1)</f>
        <v>1</v>
      </c>
      <c r="AA38" s="90" t="str">
        <f>IFERROR(('Medical equipment-NSP'!AB46*Z38)/AG38, "0")</f>
        <v>0</v>
      </c>
      <c r="AB38" s="90">
        <f>IF('Medical equipment-NSP'!AA46="Yes", 'Service providers'!H48, 1)</f>
        <v>1</v>
      </c>
      <c r="AC38" s="90" t="str">
        <f>IFERROR(('Medical equipment-NSP'!AC46*AB38)/AG38, "0")</f>
        <v>0</v>
      </c>
      <c r="AD38" s="90">
        <f>IF('Medical equipment-NSP'!X46="yes", 1, 0)</f>
        <v>0</v>
      </c>
      <c r="AE38" s="90">
        <f>IF('Medical equipment-NSP'!Y46="yes", 1, 0)</f>
        <v>0</v>
      </c>
      <c r="AF38" s="90">
        <f>IF('Medical equipment-NSP'!Z46="yes", 1, 0)</f>
        <v>0</v>
      </c>
      <c r="AG38" s="90">
        <f t="shared" si="3"/>
        <v>0</v>
      </c>
      <c r="AH38" s="90">
        <f>IF('Medical equipment-NSP'!AH46="Yes", 'Service providers'!G48, 1)</f>
        <v>1</v>
      </c>
      <c r="AI38" s="90" t="str">
        <f>IFERROR(('Medical equipment-NSP'!AI46*AH38)/AO38, "0")</f>
        <v>0</v>
      </c>
      <c r="AJ38" s="90">
        <f>IF('Medical equipment-NSP'!AH46="Yes", 'Service providers'!H48, 1)</f>
        <v>1</v>
      </c>
      <c r="AK38" s="90" t="str">
        <f>IFERROR(('Medical equipment-NSP'!AJ46*AJ38)/AO38, "0")</f>
        <v>0</v>
      </c>
      <c r="AL38" s="90">
        <f>IF('Medical equipment-NSP'!AE46="yes", 1, 0)</f>
        <v>0</v>
      </c>
      <c r="AM38" s="90">
        <f>IF('Medical equipment-NSP'!AF46="yes", 1, 0)</f>
        <v>0</v>
      </c>
      <c r="AN38" s="90">
        <f>IF('Medical equipment-NSP'!AG46="yes", 1, 0)</f>
        <v>0</v>
      </c>
      <c r="AO38" s="90">
        <f t="shared" si="4"/>
        <v>0</v>
      </c>
      <c r="AP38" s="90">
        <f>IF('Medical equipment-NSP'!AO46="Yes", 'Service providers'!G48, 1)</f>
        <v>1</v>
      </c>
      <c r="AQ38" s="90" t="str">
        <f>IFERROR(('Medical equipment-NSP'!AP46*AP38)/AW38, "0")</f>
        <v>0</v>
      </c>
      <c r="AR38" s="90">
        <f>IF('Medical equipment-NSP'!AO46="Yes", 'Service providers'!H48, 1)</f>
        <v>1</v>
      </c>
      <c r="AS38" s="90" t="str">
        <f>IFERROR(('Medical equipment-NSP'!AQ46*AR38)/AW38, "0")</f>
        <v>0</v>
      </c>
      <c r="AT38" s="90">
        <f>IF('Medical equipment-NSP'!AL46="yes", 1, 0)</f>
        <v>0</v>
      </c>
      <c r="AU38" s="90">
        <f>IF('Medical equipment-NSP'!AM46="yes", 1, 0)</f>
        <v>0</v>
      </c>
      <c r="AV38" s="90">
        <f>IF('Medical equipment-NSP'!AN46="yes", 1, 0)</f>
        <v>0</v>
      </c>
      <c r="AW38" s="90">
        <f t="shared" si="5"/>
        <v>0</v>
      </c>
      <c r="AX38" s="90">
        <f>IF('Medical equipment-NSP'!AV46="Yes", 'Service providers'!G48, 1)</f>
        <v>1</v>
      </c>
      <c r="AY38" s="90" t="str">
        <f>IFERROR(('Medical equipment-NSP'!AW46*AX38)/BE38, "0")</f>
        <v>0</v>
      </c>
      <c r="AZ38" s="90">
        <f>IF('Medical equipment-NSP'!AV46="Yes", 'Service providers'!H48, 1)</f>
        <v>1</v>
      </c>
      <c r="BA38" s="90" t="str">
        <f>IFERROR(('Medical equipment-NSP'!AX46*AZ38)/BE38, "0")</f>
        <v>0</v>
      </c>
      <c r="BB38" s="90">
        <f>IF('Medical equipment-NSP'!AS46="yes", 1, 0)</f>
        <v>0</v>
      </c>
      <c r="BC38" s="90">
        <f>IF('Medical equipment-NSP'!AT46="yes", 1, 0)</f>
        <v>0</v>
      </c>
      <c r="BD38" s="90">
        <f>IF('Medical equipment-NSP'!AU46="yes", 1, 0)</f>
        <v>0</v>
      </c>
      <c r="BE38" s="90">
        <f t="shared" si="6"/>
        <v>0</v>
      </c>
      <c r="BF38" s="90">
        <f>IF('Medical equipment-NSP'!BC46="Yes", 'Service providers'!G48, 1)</f>
        <v>1</v>
      </c>
      <c r="BG38" s="90" t="str">
        <f>IFERROR(('Medical equipment-NSP'!BD46*BF38)/BM38, "0")</f>
        <v>0</v>
      </c>
      <c r="BH38" s="90">
        <f>IF('Medical equipment-NSP'!BC46="Yes", 'Service providers'!H48, 1)</f>
        <v>1</v>
      </c>
      <c r="BI38" s="90" t="str">
        <f>IFERROR(('Medical equipment-NSP'!BE46*BH38)/BM38, "0")</f>
        <v>0</v>
      </c>
      <c r="BJ38" s="90">
        <f>IF('Medical equipment-NSP'!AZ46="yes", 1, 0)</f>
        <v>0</v>
      </c>
      <c r="BK38" s="90">
        <f>IF('Medical equipment-NSP'!BA46="yes", 1, 0)</f>
        <v>0</v>
      </c>
      <c r="BL38" s="90">
        <f>IF('Medical equipment-NSP'!BB46="yes", 1, 0)</f>
        <v>0</v>
      </c>
      <c r="BM38" s="90">
        <f t="shared" si="7"/>
        <v>0</v>
      </c>
    </row>
    <row r="39" spans="1:65" x14ac:dyDescent="0.25">
      <c r="A39" s="98" t="str">
        <f>'Service providers'!A49</f>
        <v>Enter name of Site 15</v>
      </c>
      <c r="B39" s="90">
        <f>IF('Medical equipment-NSP'!F47="Yes", 'Service providers'!G49, 1)</f>
        <v>1</v>
      </c>
      <c r="C39" s="90" t="str">
        <f>IFERROR(('Medical equipment-NSP'!G47*B39)/I39, "0")</f>
        <v>0</v>
      </c>
      <c r="D39" s="90">
        <f>IF('Medical equipment-NSP'!F47="Yes", 'Service providers'!H49, 1)</f>
        <v>1</v>
      </c>
      <c r="E39" s="90" t="str">
        <f>IFERROR(('Medical equipment-NSP'!H47*D39)/I39, "0")</f>
        <v>0</v>
      </c>
      <c r="F39" s="90">
        <f>IF('Medical equipment-NSP'!C47="yes", 1, 0)</f>
        <v>0</v>
      </c>
      <c r="G39" s="90">
        <f>IF('Medical equipment-NSP'!D47="yes", 1, 0)</f>
        <v>0</v>
      </c>
      <c r="H39" s="90">
        <f>IF('Medical equipment-NSP'!E47="yes", 1, 0)</f>
        <v>0</v>
      </c>
      <c r="I39" s="90">
        <f t="shared" si="0"/>
        <v>0</v>
      </c>
      <c r="J39" s="90">
        <f>IF('Medical equipment-NSP'!M47="Yes", 'Service providers'!G49, 1)</f>
        <v>1</v>
      </c>
      <c r="K39" s="90" t="str">
        <f>IFERROR(('Medical equipment-NSP'!N47*J39)/Q39, "0")</f>
        <v>0</v>
      </c>
      <c r="L39" s="90">
        <f>IF('Medical equipment-NSP'!M47="Yes", 'Service providers'!H49, 1)</f>
        <v>1</v>
      </c>
      <c r="M39" s="90" t="str">
        <f>IFERROR(('Medical equipment-NSP'!O47*L39)/Q39, "0")</f>
        <v>0</v>
      </c>
      <c r="N39" s="90">
        <f>IF('Medical equipment-NSP'!J47="yes", 1, 0)</f>
        <v>0</v>
      </c>
      <c r="O39" s="90">
        <f>IF('Medical equipment-NSP'!K47="yes", 1, 0)</f>
        <v>0</v>
      </c>
      <c r="P39" s="90">
        <f>IF('Medical equipment-NSP'!L47="yes", 1, 0)</f>
        <v>0</v>
      </c>
      <c r="Q39" s="90">
        <f t="shared" si="1"/>
        <v>0</v>
      </c>
      <c r="R39" s="90">
        <f>IF('Medical equipment-NSP'!T47="Yes", 'Service providers'!G49, 1)</f>
        <v>1</v>
      </c>
      <c r="S39" s="90" t="str">
        <f>IFERROR(('Medical equipment-NSP'!U47*R39)/Y39, "0")</f>
        <v>0</v>
      </c>
      <c r="T39" s="90">
        <f>IF('Medical equipment-NSP'!T47="Yes", 'Service providers'!H49, 1)</f>
        <v>1</v>
      </c>
      <c r="U39" s="90" t="str">
        <f>IFERROR(('Medical equipment-NSP'!V47*T39)/Y39, "0")</f>
        <v>0</v>
      </c>
      <c r="V39" s="90">
        <f>IF('Medical equipment-NSP'!Q47="yes", 1, 0)</f>
        <v>0</v>
      </c>
      <c r="W39" s="90">
        <f>IF('Medical equipment-NSP'!R47="yes", 1, 0)</f>
        <v>0</v>
      </c>
      <c r="X39" s="90">
        <f>IF('Medical equipment-NSP'!S47="yes", 1, 0)</f>
        <v>0</v>
      </c>
      <c r="Y39" s="90">
        <f t="shared" si="2"/>
        <v>0</v>
      </c>
      <c r="Z39" s="90">
        <f>IF('Medical equipment-NSP'!AA47="Yes", 'Service providers'!G49, 1)</f>
        <v>1</v>
      </c>
      <c r="AA39" s="90" t="str">
        <f>IFERROR(('Medical equipment-NSP'!AB47*Z39)/AG39, "0")</f>
        <v>0</v>
      </c>
      <c r="AB39" s="90">
        <f>IF('Medical equipment-NSP'!AA47="Yes", 'Service providers'!H49, 1)</f>
        <v>1</v>
      </c>
      <c r="AC39" s="90" t="str">
        <f>IFERROR(('Medical equipment-NSP'!AC47*AB39)/AG39, "0")</f>
        <v>0</v>
      </c>
      <c r="AD39" s="90">
        <f>IF('Medical equipment-NSP'!X47="yes", 1, 0)</f>
        <v>0</v>
      </c>
      <c r="AE39" s="90">
        <f>IF('Medical equipment-NSP'!Y47="yes", 1, 0)</f>
        <v>0</v>
      </c>
      <c r="AF39" s="90">
        <f>IF('Medical equipment-NSP'!Z47="yes", 1, 0)</f>
        <v>0</v>
      </c>
      <c r="AG39" s="90">
        <f t="shared" si="3"/>
        <v>0</v>
      </c>
      <c r="AH39" s="90">
        <f>IF('Medical equipment-NSP'!AH47="Yes", 'Service providers'!G49, 1)</f>
        <v>1</v>
      </c>
      <c r="AI39" s="90" t="str">
        <f>IFERROR(('Medical equipment-NSP'!AI47*AH39)/AO39, "0")</f>
        <v>0</v>
      </c>
      <c r="AJ39" s="90">
        <f>IF('Medical equipment-NSP'!AH47="Yes", 'Service providers'!H49, 1)</f>
        <v>1</v>
      </c>
      <c r="AK39" s="90" t="str">
        <f>IFERROR(('Medical equipment-NSP'!AJ47*AJ39)/AO39, "0")</f>
        <v>0</v>
      </c>
      <c r="AL39" s="90">
        <f>IF('Medical equipment-NSP'!AE47="yes", 1, 0)</f>
        <v>0</v>
      </c>
      <c r="AM39" s="90">
        <f>IF('Medical equipment-NSP'!AF47="yes", 1, 0)</f>
        <v>0</v>
      </c>
      <c r="AN39" s="90">
        <f>IF('Medical equipment-NSP'!AG47="yes", 1, 0)</f>
        <v>0</v>
      </c>
      <c r="AO39" s="90">
        <f t="shared" si="4"/>
        <v>0</v>
      </c>
      <c r="AP39" s="90">
        <f>IF('Medical equipment-NSP'!AO47="Yes", 'Service providers'!G49, 1)</f>
        <v>1</v>
      </c>
      <c r="AQ39" s="90" t="str">
        <f>IFERROR(('Medical equipment-NSP'!AP47*AP39)/AW39, "0")</f>
        <v>0</v>
      </c>
      <c r="AR39" s="90">
        <f>IF('Medical equipment-NSP'!AO47="Yes", 'Service providers'!H49, 1)</f>
        <v>1</v>
      </c>
      <c r="AS39" s="90" t="str">
        <f>IFERROR(('Medical equipment-NSP'!AQ47*AR39)/AW39, "0")</f>
        <v>0</v>
      </c>
      <c r="AT39" s="90">
        <f>IF('Medical equipment-NSP'!AL47="yes", 1, 0)</f>
        <v>0</v>
      </c>
      <c r="AU39" s="90">
        <f>IF('Medical equipment-NSP'!AM47="yes", 1, 0)</f>
        <v>0</v>
      </c>
      <c r="AV39" s="90">
        <f>IF('Medical equipment-NSP'!AN47="yes", 1, 0)</f>
        <v>0</v>
      </c>
      <c r="AW39" s="90">
        <f t="shared" si="5"/>
        <v>0</v>
      </c>
      <c r="AX39" s="90">
        <f>IF('Medical equipment-NSP'!AV47="Yes", 'Service providers'!G49, 1)</f>
        <v>1</v>
      </c>
      <c r="AY39" s="90" t="str">
        <f>IFERROR(('Medical equipment-NSP'!AW47*AX39)/BE39, "0")</f>
        <v>0</v>
      </c>
      <c r="AZ39" s="90">
        <f>IF('Medical equipment-NSP'!AV47="Yes", 'Service providers'!H49, 1)</f>
        <v>1</v>
      </c>
      <c r="BA39" s="90" t="str">
        <f>IFERROR(('Medical equipment-NSP'!AX47*AZ39)/BE39, "0")</f>
        <v>0</v>
      </c>
      <c r="BB39" s="90">
        <f>IF('Medical equipment-NSP'!AS47="yes", 1, 0)</f>
        <v>0</v>
      </c>
      <c r="BC39" s="90">
        <f>IF('Medical equipment-NSP'!AT47="yes", 1, 0)</f>
        <v>0</v>
      </c>
      <c r="BD39" s="90">
        <f>IF('Medical equipment-NSP'!AU47="yes", 1, 0)</f>
        <v>0</v>
      </c>
      <c r="BE39" s="90">
        <f t="shared" si="6"/>
        <v>0</v>
      </c>
      <c r="BF39" s="90">
        <f>IF('Medical equipment-NSP'!BC47="Yes", 'Service providers'!G49, 1)</f>
        <v>1</v>
      </c>
      <c r="BG39" s="90" t="str">
        <f>IFERROR(('Medical equipment-NSP'!BD47*BF39)/BM39, "0")</f>
        <v>0</v>
      </c>
      <c r="BH39" s="90">
        <f>IF('Medical equipment-NSP'!BC47="Yes", 'Service providers'!H49, 1)</f>
        <v>1</v>
      </c>
      <c r="BI39" s="90" t="str">
        <f>IFERROR(('Medical equipment-NSP'!BE47*BH39)/BM39, "0")</f>
        <v>0</v>
      </c>
      <c r="BJ39" s="90">
        <f>IF('Medical equipment-NSP'!AZ47="yes", 1, 0)</f>
        <v>0</v>
      </c>
      <c r="BK39" s="90">
        <f>IF('Medical equipment-NSP'!BA47="yes", 1, 0)</f>
        <v>0</v>
      </c>
      <c r="BL39" s="90">
        <f>IF('Medical equipment-NSP'!BB47="yes", 1, 0)</f>
        <v>0</v>
      </c>
      <c r="BM39" s="90">
        <f t="shared" si="7"/>
        <v>0</v>
      </c>
    </row>
    <row r="40" spans="1:65" x14ac:dyDescent="0.25">
      <c r="A40" s="98" t="str">
        <f>'Service providers'!A50</f>
        <v>Enter name of Site 16</v>
      </c>
      <c r="B40" s="90">
        <f>IF('Medical equipment-NSP'!F48="Yes", 'Service providers'!G50, 1)</f>
        <v>1</v>
      </c>
      <c r="C40" s="90" t="str">
        <f>IFERROR(('Medical equipment-NSP'!G48*B40)/I40, "0")</f>
        <v>0</v>
      </c>
      <c r="D40" s="90">
        <f>IF('Medical equipment-NSP'!F48="Yes", 'Service providers'!H50, 1)</f>
        <v>1</v>
      </c>
      <c r="E40" s="90" t="str">
        <f>IFERROR(('Medical equipment-NSP'!H48*D40)/I40, "0")</f>
        <v>0</v>
      </c>
      <c r="F40" s="90">
        <f>IF('Medical equipment-NSP'!C48="yes", 1, 0)</f>
        <v>0</v>
      </c>
      <c r="G40" s="90">
        <f>IF('Medical equipment-NSP'!D48="yes", 1, 0)</f>
        <v>0</v>
      </c>
      <c r="H40" s="90">
        <f>IF('Medical equipment-NSP'!E48="yes", 1, 0)</f>
        <v>0</v>
      </c>
      <c r="I40" s="90">
        <f t="shared" si="0"/>
        <v>0</v>
      </c>
      <c r="J40" s="90">
        <f>IF('Medical equipment-NSP'!M48="Yes", 'Service providers'!G50, 1)</f>
        <v>1</v>
      </c>
      <c r="K40" s="90" t="str">
        <f>IFERROR(('Medical equipment-NSP'!N48*J40)/Q40, "0")</f>
        <v>0</v>
      </c>
      <c r="L40" s="90">
        <f>IF('Medical equipment-NSP'!M48="Yes", 'Service providers'!H50, 1)</f>
        <v>1</v>
      </c>
      <c r="M40" s="90" t="str">
        <f>IFERROR(('Medical equipment-NSP'!O48*L40)/Q40, "0")</f>
        <v>0</v>
      </c>
      <c r="N40" s="90">
        <f>IF('Medical equipment-NSP'!J48="yes", 1, 0)</f>
        <v>0</v>
      </c>
      <c r="O40" s="90">
        <f>IF('Medical equipment-NSP'!K48="yes", 1, 0)</f>
        <v>0</v>
      </c>
      <c r="P40" s="90">
        <f>IF('Medical equipment-NSP'!L48="yes", 1, 0)</f>
        <v>0</v>
      </c>
      <c r="Q40" s="90">
        <f t="shared" si="1"/>
        <v>0</v>
      </c>
      <c r="R40" s="90">
        <f>IF('Medical equipment-NSP'!T48="Yes", 'Service providers'!G50, 1)</f>
        <v>1</v>
      </c>
      <c r="S40" s="90" t="str">
        <f>IFERROR(('Medical equipment-NSP'!U48*R40)/Y40, "0")</f>
        <v>0</v>
      </c>
      <c r="T40" s="90">
        <f>IF('Medical equipment-NSP'!T48="Yes", 'Service providers'!H50, 1)</f>
        <v>1</v>
      </c>
      <c r="U40" s="90" t="str">
        <f>IFERROR(('Medical equipment-NSP'!V48*T40)/Y40, "0")</f>
        <v>0</v>
      </c>
      <c r="V40" s="90">
        <f>IF('Medical equipment-NSP'!Q48="yes", 1, 0)</f>
        <v>0</v>
      </c>
      <c r="W40" s="90">
        <f>IF('Medical equipment-NSP'!R48="yes", 1, 0)</f>
        <v>0</v>
      </c>
      <c r="X40" s="90">
        <f>IF('Medical equipment-NSP'!S48="yes", 1, 0)</f>
        <v>0</v>
      </c>
      <c r="Y40" s="90">
        <f t="shared" si="2"/>
        <v>0</v>
      </c>
      <c r="Z40" s="90">
        <f>IF('Medical equipment-NSP'!AA48="Yes", 'Service providers'!G50, 1)</f>
        <v>1</v>
      </c>
      <c r="AA40" s="90" t="str">
        <f>IFERROR(('Medical equipment-NSP'!AB48*Z40)/AG40, "0")</f>
        <v>0</v>
      </c>
      <c r="AB40" s="90">
        <f>IF('Medical equipment-NSP'!AA48="Yes", 'Service providers'!H50, 1)</f>
        <v>1</v>
      </c>
      <c r="AC40" s="90" t="str">
        <f>IFERROR(('Medical equipment-NSP'!AC48*AB40)/AG40, "0")</f>
        <v>0</v>
      </c>
      <c r="AD40" s="90">
        <f>IF('Medical equipment-NSP'!X48="yes", 1, 0)</f>
        <v>0</v>
      </c>
      <c r="AE40" s="90">
        <f>IF('Medical equipment-NSP'!Y48="yes", 1, 0)</f>
        <v>0</v>
      </c>
      <c r="AF40" s="90">
        <f>IF('Medical equipment-NSP'!Z48="yes", 1, 0)</f>
        <v>0</v>
      </c>
      <c r="AG40" s="90">
        <f t="shared" si="3"/>
        <v>0</v>
      </c>
      <c r="AH40" s="90">
        <f>IF('Medical equipment-NSP'!AH48="Yes", 'Service providers'!G50, 1)</f>
        <v>1</v>
      </c>
      <c r="AI40" s="90" t="str">
        <f>IFERROR(('Medical equipment-NSP'!AI48*AH40)/AO40, "0")</f>
        <v>0</v>
      </c>
      <c r="AJ40" s="90">
        <f>IF('Medical equipment-NSP'!AH48="Yes", 'Service providers'!H50, 1)</f>
        <v>1</v>
      </c>
      <c r="AK40" s="90" t="str">
        <f>IFERROR(('Medical equipment-NSP'!AJ48*AJ40)/AO40, "0")</f>
        <v>0</v>
      </c>
      <c r="AL40" s="90">
        <f>IF('Medical equipment-NSP'!AE48="yes", 1, 0)</f>
        <v>0</v>
      </c>
      <c r="AM40" s="90">
        <f>IF('Medical equipment-NSP'!AF48="yes", 1, 0)</f>
        <v>0</v>
      </c>
      <c r="AN40" s="90">
        <f>IF('Medical equipment-NSP'!AG48="yes", 1, 0)</f>
        <v>0</v>
      </c>
      <c r="AO40" s="90">
        <f t="shared" si="4"/>
        <v>0</v>
      </c>
      <c r="AP40" s="90">
        <f>IF('Medical equipment-NSP'!AO48="Yes", 'Service providers'!G50, 1)</f>
        <v>1</v>
      </c>
      <c r="AQ40" s="90" t="str">
        <f>IFERROR(('Medical equipment-NSP'!AP48*AP40)/AW40, "0")</f>
        <v>0</v>
      </c>
      <c r="AR40" s="90">
        <f>IF('Medical equipment-NSP'!AO48="Yes", 'Service providers'!H50, 1)</f>
        <v>1</v>
      </c>
      <c r="AS40" s="90" t="str">
        <f>IFERROR(('Medical equipment-NSP'!AQ48*AR40)/AW40, "0")</f>
        <v>0</v>
      </c>
      <c r="AT40" s="90">
        <f>IF('Medical equipment-NSP'!AL48="yes", 1, 0)</f>
        <v>0</v>
      </c>
      <c r="AU40" s="90">
        <f>IF('Medical equipment-NSP'!AM48="yes", 1, 0)</f>
        <v>0</v>
      </c>
      <c r="AV40" s="90">
        <f>IF('Medical equipment-NSP'!AN48="yes", 1, 0)</f>
        <v>0</v>
      </c>
      <c r="AW40" s="90">
        <f t="shared" si="5"/>
        <v>0</v>
      </c>
      <c r="AX40" s="90">
        <f>IF('Medical equipment-NSP'!AV48="Yes", 'Service providers'!G50, 1)</f>
        <v>1</v>
      </c>
      <c r="AY40" s="90" t="str">
        <f>IFERROR(('Medical equipment-NSP'!AW48*AX40)/BE40, "0")</f>
        <v>0</v>
      </c>
      <c r="AZ40" s="90">
        <f>IF('Medical equipment-NSP'!AV48="Yes", 'Service providers'!H50, 1)</f>
        <v>1</v>
      </c>
      <c r="BA40" s="90" t="str">
        <f>IFERROR(('Medical equipment-NSP'!AX48*AZ40)/BE40, "0")</f>
        <v>0</v>
      </c>
      <c r="BB40" s="90">
        <f>IF('Medical equipment-NSP'!AS48="yes", 1, 0)</f>
        <v>0</v>
      </c>
      <c r="BC40" s="90">
        <f>IF('Medical equipment-NSP'!AT48="yes", 1, 0)</f>
        <v>0</v>
      </c>
      <c r="BD40" s="90">
        <f>IF('Medical equipment-NSP'!AU48="yes", 1, 0)</f>
        <v>0</v>
      </c>
      <c r="BE40" s="90">
        <f t="shared" si="6"/>
        <v>0</v>
      </c>
      <c r="BF40" s="90">
        <f>IF('Medical equipment-NSP'!BC48="Yes", 'Service providers'!G50, 1)</f>
        <v>1</v>
      </c>
      <c r="BG40" s="90" t="str">
        <f>IFERROR(('Medical equipment-NSP'!BD48*BF40)/BM40, "0")</f>
        <v>0</v>
      </c>
      <c r="BH40" s="90">
        <f>IF('Medical equipment-NSP'!BC48="Yes", 'Service providers'!H50, 1)</f>
        <v>1</v>
      </c>
      <c r="BI40" s="90" t="str">
        <f>IFERROR(('Medical equipment-NSP'!BE48*BH40)/BM40, "0")</f>
        <v>0</v>
      </c>
      <c r="BJ40" s="90">
        <f>IF('Medical equipment-NSP'!AZ48="yes", 1, 0)</f>
        <v>0</v>
      </c>
      <c r="BK40" s="90">
        <f>IF('Medical equipment-NSP'!BA48="yes", 1, 0)</f>
        <v>0</v>
      </c>
      <c r="BL40" s="90">
        <f>IF('Medical equipment-NSP'!BB48="yes", 1, 0)</f>
        <v>0</v>
      </c>
      <c r="BM40" s="90">
        <f t="shared" si="7"/>
        <v>0</v>
      </c>
    </row>
    <row r="41" spans="1:65" x14ac:dyDescent="0.25">
      <c r="A41" s="98" t="str">
        <f>'Service providers'!A51</f>
        <v>Enter name of Site 17</v>
      </c>
      <c r="B41" s="90">
        <f>IF('Medical equipment-NSP'!F49="Yes", 'Service providers'!G51, 1)</f>
        <v>1</v>
      </c>
      <c r="C41" s="90" t="str">
        <f>IFERROR(('Medical equipment-NSP'!G49*B41)/I41, "0")</f>
        <v>0</v>
      </c>
      <c r="D41" s="90">
        <f>IF('Medical equipment-NSP'!F49="Yes", 'Service providers'!H51, 1)</f>
        <v>1</v>
      </c>
      <c r="E41" s="90" t="str">
        <f>IFERROR(('Medical equipment-NSP'!H49*D41)/I41, "0")</f>
        <v>0</v>
      </c>
      <c r="F41" s="90">
        <f>IF('Medical equipment-NSP'!C49="yes", 1, 0)</f>
        <v>0</v>
      </c>
      <c r="G41" s="90">
        <f>IF('Medical equipment-NSP'!D49="yes", 1, 0)</f>
        <v>0</v>
      </c>
      <c r="H41" s="90">
        <f>IF('Medical equipment-NSP'!E49="yes", 1, 0)</f>
        <v>0</v>
      </c>
      <c r="I41" s="90">
        <f t="shared" si="0"/>
        <v>0</v>
      </c>
      <c r="J41" s="90">
        <f>IF('Medical equipment-NSP'!M49="Yes", 'Service providers'!G51, 1)</f>
        <v>1</v>
      </c>
      <c r="K41" s="90" t="str">
        <f>IFERROR(('Medical equipment-NSP'!N49*J41)/Q41, "0")</f>
        <v>0</v>
      </c>
      <c r="L41" s="90">
        <f>IF('Medical equipment-NSP'!M49="Yes", 'Service providers'!H51, 1)</f>
        <v>1</v>
      </c>
      <c r="M41" s="90" t="str">
        <f>IFERROR(('Medical equipment-NSP'!O49*L41)/Q41, "0")</f>
        <v>0</v>
      </c>
      <c r="N41" s="90">
        <f>IF('Medical equipment-NSP'!J49="yes", 1, 0)</f>
        <v>0</v>
      </c>
      <c r="O41" s="90">
        <f>IF('Medical equipment-NSP'!K49="yes", 1, 0)</f>
        <v>0</v>
      </c>
      <c r="P41" s="90">
        <f>IF('Medical equipment-NSP'!L49="yes", 1, 0)</f>
        <v>0</v>
      </c>
      <c r="Q41" s="90">
        <f t="shared" si="1"/>
        <v>0</v>
      </c>
      <c r="R41" s="90">
        <f>IF('Medical equipment-NSP'!T49="Yes", 'Service providers'!G51, 1)</f>
        <v>1</v>
      </c>
      <c r="S41" s="90" t="str">
        <f>IFERROR(('Medical equipment-NSP'!U49*R41)/Y41, "0")</f>
        <v>0</v>
      </c>
      <c r="T41" s="90">
        <f>IF('Medical equipment-NSP'!T49="Yes", 'Service providers'!H51, 1)</f>
        <v>1</v>
      </c>
      <c r="U41" s="90" t="str">
        <f>IFERROR(('Medical equipment-NSP'!V49*T41)/Y41, "0")</f>
        <v>0</v>
      </c>
      <c r="V41" s="90">
        <f>IF('Medical equipment-NSP'!Q49="yes", 1, 0)</f>
        <v>0</v>
      </c>
      <c r="W41" s="90">
        <f>IF('Medical equipment-NSP'!R49="yes", 1, 0)</f>
        <v>0</v>
      </c>
      <c r="X41" s="90">
        <f>IF('Medical equipment-NSP'!S49="yes", 1, 0)</f>
        <v>0</v>
      </c>
      <c r="Y41" s="90">
        <f t="shared" si="2"/>
        <v>0</v>
      </c>
      <c r="Z41" s="90">
        <f>IF('Medical equipment-NSP'!AA49="Yes", 'Service providers'!G51, 1)</f>
        <v>1</v>
      </c>
      <c r="AA41" s="90" t="str">
        <f>IFERROR(('Medical equipment-NSP'!AB49*Z41)/AG41, "0")</f>
        <v>0</v>
      </c>
      <c r="AB41" s="90">
        <f>IF('Medical equipment-NSP'!AA49="Yes", 'Service providers'!H51, 1)</f>
        <v>1</v>
      </c>
      <c r="AC41" s="90" t="str">
        <f>IFERROR(('Medical equipment-NSP'!AC49*AB41)/AG41, "0")</f>
        <v>0</v>
      </c>
      <c r="AD41" s="90">
        <f>IF('Medical equipment-NSP'!X49="yes", 1, 0)</f>
        <v>0</v>
      </c>
      <c r="AE41" s="90">
        <f>IF('Medical equipment-NSP'!Y49="yes", 1, 0)</f>
        <v>0</v>
      </c>
      <c r="AF41" s="90">
        <f>IF('Medical equipment-NSP'!Z49="yes", 1, 0)</f>
        <v>0</v>
      </c>
      <c r="AG41" s="90">
        <f t="shared" si="3"/>
        <v>0</v>
      </c>
      <c r="AH41" s="90">
        <f>IF('Medical equipment-NSP'!AH49="Yes", 'Service providers'!G51, 1)</f>
        <v>1</v>
      </c>
      <c r="AI41" s="90" t="str">
        <f>IFERROR(('Medical equipment-NSP'!AI49*AH41)/AO41, "0")</f>
        <v>0</v>
      </c>
      <c r="AJ41" s="90">
        <f>IF('Medical equipment-NSP'!AH49="Yes", 'Service providers'!H51, 1)</f>
        <v>1</v>
      </c>
      <c r="AK41" s="90" t="str">
        <f>IFERROR(('Medical equipment-NSP'!AJ49*AJ41)/AO41, "0")</f>
        <v>0</v>
      </c>
      <c r="AL41" s="90">
        <f>IF('Medical equipment-NSP'!AE49="yes", 1, 0)</f>
        <v>0</v>
      </c>
      <c r="AM41" s="90">
        <f>IF('Medical equipment-NSP'!AF49="yes", 1, 0)</f>
        <v>0</v>
      </c>
      <c r="AN41" s="90">
        <f>IF('Medical equipment-NSP'!AG49="yes", 1, 0)</f>
        <v>0</v>
      </c>
      <c r="AO41" s="90">
        <f t="shared" si="4"/>
        <v>0</v>
      </c>
      <c r="AP41" s="90">
        <f>IF('Medical equipment-NSP'!AO49="Yes", 'Service providers'!G51, 1)</f>
        <v>1</v>
      </c>
      <c r="AQ41" s="90" t="str">
        <f>IFERROR(('Medical equipment-NSP'!AP49*AP41)/AW41, "0")</f>
        <v>0</v>
      </c>
      <c r="AR41" s="90">
        <f>IF('Medical equipment-NSP'!AO49="Yes", 'Service providers'!H51, 1)</f>
        <v>1</v>
      </c>
      <c r="AS41" s="90" t="str">
        <f>IFERROR(('Medical equipment-NSP'!AQ49*AR41)/AW41, "0")</f>
        <v>0</v>
      </c>
      <c r="AT41" s="90">
        <f>IF('Medical equipment-NSP'!AL49="yes", 1, 0)</f>
        <v>0</v>
      </c>
      <c r="AU41" s="90">
        <f>IF('Medical equipment-NSP'!AM49="yes", 1, 0)</f>
        <v>0</v>
      </c>
      <c r="AV41" s="90">
        <f>IF('Medical equipment-NSP'!AN49="yes", 1, 0)</f>
        <v>0</v>
      </c>
      <c r="AW41" s="90">
        <f t="shared" si="5"/>
        <v>0</v>
      </c>
      <c r="AX41" s="90">
        <f>IF('Medical equipment-NSP'!AV49="Yes", 'Service providers'!G51, 1)</f>
        <v>1</v>
      </c>
      <c r="AY41" s="90" t="str">
        <f>IFERROR(('Medical equipment-NSP'!AW49*AX41)/BE41, "0")</f>
        <v>0</v>
      </c>
      <c r="AZ41" s="90">
        <f>IF('Medical equipment-NSP'!AV49="Yes", 'Service providers'!H51, 1)</f>
        <v>1</v>
      </c>
      <c r="BA41" s="90" t="str">
        <f>IFERROR(('Medical equipment-NSP'!AX49*AZ41)/BE41, "0")</f>
        <v>0</v>
      </c>
      <c r="BB41" s="90">
        <f>IF('Medical equipment-NSP'!AS49="yes", 1, 0)</f>
        <v>0</v>
      </c>
      <c r="BC41" s="90">
        <f>IF('Medical equipment-NSP'!AT49="yes", 1, 0)</f>
        <v>0</v>
      </c>
      <c r="BD41" s="90">
        <f>IF('Medical equipment-NSP'!AU49="yes", 1, 0)</f>
        <v>0</v>
      </c>
      <c r="BE41" s="90">
        <f t="shared" si="6"/>
        <v>0</v>
      </c>
      <c r="BF41" s="90">
        <f>IF('Medical equipment-NSP'!BC49="Yes", 'Service providers'!G51, 1)</f>
        <v>1</v>
      </c>
      <c r="BG41" s="90" t="str">
        <f>IFERROR(('Medical equipment-NSP'!BD49*BF41)/BM41, "0")</f>
        <v>0</v>
      </c>
      <c r="BH41" s="90">
        <f>IF('Medical equipment-NSP'!BC49="Yes", 'Service providers'!H51, 1)</f>
        <v>1</v>
      </c>
      <c r="BI41" s="90" t="str">
        <f>IFERROR(('Medical equipment-NSP'!BE49*BH41)/BM41, "0")</f>
        <v>0</v>
      </c>
      <c r="BJ41" s="90">
        <f>IF('Medical equipment-NSP'!AZ49="yes", 1, 0)</f>
        <v>0</v>
      </c>
      <c r="BK41" s="90">
        <f>IF('Medical equipment-NSP'!BA49="yes", 1, 0)</f>
        <v>0</v>
      </c>
      <c r="BL41" s="90">
        <f>IF('Medical equipment-NSP'!BB49="yes", 1, 0)</f>
        <v>0</v>
      </c>
      <c r="BM41" s="90">
        <f t="shared" si="7"/>
        <v>0</v>
      </c>
    </row>
    <row r="42" spans="1:65" x14ac:dyDescent="0.25">
      <c r="A42" s="98" t="str">
        <f>'Service providers'!A52</f>
        <v>Enter name of Site 18</v>
      </c>
      <c r="B42" s="90">
        <f>IF('Medical equipment-NSP'!F50="Yes", 'Service providers'!G52, 1)</f>
        <v>1</v>
      </c>
      <c r="C42" s="90" t="str">
        <f>IFERROR(('Medical equipment-NSP'!G50*B42)/I42, "0")</f>
        <v>0</v>
      </c>
      <c r="D42" s="90">
        <f>IF('Medical equipment-NSP'!F50="Yes", 'Service providers'!H52, 1)</f>
        <v>1</v>
      </c>
      <c r="E42" s="90" t="str">
        <f>IFERROR(('Medical equipment-NSP'!H50*D42)/I42, "0")</f>
        <v>0</v>
      </c>
      <c r="F42" s="90">
        <f>IF('Medical equipment-NSP'!C50="yes", 1, 0)</f>
        <v>0</v>
      </c>
      <c r="G42" s="90">
        <f>IF('Medical equipment-NSP'!D50="yes", 1, 0)</f>
        <v>0</v>
      </c>
      <c r="H42" s="90">
        <f>IF('Medical equipment-NSP'!E50="yes", 1, 0)</f>
        <v>0</v>
      </c>
      <c r="I42" s="90">
        <f t="shared" si="0"/>
        <v>0</v>
      </c>
      <c r="J42" s="90">
        <f>IF('Medical equipment-NSP'!M50="Yes", 'Service providers'!G52, 1)</f>
        <v>1</v>
      </c>
      <c r="K42" s="90" t="str">
        <f>IFERROR(('Medical equipment-NSP'!N50*J42)/Q42, "0")</f>
        <v>0</v>
      </c>
      <c r="L42" s="90">
        <f>IF('Medical equipment-NSP'!M50="Yes", 'Service providers'!H52, 1)</f>
        <v>1</v>
      </c>
      <c r="M42" s="90" t="str">
        <f>IFERROR(('Medical equipment-NSP'!O50*L42)/Q42, "0")</f>
        <v>0</v>
      </c>
      <c r="N42" s="90">
        <f>IF('Medical equipment-NSP'!J50="yes", 1, 0)</f>
        <v>0</v>
      </c>
      <c r="O42" s="90">
        <f>IF('Medical equipment-NSP'!K50="yes", 1, 0)</f>
        <v>0</v>
      </c>
      <c r="P42" s="90">
        <f>IF('Medical equipment-NSP'!L50="yes", 1, 0)</f>
        <v>0</v>
      </c>
      <c r="Q42" s="90">
        <f t="shared" si="1"/>
        <v>0</v>
      </c>
      <c r="R42" s="90">
        <f>IF('Medical equipment-NSP'!T50="Yes", 'Service providers'!G52, 1)</f>
        <v>1</v>
      </c>
      <c r="S42" s="90" t="str">
        <f>IFERROR(('Medical equipment-NSP'!U50*R42)/Y42, "0")</f>
        <v>0</v>
      </c>
      <c r="T42" s="90">
        <f>IF('Medical equipment-NSP'!T50="Yes", 'Service providers'!H52, 1)</f>
        <v>1</v>
      </c>
      <c r="U42" s="90" t="str">
        <f>IFERROR(('Medical equipment-NSP'!V50*T42)/Y42, "0")</f>
        <v>0</v>
      </c>
      <c r="V42" s="90">
        <f>IF('Medical equipment-NSP'!Q50="yes", 1, 0)</f>
        <v>0</v>
      </c>
      <c r="W42" s="90">
        <f>IF('Medical equipment-NSP'!R50="yes", 1, 0)</f>
        <v>0</v>
      </c>
      <c r="X42" s="90">
        <f>IF('Medical equipment-NSP'!S50="yes", 1, 0)</f>
        <v>0</v>
      </c>
      <c r="Y42" s="90">
        <f t="shared" si="2"/>
        <v>0</v>
      </c>
      <c r="Z42" s="90">
        <f>IF('Medical equipment-NSP'!AA50="Yes", 'Service providers'!G52, 1)</f>
        <v>1</v>
      </c>
      <c r="AA42" s="90" t="str">
        <f>IFERROR(('Medical equipment-NSP'!AB50*Z42)/AG42, "0")</f>
        <v>0</v>
      </c>
      <c r="AB42" s="90">
        <f>IF('Medical equipment-NSP'!AA50="Yes", 'Service providers'!H52, 1)</f>
        <v>1</v>
      </c>
      <c r="AC42" s="90" t="str">
        <f>IFERROR(('Medical equipment-NSP'!AC50*AB42)/AG42, "0")</f>
        <v>0</v>
      </c>
      <c r="AD42" s="90">
        <f>IF('Medical equipment-NSP'!X50="yes", 1, 0)</f>
        <v>0</v>
      </c>
      <c r="AE42" s="90">
        <f>IF('Medical equipment-NSP'!Y50="yes", 1, 0)</f>
        <v>0</v>
      </c>
      <c r="AF42" s="90">
        <f>IF('Medical equipment-NSP'!Z50="yes", 1, 0)</f>
        <v>0</v>
      </c>
      <c r="AG42" s="90">
        <f t="shared" si="3"/>
        <v>0</v>
      </c>
      <c r="AH42" s="90">
        <f>IF('Medical equipment-NSP'!AH50="Yes", 'Service providers'!G52, 1)</f>
        <v>1</v>
      </c>
      <c r="AI42" s="90" t="str">
        <f>IFERROR(('Medical equipment-NSP'!AI50*AH42)/AO42, "0")</f>
        <v>0</v>
      </c>
      <c r="AJ42" s="90">
        <f>IF('Medical equipment-NSP'!AH50="Yes", 'Service providers'!H52, 1)</f>
        <v>1</v>
      </c>
      <c r="AK42" s="90" t="str">
        <f>IFERROR(('Medical equipment-NSP'!AJ50*AJ42)/AO42, "0")</f>
        <v>0</v>
      </c>
      <c r="AL42" s="90">
        <f>IF('Medical equipment-NSP'!AE50="yes", 1, 0)</f>
        <v>0</v>
      </c>
      <c r="AM42" s="90">
        <f>IF('Medical equipment-NSP'!AF50="yes", 1, 0)</f>
        <v>0</v>
      </c>
      <c r="AN42" s="90">
        <f>IF('Medical equipment-NSP'!AG50="yes", 1, 0)</f>
        <v>0</v>
      </c>
      <c r="AO42" s="90">
        <f t="shared" si="4"/>
        <v>0</v>
      </c>
      <c r="AP42" s="90">
        <f>IF('Medical equipment-NSP'!AO50="Yes", 'Service providers'!G52, 1)</f>
        <v>1</v>
      </c>
      <c r="AQ42" s="90" t="str">
        <f>IFERROR(('Medical equipment-NSP'!AP50*AP42)/AW42, "0")</f>
        <v>0</v>
      </c>
      <c r="AR42" s="90">
        <f>IF('Medical equipment-NSP'!AO50="Yes", 'Service providers'!H52, 1)</f>
        <v>1</v>
      </c>
      <c r="AS42" s="90" t="str">
        <f>IFERROR(('Medical equipment-NSP'!AQ50*AR42)/AW42, "0")</f>
        <v>0</v>
      </c>
      <c r="AT42" s="90">
        <f>IF('Medical equipment-NSP'!AL50="yes", 1, 0)</f>
        <v>0</v>
      </c>
      <c r="AU42" s="90">
        <f>IF('Medical equipment-NSP'!AM50="yes", 1, 0)</f>
        <v>0</v>
      </c>
      <c r="AV42" s="90">
        <f>IF('Medical equipment-NSP'!AN50="yes", 1, 0)</f>
        <v>0</v>
      </c>
      <c r="AW42" s="90">
        <f t="shared" si="5"/>
        <v>0</v>
      </c>
      <c r="AX42" s="90">
        <f>IF('Medical equipment-NSP'!AV50="Yes", 'Service providers'!G52, 1)</f>
        <v>1</v>
      </c>
      <c r="AY42" s="90" t="str">
        <f>IFERROR(('Medical equipment-NSP'!AW50*AX42)/BE42, "0")</f>
        <v>0</v>
      </c>
      <c r="AZ42" s="90">
        <f>IF('Medical equipment-NSP'!AV50="Yes", 'Service providers'!H52, 1)</f>
        <v>1</v>
      </c>
      <c r="BA42" s="90" t="str">
        <f>IFERROR(('Medical equipment-NSP'!AX50*AZ42)/BE42, "0")</f>
        <v>0</v>
      </c>
      <c r="BB42" s="90">
        <f>IF('Medical equipment-NSP'!AS50="yes", 1, 0)</f>
        <v>0</v>
      </c>
      <c r="BC42" s="90">
        <f>IF('Medical equipment-NSP'!AT50="yes", 1, 0)</f>
        <v>0</v>
      </c>
      <c r="BD42" s="90">
        <f>IF('Medical equipment-NSP'!AU50="yes", 1, 0)</f>
        <v>0</v>
      </c>
      <c r="BE42" s="90">
        <f t="shared" si="6"/>
        <v>0</v>
      </c>
      <c r="BF42" s="90">
        <f>IF('Medical equipment-NSP'!BC50="Yes", 'Service providers'!G52, 1)</f>
        <v>1</v>
      </c>
      <c r="BG42" s="90" t="str">
        <f>IFERROR(('Medical equipment-NSP'!BD50*BF42)/BM42, "0")</f>
        <v>0</v>
      </c>
      <c r="BH42" s="90">
        <f>IF('Medical equipment-NSP'!BC50="Yes", 'Service providers'!H52, 1)</f>
        <v>1</v>
      </c>
      <c r="BI42" s="90" t="str">
        <f>IFERROR(('Medical equipment-NSP'!BE50*BH42)/BM42, "0")</f>
        <v>0</v>
      </c>
      <c r="BJ42" s="90">
        <f>IF('Medical equipment-NSP'!AZ50="yes", 1, 0)</f>
        <v>0</v>
      </c>
      <c r="BK42" s="90">
        <f>IF('Medical equipment-NSP'!BA50="yes", 1, 0)</f>
        <v>0</v>
      </c>
      <c r="BL42" s="90">
        <f>IF('Medical equipment-NSP'!BB50="yes", 1, 0)</f>
        <v>0</v>
      </c>
      <c r="BM42" s="90">
        <f t="shared" si="7"/>
        <v>0</v>
      </c>
    </row>
    <row r="43" spans="1:65" x14ac:dyDescent="0.25">
      <c r="A43" s="98" t="str">
        <f>'Service providers'!A53</f>
        <v>Enter name of Site 19</v>
      </c>
      <c r="B43" s="90">
        <f>IF('Medical equipment-NSP'!F51="Yes", 'Service providers'!G53, 1)</f>
        <v>1</v>
      </c>
      <c r="C43" s="90" t="str">
        <f>IFERROR(('Medical equipment-NSP'!G51*B43)/I43, "0")</f>
        <v>0</v>
      </c>
      <c r="D43" s="90">
        <f>IF('Medical equipment-NSP'!F51="Yes", 'Service providers'!H53, 1)</f>
        <v>1</v>
      </c>
      <c r="E43" s="90" t="str">
        <f>IFERROR(('Medical equipment-NSP'!H51*D43)/I43, "0")</f>
        <v>0</v>
      </c>
      <c r="F43" s="90">
        <f>IF('Medical equipment-NSP'!C51="yes", 1, 0)</f>
        <v>0</v>
      </c>
      <c r="G43" s="90">
        <f>IF('Medical equipment-NSP'!D51="yes", 1, 0)</f>
        <v>0</v>
      </c>
      <c r="H43" s="90">
        <f>IF('Medical equipment-NSP'!E51="yes", 1, 0)</f>
        <v>0</v>
      </c>
      <c r="I43" s="90">
        <f t="shared" si="0"/>
        <v>0</v>
      </c>
      <c r="J43" s="90">
        <f>IF('Medical equipment-NSP'!M51="Yes", 'Service providers'!G53, 1)</f>
        <v>1</v>
      </c>
      <c r="K43" s="90" t="str">
        <f>IFERROR(('Medical equipment-NSP'!N51*J43)/Q43, "0")</f>
        <v>0</v>
      </c>
      <c r="L43" s="90">
        <f>IF('Medical equipment-NSP'!M51="Yes", 'Service providers'!H53, 1)</f>
        <v>1</v>
      </c>
      <c r="M43" s="90" t="str">
        <f>IFERROR(('Medical equipment-NSP'!O51*L43)/Q43, "0")</f>
        <v>0</v>
      </c>
      <c r="N43" s="90">
        <f>IF('Medical equipment-NSP'!J51="yes", 1, 0)</f>
        <v>0</v>
      </c>
      <c r="O43" s="90">
        <f>IF('Medical equipment-NSP'!K51="yes", 1, 0)</f>
        <v>0</v>
      </c>
      <c r="P43" s="90">
        <f>IF('Medical equipment-NSP'!L51="yes", 1, 0)</f>
        <v>0</v>
      </c>
      <c r="Q43" s="90">
        <f t="shared" si="1"/>
        <v>0</v>
      </c>
      <c r="R43" s="90">
        <f>IF('Medical equipment-NSP'!T51="Yes", 'Service providers'!G53, 1)</f>
        <v>1</v>
      </c>
      <c r="S43" s="90" t="str">
        <f>IFERROR(('Medical equipment-NSP'!U51*R43)/Y43, "0")</f>
        <v>0</v>
      </c>
      <c r="T43" s="90">
        <f>IF('Medical equipment-NSP'!T51="Yes", 'Service providers'!H53, 1)</f>
        <v>1</v>
      </c>
      <c r="U43" s="90" t="str">
        <f>IFERROR(('Medical equipment-NSP'!V51*T43)/Y43, "0")</f>
        <v>0</v>
      </c>
      <c r="V43" s="90">
        <f>IF('Medical equipment-NSP'!Q51="yes", 1, 0)</f>
        <v>0</v>
      </c>
      <c r="W43" s="90">
        <f>IF('Medical equipment-NSP'!R51="yes", 1, 0)</f>
        <v>0</v>
      </c>
      <c r="X43" s="90">
        <f>IF('Medical equipment-NSP'!S51="yes", 1, 0)</f>
        <v>0</v>
      </c>
      <c r="Y43" s="90">
        <f t="shared" si="2"/>
        <v>0</v>
      </c>
      <c r="Z43" s="90">
        <f>IF('Medical equipment-NSP'!AA51="Yes", 'Service providers'!G53, 1)</f>
        <v>1</v>
      </c>
      <c r="AA43" s="90" t="str">
        <f>IFERROR(('Medical equipment-NSP'!AB51*Z43)/AG43, "0")</f>
        <v>0</v>
      </c>
      <c r="AB43" s="90">
        <f>IF('Medical equipment-NSP'!AA51="Yes", 'Service providers'!H53, 1)</f>
        <v>1</v>
      </c>
      <c r="AC43" s="90" t="str">
        <f>IFERROR(('Medical equipment-NSP'!AC51*AB43)/AG43, "0")</f>
        <v>0</v>
      </c>
      <c r="AD43" s="90">
        <f>IF('Medical equipment-NSP'!X51="yes", 1, 0)</f>
        <v>0</v>
      </c>
      <c r="AE43" s="90">
        <f>IF('Medical equipment-NSP'!Y51="yes", 1, 0)</f>
        <v>0</v>
      </c>
      <c r="AF43" s="90">
        <f>IF('Medical equipment-NSP'!Z51="yes", 1, 0)</f>
        <v>0</v>
      </c>
      <c r="AG43" s="90">
        <f t="shared" si="3"/>
        <v>0</v>
      </c>
      <c r="AH43" s="90">
        <f>IF('Medical equipment-NSP'!AH51="Yes", 'Service providers'!G53, 1)</f>
        <v>1</v>
      </c>
      <c r="AI43" s="90" t="str">
        <f>IFERROR(('Medical equipment-NSP'!AI51*AH43)/AO43, "0")</f>
        <v>0</v>
      </c>
      <c r="AJ43" s="90">
        <f>IF('Medical equipment-NSP'!AH51="Yes", 'Service providers'!H53, 1)</f>
        <v>1</v>
      </c>
      <c r="AK43" s="90" t="str">
        <f>IFERROR(('Medical equipment-NSP'!AJ51*AJ43)/AO43, "0")</f>
        <v>0</v>
      </c>
      <c r="AL43" s="90">
        <f>IF('Medical equipment-NSP'!AE51="yes", 1, 0)</f>
        <v>0</v>
      </c>
      <c r="AM43" s="90">
        <f>IF('Medical equipment-NSP'!AF51="yes", 1, 0)</f>
        <v>0</v>
      </c>
      <c r="AN43" s="90">
        <f>IF('Medical equipment-NSP'!AG51="yes", 1, 0)</f>
        <v>0</v>
      </c>
      <c r="AO43" s="90">
        <f t="shared" si="4"/>
        <v>0</v>
      </c>
      <c r="AP43" s="90">
        <f>IF('Medical equipment-NSP'!AO51="Yes", 'Service providers'!G53, 1)</f>
        <v>1</v>
      </c>
      <c r="AQ43" s="90" t="str">
        <f>IFERROR(('Medical equipment-NSP'!AP51*AP43)/AW43, "0")</f>
        <v>0</v>
      </c>
      <c r="AR43" s="90">
        <f>IF('Medical equipment-NSP'!AO51="Yes", 'Service providers'!H53, 1)</f>
        <v>1</v>
      </c>
      <c r="AS43" s="90" t="str">
        <f>IFERROR(('Medical equipment-NSP'!AQ51*AR43)/AW43, "0")</f>
        <v>0</v>
      </c>
      <c r="AT43" s="90">
        <f>IF('Medical equipment-NSP'!AL51="yes", 1, 0)</f>
        <v>0</v>
      </c>
      <c r="AU43" s="90">
        <f>IF('Medical equipment-NSP'!AM51="yes", 1, 0)</f>
        <v>0</v>
      </c>
      <c r="AV43" s="90">
        <f>IF('Medical equipment-NSP'!AN51="yes", 1, 0)</f>
        <v>0</v>
      </c>
      <c r="AW43" s="90">
        <f t="shared" si="5"/>
        <v>0</v>
      </c>
      <c r="AX43" s="90">
        <f>IF('Medical equipment-NSP'!AV51="Yes", 'Service providers'!G53, 1)</f>
        <v>1</v>
      </c>
      <c r="AY43" s="90" t="str">
        <f>IFERROR(('Medical equipment-NSP'!AW51*AX43)/BE43, "0")</f>
        <v>0</v>
      </c>
      <c r="AZ43" s="90">
        <f>IF('Medical equipment-NSP'!AV51="Yes", 'Service providers'!H53, 1)</f>
        <v>1</v>
      </c>
      <c r="BA43" s="90" t="str">
        <f>IFERROR(('Medical equipment-NSP'!AX51*AZ43)/BE43, "0")</f>
        <v>0</v>
      </c>
      <c r="BB43" s="90">
        <f>IF('Medical equipment-NSP'!AS51="yes", 1, 0)</f>
        <v>0</v>
      </c>
      <c r="BC43" s="90">
        <f>IF('Medical equipment-NSP'!AT51="yes", 1, 0)</f>
        <v>0</v>
      </c>
      <c r="BD43" s="90">
        <f>IF('Medical equipment-NSP'!AU51="yes", 1, 0)</f>
        <v>0</v>
      </c>
      <c r="BE43" s="90">
        <f t="shared" si="6"/>
        <v>0</v>
      </c>
      <c r="BF43" s="90">
        <f>IF('Medical equipment-NSP'!BC51="Yes", 'Service providers'!G53, 1)</f>
        <v>1</v>
      </c>
      <c r="BG43" s="90" t="str">
        <f>IFERROR(('Medical equipment-NSP'!BD51*BF43)/BM43, "0")</f>
        <v>0</v>
      </c>
      <c r="BH43" s="90">
        <f>IF('Medical equipment-NSP'!BC51="Yes", 'Service providers'!H53, 1)</f>
        <v>1</v>
      </c>
      <c r="BI43" s="90" t="str">
        <f>IFERROR(('Medical equipment-NSP'!BE51*BH43)/BM43, "0")</f>
        <v>0</v>
      </c>
      <c r="BJ43" s="90">
        <f>IF('Medical equipment-NSP'!AZ51="yes", 1, 0)</f>
        <v>0</v>
      </c>
      <c r="BK43" s="90">
        <f>IF('Medical equipment-NSP'!BA51="yes", 1, 0)</f>
        <v>0</v>
      </c>
      <c r="BL43" s="90">
        <f>IF('Medical equipment-NSP'!BB51="yes", 1, 0)</f>
        <v>0</v>
      </c>
      <c r="BM43" s="90">
        <f t="shared" si="7"/>
        <v>0</v>
      </c>
    </row>
    <row r="44" spans="1:65" x14ac:dyDescent="0.25">
      <c r="A44" s="98" t="str">
        <f>'Service providers'!A54</f>
        <v>Enter name of Site 20</v>
      </c>
      <c r="B44" s="90">
        <f>IF('Medical equipment-NSP'!F52="Yes", 'Service providers'!G54, 1)</f>
        <v>1</v>
      </c>
      <c r="C44" s="90" t="str">
        <f>IFERROR(('Medical equipment-NSP'!G52*B44)/I44, "0")</f>
        <v>0</v>
      </c>
      <c r="D44" s="90">
        <f>IF('Medical equipment-NSP'!F52="Yes", 'Service providers'!H54, 1)</f>
        <v>1</v>
      </c>
      <c r="E44" s="90" t="str">
        <f>IFERROR(('Medical equipment-NSP'!H52*D44)/I44, "0")</f>
        <v>0</v>
      </c>
      <c r="F44" s="90">
        <f>IF('Medical equipment-NSP'!C52="yes", 1, 0)</f>
        <v>0</v>
      </c>
      <c r="G44" s="90">
        <f>IF('Medical equipment-NSP'!D52="yes", 1, 0)</f>
        <v>0</v>
      </c>
      <c r="H44" s="90">
        <f>IF('Medical equipment-NSP'!E52="yes", 1, 0)</f>
        <v>0</v>
      </c>
      <c r="I44" s="90">
        <f t="shared" si="0"/>
        <v>0</v>
      </c>
      <c r="J44" s="90">
        <f>IF('Medical equipment-NSP'!M52="Yes", 'Service providers'!G54, 1)</f>
        <v>1</v>
      </c>
      <c r="K44" s="90" t="str">
        <f>IFERROR(('Medical equipment-NSP'!N52*J44)/Q44, "0")</f>
        <v>0</v>
      </c>
      <c r="L44" s="90">
        <f>IF('Medical equipment-NSP'!M52="Yes", 'Service providers'!H54, 1)</f>
        <v>1</v>
      </c>
      <c r="M44" s="90" t="str">
        <f>IFERROR(('Medical equipment-NSP'!O52*L44)/Q44, "0")</f>
        <v>0</v>
      </c>
      <c r="N44" s="90">
        <f>IF('Medical equipment-NSP'!J52="yes", 1, 0)</f>
        <v>0</v>
      </c>
      <c r="O44" s="90">
        <f>IF('Medical equipment-NSP'!K52="yes", 1, 0)</f>
        <v>0</v>
      </c>
      <c r="P44" s="90">
        <f>IF('Medical equipment-NSP'!L52="yes", 1, 0)</f>
        <v>0</v>
      </c>
      <c r="Q44" s="90">
        <f t="shared" si="1"/>
        <v>0</v>
      </c>
      <c r="R44" s="90">
        <f>IF('Medical equipment-NSP'!T52="Yes", 'Service providers'!G54, 1)</f>
        <v>1</v>
      </c>
      <c r="S44" s="90" t="str">
        <f>IFERROR(('Medical equipment-NSP'!U52*R44)/Y44, "0")</f>
        <v>0</v>
      </c>
      <c r="T44" s="90">
        <f>IF('Medical equipment-NSP'!T52="Yes", 'Service providers'!H54, 1)</f>
        <v>1</v>
      </c>
      <c r="U44" s="90" t="str">
        <f>IFERROR(('Medical equipment-NSP'!V52*T44)/Y44, "0")</f>
        <v>0</v>
      </c>
      <c r="V44" s="90">
        <f>IF('Medical equipment-NSP'!Q52="yes", 1, 0)</f>
        <v>0</v>
      </c>
      <c r="W44" s="90">
        <f>IF('Medical equipment-NSP'!R52="yes", 1, 0)</f>
        <v>0</v>
      </c>
      <c r="X44" s="90">
        <f>IF('Medical equipment-NSP'!S52="yes", 1, 0)</f>
        <v>0</v>
      </c>
      <c r="Y44" s="90">
        <f t="shared" si="2"/>
        <v>0</v>
      </c>
      <c r="Z44" s="90">
        <f>IF('Medical equipment-NSP'!AA52="Yes", 'Service providers'!G54, 1)</f>
        <v>1</v>
      </c>
      <c r="AA44" s="90" t="str">
        <f>IFERROR(('Medical equipment-NSP'!AB52*Z44)/AG44, "0")</f>
        <v>0</v>
      </c>
      <c r="AB44" s="90">
        <f>IF('Medical equipment-NSP'!AA52="Yes", 'Service providers'!H54, 1)</f>
        <v>1</v>
      </c>
      <c r="AC44" s="90" t="str">
        <f>IFERROR(('Medical equipment-NSP'!AC52*AB44)/AG44, "0")</f>
        <v>0</v>
      </c>
      <c r="AD44" s="90">
        <f>IF('Medical equipment-NSP'!X52="yes", 1, 0)</f>
        <v>0</v>
      </c>
      <c r="AE44" s="90">
        <f>IF('Medical equipment-NSP'!Y52="yes", 1, 0)</f>
        <v>0</v>
      </c>
      <c r="AF44" s="90">
        <f>IF('Medical equipment-NSP'!Z52="yes", 1, 0)</f>
        <v>0</v>
      </c>
      <c r="AG44" s="90">
        <f t="shared" si="3"/>
        <v>0</v>
      </c>
      <c r="AH44" s="90">
        <f>IF('Medical equipment-NSP'!AH52="Yes", 'Service providers'!G54, 1)</f>
        <v>1</v>
      </c>
      <c r="AI44" s="90" t="str">
        <f>IFERROR(('Medical equipment-NSP'!AI52*AH44)/AO44, "0")</f>
        <v>0</v>
      </c>
      <c r="AJ44" s="90">
        <f>IF('Medical equipment-NSP'!AH52="Yes", 'Service providers'!H54, 1)</f>
        <v>1</v>
      </c>
      <c r="AK44" s="90" t="str">
        <f>IFERROR(('Medical equipment-NSP'!AJ52*AJ44)/AO44, "0")</f>
        <v>0</v>
      </c>
      <c r="AL44" s="90">
        <f>IF('Medical equipment-NSP'!AE52="yes", 1, 0)</f>
        <v>0</v>
      </c>
      <c r="AM44" s="90">
        <f>IF('Medical equipment-NSP'!AF52="yes", 1, 0)</f>
        <v>0</v>
      </c>
      <c r="AN44" s="90">
        <f>IF('Medical equipment-NSP'!AG52="yes", 1, 0)</f>
        <v>0</v>
      </c>
      <c r="AO44" s="90">
        <f t="shared" si="4"/>
        <v>0</v>
      </c>
      <c r="AP44" s="90">
        <f>IF('Medical equipment-NSP'!AO52="Yes", 'Service providers'!G54, 1)</f>
        <v>1</v>
      </c>
      <c r="AQ44" s="90" t="str">
        <f>IFERROR(('Medical equipment-NSP'!AP52*AP44)/AW44, "0")</f>
        <v>0</v>
      </c>
      <c r="AR44" s="90">
        <f>IF('Medical equipment-NSP'!AO52="Yes", 'Service providers'!H54, 1)</f>
        <v>1</v>
      </c>
      <c r="AS44" s="90" t="str">
        <f>IFERROR(('Medical equipment-NSP'!AQ52*AR44)/AW44, "0")</f>
        <v>0</v>
      </c>
      <c r="AT44" s="90">
        <f>IF('Medical equipment-NSP'!AL52="yes", 1, 0)</f>
        <v>0</v>
      </c>
      <c r="AU44" s="90">
        <f>IF('Medical equipment-NSP'!AM52="yes", 1, 0)</f>
        <v>0</v>
      </c>
      <c r="AV44" s="90">
        <f>IF('Medical equipment-NSP'!AN52="yes", 1, 0)</f>
        <v>0</v>
      </c>
      <c r="AW44" s="90">
        <f t="shared" si="5"/>
        <v>0</v>
      </c>
      <c r="AX44" s="90">
        <f>IF('Medical equipment-NSP'!AV52="Yes", 'Service providers'!G54, 1)</f>
        <v>1</v>
      </c>
      <c r="AY44" s="90" t="str">
        <f>IFERROR(('Medical equipment-NSP'!AW52*AX44)/BE44, "0")</f>
        <v>0</v>
      </c>
      <c r="AZ44" s="90">
        <f>IF('Medical equipment-NSP'!AV52="Yes", 'Service providers'!H54, 1)</f>
        <v>1</v>
      </c>
      <c r="BA44" s="90" t="str">
        <f>IFERROR(('Medical equipment-NSP'!AX52*AZ44)/BE44, "0")</f>
        <v>0</v>
      </c>
      <c r="BB44" s="90">
        <f>IF('Medical equipment-NSP'!AS52="yes", 1, 0)</f>
        <v>0</v>
      </c>
      <c r="BC44" s="90">
        <f>IF('Medical equipment-NSP'!AT52="yes", 1, 0)</f>
        <v>0</v>
      </c>
      <c r="BD44" s="90">
        <f>IF('Medical equipment-NSP'!AU52="yes", 1, 0)</f>
        <v>0</v>
      </c>
      <c r="BE44" s="90">
        <f t="shared" si="6"/>
        <v>0</v>
      </c>
      <c r="BF44" s="90">
        <f>IF('Medical equipment-NSP'!BC52="Yes", 'Service providers'!G54, 1)</f>
        <v>1</v>
      </c>
      <c r="BG44" s="90" t="str">
        <f>IFERROR(('Medical equipment-NSP'!BD52*BF44)/BM44, "0")</f>
        <v>0</v>
      </c>
      <c r="BH44" s="90">
        <f>IF('Medical equipment-NSP'!BC52="Yes", 'Service providers'!H54, 1)</f>
        <v>1</v>
      </c>
      <c r="BI44" s="90" t="str">
        <f>IFERROR(('Medical equipment-NSP'!BE52*BH44)/BM44, "0")</f>
        <v>0</v>
      </c>
      <c r="BJ44" s="90">
        <f>IF('Medical equipment-NSP'!AZ52="yes", 1, 0)</f>
        <v>0</v>
      </c>
      <c r="BK44" s="90">
        <f>IF('Medical equipment-NSP'!BA52="yes", 1, 0)</f>
        <v>0</v>
      </c>
      <c r="BL44" s="90">
        <f>IF('Medical equipment-NSP'!BB52="yes", 1, 0)</f>
        <v>0</v>
      </c>
      <c r="BM44" s="90">
        <f t="shared" si="7"/>
        <v>0</v>
      </c>
    </row>
    <row r="45" spans="1:65" x14ac:dyDescent="0.25">
      <c r="A45" s="97" t="str">
        <f>'Service providers'!A55</f>
        <v>Enter name here</v>
      </c>
      <c r="B45" s="90">
        <f>IF('Medical equipment-NSP'!F53="Yes", 'Service providers'!G55, 1)</f>
        <v>1</v>
      </c>
      <c r="C45" s="90" t="str">
        <f>IFERROR(('Medical equipment-NSP'!G53*B45)/I45, "0")</f>
        <v>0</v>
      </c>
      <c r="D45" s="90">
        <f>IF('Medical equipment-NSP'!F53="Yes", 'Service providers'!H55, 1)</f>
        <v>1</v>
      </c>
      <c r="E45" s="90" t="str">
        <f>IFERROR(('Medical equipment-NSP'!H53*D45)/I45, "0")</f>
        <v>0</v>
      </c>
      <c r="F45" s="90">
        <f>IF('Medical equipment-NSP'!C53="yes", 1, 0)</f>
        <v>0</v>
      </c>
      <c r="G45" s="90">
        <f>IF('Medical equipment-NSP'!D53="yes", 1, 0)</f>
        <v>0</v>
      </c>
      <c r="H45" s="90">
        <f>IF('Medical equipment-NSP'!E53="yes", 1, 0)</f>
        <v>0</v>
      </c>
      <c r="I45" s="90">
        <f t="shared" ref="I45:I65" si="8">SUM(F45:H45)</f>
        <v>0</v>
      </c>
      <c r="J45" s="90">
        <f>IF('Medical equipment-NSP'!M53="Yes", 'Service providers'!G55, 1)</f>
        <v>1</v>
      </c>
      <c r="K45" s="90" t="str">
        <f>IFERROR(('Medical equipment-NSP'!N53*J45)/Q45, "0")</f>
        <v>0</v>
      </c>
      <c r="L45" s="90">
        <f>IF('Medical equipment-NSP'!M53="Yes", 'Service providers'!H55, 1)</f>
        <v>1</v>
      </c>
      <c r="M45" s="90" t="str">
        <f>IFERROR(('Medical equipment-NSP'!O53*L45)/Q45, "0")</f>
        <v>0</v>
      </c>
      <c r="N45" s="90">
        <f>IF('Medical equipment-NSP'!J53="yes", 1, 0)</f>
        <v>0</v>
      </c>
      <c r="O45" s="90">
        <f>IF('Medical equipment-NSP'!K53="yes", 1, 0)</f>
        <v>0</v>
      </c>
      <c r="P45" s="90">
        <f>IF('Medical equipment-NSP'!L53="yes", 1, 0)</f>
        <v>0</v>
      </c>
      <c r="Q45" s="90">
        <f t="shared" ref="Q45:Q65" si="9">SUM(N45:P45)</f>
        <v>0</v>
      </c>
      <c r="R45" s="90">
        <f>IF('Medical equipment-NSP'!T53="Yes", 'Service providers'!G55, 1)</f>
        <v>1</v>
      </c>
      <c r="S45" s="90" t="str">
        <f>IFERROR(('Medical equipment-NSP'!U53*R45)/Y45, "0")</f>
        <v>0</v>
      </c>
      <c r="T45" s="90">
        <f>IF('Medical equipment-NSP'!T53="Yes", 'Service providers'!H55, 1)</f>
        <v>1</v>
      </c>
      <c r="U45" s="90" t="str">
        <f>IFERROR(('Medical equipment-NSP'!V53*T45)/Y45, "0")</f>
        <v>0</v>
      </c>
      <c r="V45" s="90">
        <f>IF('Medical equipment-NSP'!Q53="yes", 1, 0)</f>
        <v>0</v>
      </c>
      <c r="W45" s="90">
        <f>IF('Medical equipment-NSP'!R53="yes", 1, 0)</f>
        <v>0</v>
      </c>
      <c r="X45" s="90">
        <f>IF('Medical equipment-NSP'!S53="yes", 1, 0)</f>
        <v>0</v>
      </c>
      <c r="Y45" s="90">
        <f t="shared" ref="Y45:Y65" si="10">SUM(V45:X45)</f>
        <v>0</v>
      </c>
      <c r="Z45" s="90">
        <f>IF('Medical equipment-NSP'!AA53="Yes", 'Service providers'!G55, 1)</f>
        <v>1</v>
      </c>
      <c r="AA45" s="90" t="str">
        <f>IFERROR(('Medical equipment-NSP'!AB53*Z45)/AG45, "0")</f>
        <v>0</v>
      </c>
      <c r="AB45" s="90">
        <f>IF('Medical equipment-NSP'!AA53="Yes", 'Service providers'!H55, 1)</f>
        <v>1</v>
      </c>
      <c r="AC45" s="90" t="str">
        <f>IFERROR(('Medical equipment-NSP'!AC53*AB45)/AG45, "0")</f>
        <v>0</v>
      </c>
      <c r="AD45" s="90">
        <f>IF('Medical equipment-NSP'!X53="yes", 1, 0)</f>
        <v>0</v>
      </c>
      <c r="AE45" s="90">
        <f>IF('Medical equipment-NSP'!Y53="yes", 1, 0)</f>
        <v>0</v>
      </c>
      <c r="AF45" s="90">
        <f>IF('Medical equipment-NSP'!Z53="yes", 1, 0)</f>
        <v>0</v>
      </c>
      <c r="AG45" s="90">
        <f t="shared" ref="AG45:AG65" si="11">SUM(AD45:AF45)</f>
        <v>0</v>
      </c>
      <c r="AH45" s="90">
        <f>IF('Medical equipment-NSP'!AH53="Yes", 'Service providers'!G55, 1)</f>
        <v>1</v>
      </c>
      <c r="AI45" s="90" t="str">
        <f>IFERROR(('Medical equipment-NSP'!AI53*AH45)/AO45, "0")</f>
        <v>0</v>
      </c>
      <c r="AJ45" s="90">
        <f>IF('Medical equipment-NSP'!AH53="Yes", 'Service providers'!H55, 1)</f>
        <v>1</v>
      </c>
      <c r="AK45" s="90" t="str">
        <f>IFERROR(('Medical equipment-NSP'!AJ53*AJ45)/AO45, "0")</f>
        <v>0</v>
      </c>
      <c r="AL45" s="90">
        <f>IF('Medical equipment-NSP'!AE53="yes", 1, 0)</f>
        <v>0</v>
      </c>
      <c r="AM45" s="90">
        <f>IF('Medical equipment-NSP'!AF53="yes", 1, 0)</f>
        <v>0</v>
      </c>
      <c r="AN45" s="90">
        <f>IF('Medical equipment-NSP'!AG53="yes", 1, 0)</f>
        <v>0</v>
      </c>
      <c r="AO45" s="90">
        <f t="shared" ref="AO45:AO65" si="12">SUM(AL45:AN45)</f>
        <v>0</v>
      </c>
      <c r="AP45" s="90">
        <f>IF('Medical equipment-NSP'!AO53="Yes", 'Service providers'!G55, 1)</f>
        <v>1</v>
      </c>
      <c r="AQ45" s="90" t="str">
        <f>IFERROR(('Medical equipment-NSP'!AP53*AP45)/AW45, "0")</f>
        <v>0</v>
      </c>
      <c r="AR45" s="90">
        <f>IF('Medical equipment-NSP'!AO53="Yes", 'Service providers'!H55, 1)</f>
        <v>1</v>
      </c>
      <c r="AS45" s="90" t="str">
        <f>IFERROR(('Medical equipment-NSP'!AQ53*AR45)/AW45, "0")</f>
        <v>0</v>
      </c>
      <c r="AT45" s="90">
        <f>IF('Medical equipment-NSP'!AL53="yes", 1, 0)</f>
        <v>0</v>
      </c>
      <c r="AU45" s="90">
        <f>IF('Medical equipment-NSP'!AM53="yes", 1, 0)</f>
        <v>0</v>
      </c>
      <c r="AV45" s="90">
        <f>IF('Medical equipment-NSP'!AN53="yes", 1, 0)</f>
        <v>0</v>
      </c>
      <c r="AW45" s="90">
        <f t="shared" ref="AW45:AW65" si="13">SUM(AT45:AV45)</f>
        <v>0</v>
      </c>
      <c r="AX45" s="90">
        <f>IF('Medical equipment-NSP'!AV53="Yes", 'Service providers'!G55, 1)</f>
        <v>1</v>
      </c>
      <c r="AY45" s="90" t="str">
        <f>IFERROR(('Medical equipment-NSP'!AW53*AX45)/BE45, "0")</f>
        <v>0</v>
      </c>
      <c r="AZ45" s="90">
        <f>IF('Medical equipment-NSP'!AV53="Yes", 'Service providers'!H55, 1)</f>
        <v>1</v>
      </c>
      <c r="BA45" s="90" t="str">
        <f>IFERROR(('Medical equipment-NSP'!AX53*AZ45)/BE45, "0")</f>
        <v>0</v>
      </c>
      <c r="BB45" s="90">
        <f>IF('Medical equipment-NSP'!AS53="yes", 1, 0)</f>
        <v>0</v>
      </c>
      <c r="BC45" s="90">
        <f>IF('Medical equipment-NSP'!AT53="yes", 1, 0)</f>
        <v>0</v>
      </c>
      <c r="BD45" s="90">
        <f>IF('Medical equipment-NSP'!AU53="yes", 1, 0)</f>
        <v>0</v>
      </c>
      <c r="BE45" s="90">
        <f t="shared" ref="BE45:BE65" si="14">SUM(BB45:BD45)</f>
        <v>0</v>
      </c>
      <c r="BF45" s="90">
        <f>IF('Medical equipment-NSP'!BC53="Yes", 'Service providers'!G55, 1)</f>
        <v>1</v>
      </c>
      <c r="BG45" s="90" t="str">
        <f>IFERROR(('Medical equipment-NSP'!BD53*BF45)/BM45, "0")</f>
        <v>0</v>
      </c>
      <c r="BH45" s="90">
        <f>IF('Medical equipment-NSP'!BC53="Yes", 'Service providers'!H55, 1)</f>
        <v>1</v>
      </c>
      <c r="BI45" s="90" t="str">
        <f>IFERROR(('Medical equipment-NSP'!BE53*BH45)/BM45, "0")</f>
        <v>0</v>
      </c>
      <c r="BJ45" s="90">
        <f>IF('Medical equipment-NSP'!AZ53="yes", 1, 0)</f>
        <v>0</v>
      </c>
      <c r="BK45" s="90">
        <f>IF('Medical equipment-NSP'!BA53="yes", 1, 0)</f>
        <v>0</v>
      </c>
      <c r="BL45" s="90">
        <f>IF('Medical equipment-NSP'!BB53="yes", 1, 0)</f>
        <v>0</v>
      </c>
      <c r="BM45" s="90">
        <f t="shared" ref="BM45:BM65" si="15">SUM(BJ45:BL45)</f>
        <v>0</v>
      </c>
    </row>
    <row r="46" spans="1:65" x14ac:dyDescent="0.25">
      <c r="A46" s="98" t="str">
        <f>'Service providers'!A56</f>
        <v>Enter name of Site 1</v>
      </c>
      <c r="B46" s="90">
        <f>IF('Medical equipment-NSP'!F54="Yes", 'Service providers'!G56, 1)</f>
        <v>1</v>
      </c>
      <c r="C46" s="90" t="str">
        <f>IFERROR(('Medical equipment-NSP'!G54*B46)/I46, "0")</f>
        <v>0</v>
      </c>
      <c r="D46" s="90">
        <f>IF('Medical equipment-NSP'!F54="Yes", 'Service providers'!H56, 1)</f>
        <v>1</v>
      </c>
      <c r="E46" s="90" t="str">
        <f>IFERROR(('Medical equipment-NSP'!H54*D46)/I46, "0")</f>
        <v>0</v>
      </c>
      <c r="F46" s="90">
        <f>IF('Medical equipment-NSP'!C54="yes", 1, 0)</f>
        <v>0</v>
      </c>
      <c r="G46" s="90">
        <f>IF('Medical equipment-NSP'!D54="yes", 1, 0)</f>
        <v>0</v>
      </c>
      <c r="H46" s="90">
        <f>IF('Medical equipment-NSP'!E54="yes", 1, 0)</f>
        <v>0</v>
      </c>
      <c r="I46" s="90">
        <f t="shared" si="8"/>
        <v>0</v>
      </c>
      <c r="J46" s="90">
        <f>IF('Medical equipment-NSP'!M54="Yes", 'Service providers'!G56, 1)</f>
        <v>1</v>
      </c>
      <c r="K46" s="90" t="str">
        <f>IFERROR(('Medical equipment-NSP'!N54*J46)/Q46, "0")</f>
        <v>0</v>
      </c>
      <c r="L46" s="90">
        <f>IF('Medical equipment-NSP'!M54="Yes", 'Service providers'!H56, 1)</f>
        <v>1</v>
      </c>
      <c r="M46" s="90" t="str">
        <f>IFERROR(('Medical equipment-NSP'!O54*L46)/Q46, "0")</f>
        <v>0</v>
      </c>
      <c r="N46" s="90">
        <f>IF('Medical equipment-NSP'!J54="yes", 1, 0)</f>
        <v>0</v>
      </c>
      <c r="O46" s="90">
        <f>IF('Medical equipment-NSP'!K54="yes", 1, 0)</f>
        <v>0</v>
      </c>
      <c r="P46" s="90">
        <f>IF('Medical equipment-NSP'!L54="yes", 1, 0)</f>
        <v>0</v>
      </c>
      <c r="Q46" s="90">
        <f t="shared" si="9"/>
        <v>0</v>
      </c>
      <c r="R46" s="90">
        <f>IF('Medical equipment-NSP'!T54="Yes", 'Service providers'!G56, 1)</f>
        <v>1</v>
      </c>
      <c r="S46" s="90" t="str">
        <f>IFERROR(('Medical equipment-NSP'!U54*R46)/Y46, "0")</f>
        <v>0</v>
      </c>
      <c r="T46" s="90">
        <f>IF('Medical equipment-NSP'!T54="Yes", 'Service providers'!H56, 1)</f>
        <v>1</v>
      </c>
      <c r="U46" s="90" t="str">
        <f>IFERROR(('Medical equipment-NSP'!V54*T46)/Y46, "0")</f>
        <v>0</v>
      </c>
      <c r="V46" s="90">
        <f>IF('Medical equipment-NSP'!Q54="yes", 1, 0)</f>
        <v>0</v>
      </c>
      <c r="W46" s="90">
        <f>IF('Medical equipment-NSP'!R54="yes", 1, 0)</f>
        <v>0</v>
      </c>
      <c r="X46" s="90">
        <f>IF('Medical equipment-NSP'!S54="yes", 1, 0)</f>
        <v>0</v>
      </c>
      <c r="Y46" s="90">
        <f t="shared" si="10"/>
        <v>0</v>
      </c>
      <c r="Z46" s="90">
        <f>IF('Medical equipment-NSP'!AA54="Yes", 'Service providers'!G56, 1)</f>
        <v>1</v>
      </c>
      <c r="AA46" s="90" t="str">
        <f>IFERROR(('Medical equipment-NSP'!AB54*Z46)/AG46, "0")</f>
        <v>0</v>
      </c>
      <c r="AB46" s="90">
        <f>IF('Medical equipment-NSP'!AA54="Yes", 'Service providers'!H56, 1)</f>
        <v>1</v>
      </c>
      <c r="AC46" s="90" t="str">
        <f>IFERROR(('Medical equipment-NSP'!AC54*AB46)/AG46, "0")</f>
        <v>0</v>
      </c>
      <c r="AD46" s="90">
        <f>IF('Medical equipment-NSP'!X54="yes", 1, 0)</f>
        <v>0</v>
      </c>
      <c r="AE46" s="90">
        <f>IF('Medical equipment-NSP'!Y54="yes", 1, 0)</f>
        <v>0</v>
      </c>
      <c r="AF46" s="90">
        <f>IF('Medical equipment-NSP'!Z54="yes", 1, 0)</f>
        <v>0</v>
      </c>
      <c r="AG46" s="90">
        <f t="shared" si="11"/>
        <v>0</v>
      </c>
      <c r="AH46" s="90">
        <f>IF('Medical equipment-NSP'!AH54="Yes", 'Service providers'!G56, 1)</f>
        <v>1</v>
      </c>
      <c r="AI46" s="90" t="str">
        <f>IFERROR(('Medical equipment-NSP'!AI54*AH46)/AO46, "0")</f>
        <v>0</v>
      </c>
      <c r="AJ46" s="90">
        <f>IF('Medical equipment-NSP'!AH54="Yes", 'Service providers'!H56, 1)</f>
        <v>1</v>
      </c>
      <c r="AK46" s="90" t="str">
        <f>IFERROR(('Medical equipment-NSP'!AJ54*AJ46)/AO46, "0")</f>
        <v>0</v>
      </c>
      <c r="AL46" s="90">
        <f>IF('Medical equipment-NSP'!AE54="yes", 1, 0)</f>
        <v>0</v>
      </c>
      <c r="AM46" s="90">
        <f>IF('Medical equipment-NSP'!AF54="yes", 1, 0)</f>
        <v>0</v>
      </c>
      <c r="AN46" s="90">
        <f>IF('Medical equipment-NSP'!AG54="yes", 1, 0)</f>
        <v>0</v>
      </c>
      <c r="AO46" s="90">
        <f t="shared" si="12"/>
        <v>0</v>
      </c>
      <c r="AP46" s="90">
        <f>IF('Medical equipment-NSP'!AO54="Yes", 'Service providers'!G56, 1)</f>
        <v>1</v>
      </c>
      <c r="AQ46" s="90" t="str">
        <f>IFERROR(('Medical equipment-NSP'!AP54*AP46)/AW46, "0")</f>
        <v>0</v>
      </c>
      <c r="AR46" s="90">
        <f>IF('Medical equipment-NSP'!AO54="Yes", 'Service providers'!H56, 1)</f>
        <v>1</v>
      </c>
      <c r="AS46" s="90" t="str">
        <f>IFERROR(('Medical equipment-NSP'!AQ54*AR46)/AW46, "0")</f>
        <v>0</v>
      </c>
      <c r="AT46" s="90">
        <f>IF('Medical equipment-NSP'!AL54="yes", 1, 0)</f>
        <v>0</v>
      </c>
      <c r="AU46" s="90">
        <f>IF('Medical equipment-NSP'!AM54="yes", 1, 0)</f>
        <v>0</v>
      </c>
      <c r="AV46" s="90">
        <f>IF('Medical equipment-NSP'!AN54="yes", 1, 0)</f>
        <v>0</v>
      </c>
      <c r="AW46" s="90">
        <f t="shared" si="13"/>
        <v>0</v>
      </c>
      <c r="AX46" s="90">
        <f>IF('Medical equipment-NSP'!AV54="Yes", 'Service providers'!G56, 1)</f>
        <v>1</v>
      </c>
      <c r="AY46" s="90" t="str">
        <f>IFERROR(('Medical equipment-NSP'!AW54*AX46)/BE46, "0")</f>
        <v>0</v>
      </c>
      <c r="AZ46" s="90">
        <f>IF('Medical equipment-NSP'!AV54="Yes", 'Service providers'!H56, 1)</f>
        <v>1</v>
      </c>
      <c r="BA46" s="90" t="str">
        <f>IFERROR(('Medical equipment-NSP'!AX54*AZ46)/BE46, "0")</f>
        <v>0</v>
      </c>
      <c r="BB46" s="90">
        <f>IF('Medical equipment-NSP'!AS54="yes", 1, 0)</f>
        <v>0</v>
      </c>
      <c r="BC46" s="90">
        <f>IF('Medical equipment-NSP'!AT54="yes", 1, 0)</f>
        <v>0</v>
      </c>
      <c r="BD46" s="90">
        <f>IF('Medical equipment-NSP'!AU54="yes", 1, 0)</f>
        <v>0</v>
      </c>
      <c r="BE46" s="90">
        <f t="shared" si="14"/>
        <v>0</v>
      </c>
      <c r="BF46" s="90">
        <f>IF('Medical equipment-NSP'!BC54="Yes", 'Service providers'!G56, 1)</f>
        <v>1</v>
      </c>
      <c r="BG46" s="90" t="str">
        <f>IFERROR(('Medical equipment-NSP'!BD54*BF46)/BM46, "0")</f>
        <v>0</v>
      </c>
      <c r="BH46" s="90">
        <f>IF('Medical equipment-NSP'!BC54="Yes", 'Service providers'!H56, 1)</f>
        <v>1</v>
      </c>
      <c r="BI46" s="90" t="str">
        <f>IFERROR(('Medical equipment-NSP'!BE54*BH46)/BM46, "0")</f>
        <v>0</v>
      </c>
      <c r="BJ46" s="90">
        <f>IF('Medical equipment-NSP'!AZ54="yes", 1, 0)</f>
        <v>0</v>
      </c>
      <c r="BK46" s="90">
        <f>IF('Medical equipment-NSP'!BA54="yes", 1, 0)</f>
        <v>0</v>
      </c>
      <c r="BL46" s="90">
        <f>IF('Medical equipment-NSP'!BB54="yes", 1, 0)</f>
        <v>0</v>
      </c>
      <c r="BM46" s="90">
        <f t="shared" si="15"/>
        <v>0</v>
      </c>
    </row>
    <row r="47" spans="1:65" x14ac:dyDescent="0.25">
      <c r="A47" s="98" t="str">
        <f>'Service providers'!A57</f>
        <v>Enter name of Site 2</v>
      </c>
      <c r="B47" s="90">
        <f>IF('Medical equipment-NSP'!F55="Yes", 'Service providers'!G57, 1)</f>
        <v>1</v>
      </c>
      <c r="C47" s="90" t="str">
        <f>IFERROR(('Medical equipment-NSP'!G55*B47)/I47, "0")</f>
        <v>0</v>
      </c>
      <c r="D47" s="90">
        <f>IF('Medical equipment-NSP'!F55="Yes", 'Service providers'!H57, 1)</f>
        <v>1</v>
      </c>
      <c r="E47" s="90" t="str">
        <f>IFERROR(('Medical equipment-NSP'!H55*D47)/I47, "0")</f>
        <v>0</v>
      </c>
      <c r="F47" s="90">
        <f>IF('Medical equipment-NSP'!C55="yes", 1, 0)</f>
        <v>0</v>
      </c>
      <c r="G47" s="90">
        <f>IF('Medical equipment-NSP'!D55="yes", 1, 0)</f>
        <v>0</v>
      </c>
      <c r="H47" s="90">
        <f>IF('Medical equipment-NSP'!E55="yes", 1, 0)</f>
        <v>0</v>
      </c>
      <c r="I47" s="90">
        <f t="shared" si="8"/>
        <v>0</v>
      </c>
      <c r="J47" s="90">
        <f>IF('Medical equipment-NSP'!M55="Yes", 'Service providers'!G57, 1)</f>
        <v>1</v>
      </c>
      <c r="K47" s="90" t="str">
        <f>IFERROR(('Medical equipment-NSP'!N55*J47)/Q47, "0")</f>
        <v>0</v>
      </c>
      <c r="L47" s="90">
        <f>IF('Medical equipment-NSP'!M55="Yes", 'Service providers'!H57, 1)</f>
        <v>1</v>
      </c>
      <c r="M47" s="90" t="str">
        <f>IFERROR(('Medical equipment-NSP'!O55*L47)/Q47, "0")</f>
        <v>0</v>
      </c>
      <c r="N47" s="90">
        <f>IF('Medical equipment-NSP'!J55="yes", 1, 0)</f>
        <v>0</v>
      </c>
      <c r="O47" s="90">
        <f>IF('Medical equipment-NSP'!K55="yes", 1, 0)</f>
        <v>0</v>
      </c>
      <c r="P47" s="90">
        <f>IF('Medical equipment-NSP'!L55="yes", 1, 0)</f>
        <v>0</v>
      </c>
      <c r="Q47" s="90">
        <f t="shared" si="9"/>
        <v>0</v>
      </c>
      <c r="R47" s="90">
        <f>IF('Medical equipment-NSP'!T55="Yes", 'Service providers'!G57, 1)</f>
        <v>1</v>
      </c>
      <c r="S47" s="90" t="str">
        <f>IFERROR(('Medical equipment-NSP'!U55*R47)/Y47, "0")</f>
        <v>0</v>
      </c>
      <c r="T47" s="90">
        <f>IF('Medical equipment-NSP'!T55="Yes", 'Service providers'!H57, 1)</f>
        <v>1</v>
      </c>
      <c r="U47" s="90" t="str">
        <f>IFERROR(('Medical equipment-NSP'!V55*T47)/Y47, "0")</f>
        <v>0</v>
      </c>
      <c r="V47" s="90">
        <f>IF('Medical equipment-NSP'!Q55="yes", 1, 0)</f>
        <v>0</v>
      </c>
      <c r="W47" s="90">
        <f>IF('Medical equipment-NSP'!R55="yes", 1, 0)</f>
        <v>0</v>
      </c>
      <c r="X47" s="90">
        <f>IF('Medical equipment-NSP'!S55="yes", 1, 0)</f>
        <v>0</v>
      </c>
      <c r="Y47" s="90">
        <f t="shared" si="10"/>
        <v>0</v>
      </c>
      <c r="Z47" s="90">
        <f>IF('Medical equipment-NSP'!AA55="Yes", 'Service providers'!G57, 1)</f>
        <v>1</v>
      </c>
      <c r="AA47" s="90" t="str">
        <f>IFERROR(('Medical equipment-NSP'!AB55*Z47)/AG47, "0")</f>
        <v>0</v>
      </c>
      <c r="AB47" s="90">
        <f>IF('Medical equipment-NSP'!AA55="Yes", 'Service providers'!H57, 1)</f>
        <v>1</v>
      </c>
      <c r="AC47" s="90" t="str">
        <f>IFERROR(('Medical equipment-NSP'!AC55*AB47)/AG47, "0")</f>
        <v>0</v>
      </c>
      <c r="AD47" s="90">
        <f>IF('Medical equipment-NSP'!X55="yes", 1, 0)</f>
        <v>0</v>
      </c>
      <c r="AE47" s="90">
        <f>IF('Medical equipment-NSP'!Y55="yes", 1, 0)</f>
        <v>0</v>
      </c>
      <c r="AF47" s="90">
        <f>IF('Medical equipment-NSP'!Z55="yes", 1, 0)</f>
        <v>0</v>
      </c>
      <c r="AG47" s="90">
        <f t="shared" si="11"/>
        <v>0</v>
      </c>
      <c r="AH47" s="90">
        <f>IF('Medical equipment-NSP'!AH55="Yes", 'Service providers'!G57, 1)</f>
        <v>1</v>
      </c>
      <c r="AI47" s="90" t="str">
        <f>IFERROR(('Medical equipment-NSP'!AI55*AH47)/AO47, "0")</f>
        <v>0</v>
      </c>
      <c r="AJ47" s="90">
        <f>IF('Medical equipment-NSP'!AH55="Yes", 'Service providers'!H57, 1)</f>
        <v>1</v>
      </c>
      <c r="AK47" s="90" t="str">
        <f>IFERROR(('Medical equipment-NSP'!AJ55*AJ47)/AO47, "0")</f>
        <v>0</v>
      </c>
      <c r="AL47" s="90">
        <f>IF('Medical equipment-NSP'!AE55="yes", 1, 0)</f>
        <v>0</v>
      </c>
      <c r="AM47" s="90">
        <f>IF('Medical equipment-NSP'!AF55="yes", 1, 0)</f>
        <v>0</v>
      </c>
      <c r="AN47" s="90">
        <f>IF('Medical equipment-NSP'!AG55="yes", 1, 0)</f>
        <v>0</v>
      </c>
      <c r="AO47" s="90">
        <f t="shared" si="12"/>
        <v>0</v>
      </c>
      <c r="AP47" s="90">
        <f>IF('Medical equipment-NSP'!AO55="Yes", 'Service providers'!G57, 1)</f>
        <v>1</v>
      </c>
      <c r="AQ47" s="90" t="str">
        <f>IFERROR(('Medical equipment-NSP'!AP55*AP47)/AW47, "0")</f>
        <v>0</v>
      </c>
      <c r="AR47" s="90">
        <f>IF('Medical equipment-NSP'!AO55="Yes", 'Service providers'!H57, 1)</f>
        <v>1</v>
      </c>
      <c r="AS47" s="90" t="str">
        <f>IFERROR(('Medical equipment-NSP'!AQ55*AR47)/AW47, "0")</f>
        <v>0</v>
      </c>
      <c r="AT47" s="90">
        <f>IF('Medical equipment-NSP'!AL55="yes", 1, 0)</f>
        <v>0</v>
      </c>
      <c r="AU47" s="90">
        <f>IF('Medical equipment-NSP'!AM55="yes", 1, 0)</f>
        <v>0</v>
      </c>
      <c r="AV47" s="90">
        <f>IF('Medical equipment-NSP'!AN55="yes", 1, 0)</f>
        <v>0</v>
      </c>
      <c r="AW47" s="90">
        <f t="shared" si="13"/>
        <v>0</v>
      </c>
      <c r="AX47" s="90">
        <f>IF('Medical equipment-NSP'!AV55="Yes", 'Service providers'!G57, 1)</f>
        <v>1</v>
      </c>
      <c r="AY47" s="90" t="str">
        <f>IFERROR(('Medical equipment-NSP'!AW55*AX47)/BE47, "0")</f>
        <v>0</v>
      </c>
      <c r="AZ47" s="90">
        <f>IF('Medical equipment-NSP'!AV55="Yes", 'Service providers'!H57, 1)</f>
        <v>1</v>
      </c>
      <c r="BA47" s="90" t="str">
        <f>IFERROR(('Medical equipment-NSP'!AX55*AZ47)/BE47, "0")</f>
        <v>0</v>
      </c>
      <c r="BB47" s="90">
        <f>IF('Medical equipment-NSP'!AS55="yes", 1, 0)</f>
        <v>0</v>
      </c>
      <c r="BC47" s="90">
        <f>IF('Medical equipment-NSP'!AT55="yes", 1, 0)</f>
        <v>0</v>
      </c>
      <c r="BD47" s="90">
        <f>IF('Medical equipment-NSP'!AU55="yes", 1, 0)</f>
        <v>0</v>
      </c>
      <c r="BE47" s="90">
        <f t="shared" si="14"/>
        <v>0</v>
      </c>
      <c r="BF47" s="90">
        <f>IF('Medical equipment-NSP'!BC55="Yes", 'Service providers'!G57, 1)</f>
        <v>1</v>
      </c>
      <c r="BG47" s="90" t="str">
        <f>IFERROR(('Medical equipment-NSP'!BD55*BF47)/BM47, "0")</f>
        <v>0</v>
      </c>
      <c r="BH47" s="90">
        <f>IF('Medical equipment-NSP'!BC55="Yes", 'Service providers'!H57, 1)</f>
        <v>1</v>
      </c>
      <c r="BI47" s="90" t="str">
        <f>IFERROR(('Medical equipment-NSP'!BE55*BH47)/BM47, "0")</f>
        <v>0</v>
      </c>
      <c r="BJ47" s="90">
        <f>IF('Medical equipment-NSP'!AZ55="yes", 1, 0)</f>
        <v>0</v>
      </c>
      <c r="BK47" s="90">
        <f>IF('Medical equipment-NSP'!BA55="yes", 1, 0)</f>
        <v>0</v>
      </c>
      <c r="BL47" s="90">
        <f>IF('Medical equipment-NSP'!BB55="yes", 1, 0)</f>
        <v>0</v>
      </c>
      <c r="BM47" s="90">
        <f t="shared" si="15"/>
        <v>0</v>
      </c>
    </row>
    <row r="48" spans="1:65" x14ac:dyDescent="0.25">
      <c r="A48" s="98" t="str">
        <f>'Service providers'!A58</f>
        <v>Enter name of Site 3</v>
      </c>
      <c r="B48" s="90">
        <f>IF('Medical equipment-NSP'!F56="Yes", 'Service providers'!G58, 1)</f>
        <v>1</v>
      </c>
      <c r="C48" s="90" t="str">
        <f>IFERROR(('Medical equipment-NSP'!G56*B48)/I48, "0")</f>
        <v>0</v>
      </c>
      <c r="D48" s="90">
        <f>IF('Medical equipment-NSP'!F56="Yes", 'Service providers'!H58, 1)</f>
        <v>1</v>
      </c>
      <c r="E48" s="90" t="str">
        <f>IFERROR(('Medical equipment-NSP'!H56*D48)/I48, "0")</f>
        <v>0</v>
      </c>
      <c r="F48" s="90">
        <f>IF('Medical equipment-NSP'!C56="yes", 1, 0)</f>
        <v>0</v>
      </c>
      <c r="G48" s="90">
        <f>IF('Medical equipment-NSP'!D56="yes", 1, 0)</f>
        <v>0</v>
      </c>
      <c r="H48" s="90">
        <f>IF('Medical equipment-NSP'!E56="yes", 1, 0)</f>
        <v>0</v>
      </c>
      <c r="I48" s="90">
        <f t="shared" si="8"/>
        <v>0</v>
      </c>
      <c r="J48" s="90">
        <f>IF('Medical equipment-NSP'!M56="Yes", 'Service providers'!G58, 1)</f>
        <v>1</v>
      </c>
      <c r="K48" s="90" t="str">
        <f>IFERROR(('Medical equipment-NSP'!N56*J48)/Q48, "0")</f>
        <v>0</v>
      </c>
      <c r="L48" s="90">
        <f>IF('Medical equipment-NSP'!M56="Yes", 'Service providers'!H58, 1)</f>
        <v>1</v>
      </c>
      <c r="M48" s="90" t="str">
        <f>IFERROR(('Medical equipment-NSP'!O56*L48)/Q48, "0")</f>
        <v>0</v>
      </c>
      <c r="N48" s="90">
        <f>IF('Medical equipment-NSP'!J56="yes", 1, 0)</f>
        <v>0</v>
      </c>
      <c r="O48" s="90">
        <f>IF('Medical equipment-NSP'!K56="yes", 1, 0)</f>
        <v>0</v>
      </c>
      <c r="P48" s="90">
        <f>IF('Medical equipment-NSP'!L56="yes", 1, 0)</f>
        <v>0</v>
      </c>
      <c r="Q48" s="90">
        <f t="shared" si="9"/>
        <v>0</v>
      </c>
      <c r="R48" s="90">
        <f>IF('Medical equipment-NSP'!T56="Yes", 'Service providers'!G58, 1)</f>
        <v>1</v>
      </c>
      <c r="S48" s="90" t="str">
        <f>IFERROR(('Medical equipment-NSP'!U56*R48)/Y48, "0")</f>
        <v>0</v>
      </c>
      <c r="T48" s="90">
        <f>IF('Medical equipment-NSP'!T56="Yes", 'Service providers'!H58, 1)</f>
        <v>1</v>
      </c>
      <c r="U48" s="90" t="str">
        <f>IFERROR(('Medical equipment-NSP'!V56*T48)/Y48, "0")</f>
        <v>0</v>
      </c>
      <c r="V48" s="90">
        <f>IF('Medical equipment-NSP'!Q56="yes", 1, 0)</f>
        <v>0</v>
      </c>
      <c r="W48" s="90">
        <f>IF('Medical equipment-NSP'!R56="yes", 1, 0)</f>
        <v>0</v>
      </c>
      <c r="X48" s="90">
        <f>IF('Medical equipment-NSP'!S56="yes", 1, 0)</f>
        <v>0</v>
      </c>
      <c r="Y48" s="90">
        <f t="shared" si="10"/>
        <v>0</v>
      </c>
      <c r="Z48" s="90">
        <f>IF('Medical equipment-NSP'!AA56="Yes", 'Service providers'!G58, 1)</f>
        <v>1</v>
      </c>
      <c r="AA48" s="90" t="str">
        <f>IFERROR(('Medical equipment-NSP'!AB56*Z48)/AG48, "0")</f>
        <v>0</v>
      </c>
      <c r="AB48" s="90">
        <f>IF('Medical equipment-NSP'!AA56="Yes", 'Service providers'!H58, 1)</f>
        <v>1</v>
      </c>
      <c r="AC48" s="90" t="str">
        <f>IFERROR(('Medical equipment-NSP'!AC56*AB48)/AG48, "0")</f>
        <v>0</v>
      </c>
      <c r="AD48" s="90">
        <f>IF('Medical equipment-NSP'!X56="yes", 1, 0)</f>
        <v>0</v>
      </c>
      <c r="AE48" s="90">
        <f>IF('Medical equipment-NSP'!Y56="yes", 1, 0)</f>
        <v>0</v>
      </c>
      <c r="AF48" s="90">
        <f>IF('Medical equipment-NSP'!Z56="yes", 1, 0)</f>
        <v>0</v>
      </c>
      <c r="AG48" s="90">
        <f t="shared" si="11"/>
        <v>0</v>
      </c>
      <c r="AH48" s="90">
        <f>IF('Medical equipment-NSP'!AH56="Yes", 'Service providers'!G58, 1)</f>
        <v>1</v>
      </c>
      <c r="AI48" s="90" t="str">
        <f>IFERROR(('Medical equipment-NSP'!AI56*AH48)/AO48, "0")</f>
        <v>0</v>
      </c>
      <c r="AJ48" s="90">
        <f>IF('Medical equipment-NSP'!AH56="Yes", 'Service providers'!H58, 1)</f>
        <v>1</v>
      </c>
      <c r="AK48" s="90" t="str">
        <f>IFERROR(('Medical equipment-NSP'!AJ56*AJ48)/AO48, "0")</f>
        <v>0</v>
      </c>
      <c r="AL48" s="90">
        <f>IF('Medical equipment-NSP'!AE56="yes", 1, 0)</f>
        <v>0</v>
      </c>
      <c r="AM48" s="90">
        <f>IF('Medical equipment-NSP'!AF56="yes", 1, 0)</f>
        <v>0</v>
      </c>
      <c r="AN48" s="90">
        <f>IF('Medical equipment-NSP'!AG56="yes", 1, 0)</f>
        <v>0</v>
      </c>
      <c r="AO48" s="90">
        <f t="shared" si="12"/>
        <v>0</v>
      </c>
      <c r="AP48" s="90">
        <f>IF('Medical equipment-NSP'!AO56="Yes", 'Service providers'!G58, 1)</f>
        <v>1</v>
      </c>
      <c r="AQ48" s="90" t="str">
        <f>IFERROR(('Medical equipment-NSP'!AP56*AP48)/AW48, "0")</f>
        <v>0</v>
      </c>
      <c r="AR48" s="90">
        <f>IF('Medical equipment-NSP'!AO56="Yes", 'Service providers'!H58, 1)</f>
        <v>1</v>
      </c>
      <c r="AS48" s="90" t="str">
        <f>IFERROR(('Medical equipment-NSP'!AQ56*AR48)/AW48, "0")</f>
        <v>0</v>
      </c>
      <c r="AT48" s="90">
        <f>IF('Medical equipment-NSP'!AL56="yes", 1, 0)</f>
        <v>0</v>
      </c>
      <c r="AU48" s="90">
        <f>IF('Medical equipment-NSP'!AM56="yes", 1, 0)</f>
        <v>0</v>
      </c>
      <c r="AV48" s="90">
        <f>IF('Medical equipment-NSP'!AN56="yes", 1, 0)</f>
        <v>0</v>
      </c>
      <c r="AW48" s="90">
        <f t="shared" si="13"/>
        <v>0</v>
      </c>
      <c r="AX48" s="90">
        <f>IF('Medical equipment-NSP'!AV56="Yes", 'Service providers'!G58, 1)</f>
        <v>1</v>
      </c>
      <c r="AY48" s="90" t="str">
        <f>IFERROR(('Medical equipment-NSP'!AW56*AX48)/BE48, "0")</f>
        <v>0</v>
      </c>
      <c r="AZ48" s="90">
        <f>IF('Medical equipment-NSP'!AV56="Yes", 'Service providers'!H58, 1)</f>
        <v>1</v>
      </c>
      <c r="BA48" s="90" t="str">
        <f>IFERROR(('Medical equipment-NSP'!AX56*AZ48)/BE48, "0")</f>
        <v>0</v>
      </c>
      <c r="BB48" s="90">
        <f>IF('Medical equipment-NSP'!AS56="yes", 1, 0)</f>
        <v>0</v>
      </c>
      <c r="BC48" s="90">
        <f>IF('Medical equipment-NSP'!AT56="yes", 1, 0)</f>
        <v>0</v>
      </c>
      <c r="BD48" s="90">
        <f>IF('Medical equipment-NSP'!AU56="yes", 1, 0)</f>
        <v>0</v>
      </c>
      <c r="BE48" s="90">
        <f t="shared" si="14"/>
        <v>0</v>
      </c>
      <c r="BF48" s="90">
        <f>IF('Medical equipment-NSP'!BC56="Yes", 'Service providers'!G58, 1)</f>
        <v>1</v>
      </c>
      <c r="BG48" s="90" t="str">
        <f>IFERROR(('Medical equipment-NSP'!BD56*BF48)/BM48, "0")</f>
        <v>0</v>
      </c>
      <c r="BH48" s="90">
        <f>IF('Medical equipment-NSP'!BC56="Yes", 'Service providers'!H58, 1)</f>
        <v>1</v>
      </c>
      <c r="BI48" s="90" t="str">
        <f>IFERROR(('Medical equipment-NSP'!BE56*BH48)/BM48, "0")</f>
        <v>0</v>
      </c>
      <c r="BJ48" s="90">
        <f>IF('Medical equipment-NSP'!AZ56="yes", 1, 0)</f>
        <v>0</v>
      </c>
      <c r="BK48" s="90">
        <f>IF('Medical equipment-NSP'!BA56="yes", 1, 0)</f>
        <v>0</v>
      </c>
      <c r="BL48" s="90">
        <f>IF('Medical equipment-NSP'!BB56="yes", 1, 0)</f>
        <v>0</v>
      </c>
      <c r="BM48" s="90">
        <f t="shared" si="15"/>
        <v>0</v>
      </c>
    </row>
    <row r="49" spans="1:65" x14ac:dyDescent="0.25">
      <c r="A49" s="98" t="str">
        <f>'Service providers'!A59</f>
        <v>Enter name of Site 4</v>
      </c>
      <c r="B49" s="90">
        <f>IF('Medical equipment-NSP'!F57="Yes", 'Service providers'!G59, 1)</f>
        <v>1</v>
      </c>
      <c r="C49" s="90" t="str">
        <f>IFERROR(('Medical equipment-NSP'!G57*B49)/I49, "0")</f>
        <v>0</v>
      </c>
      <c r="D49" s="90">
        <f>IF('Medical equipment-NSP'!F57="Yes", 'Service providers'!H59, 1)</f>
        <v>1</v>
      </c>
      <c r="E49" s="90" t="str">
        <f>IFERROR(('Medical equipment-NSP'!H57*D49)/I49, "0")</f>
        <v>0</v>
      </c>
      <c r="F49" s="90">
        <f>IF('Medical equipment-NSP'!C57="yes", 1, 0)</f>
        <v>0</v>
      </c>
      <c r="G49" s="90">
        <f>IF('Medical equipment-NSP'!D57="yes", 1, 0)</f>
        <v>0</v>
      </c>
      <c r="H49" s="90">
        <f>IF('Medical equipment-NSP'!E57="yes", 1, 0)</f>
        <v>0</v>
      </c>
      <c r="I49" s="90">
        <f t="shared" si="8"/>
        <v>0</v>
      </c>
      <c r="J49" s="90">
        <f>IF('Medical equipment-NSP'!M57="Yes", 'Service providers'!G59, 1)</f>
        <v>1</v>
      </c>
      <c r="K49" s="90" t="str">
        <f>IFERROR(('Medical equipment-NSP'!N57*J49)/Q49, "0")</f>
        <v>0</v>
      </c>
      <c r="L49" s="90">
        <f>IF('Medical equipment-NSP'!M57="Yes", 'Service providers'!H59, 1)</f>
        <v>1</v>
      </c>
      <c r="M49" s="90" t="str">
        <f>IFERROR(('Medical equipment-NSP'!O57*L49)/Q49, "0")</f>
        <v>0</v>
      </c>
      <c r="N49" s="90">
        <f>IF('Medical equipment-NSP'!J57="yes", 1, 0)</f>
        <v>0</v>
      </c>
      <c r="O49" s="90">
        <f>IF('Medical equipment-NSP'!K57="yes", 1, 0)</f>
        <v>0</v>
      </c>
      <c r="P49" s="90">
        <f>IF('Medical equipment-NSP'!L57="yes", 1, 0)</f>
        <v>0</v>
      </c>
      <c r="Q49" s="90">
        <f t="shared" si="9"/>
        <v>0</v>
      </c>
      <c r="R49" s="90">
        <f>IF('Medical equipment-NSP'!T57="Yes", 'Service providers'!G59, 1)</f>
        <v>1</v>
      </c>
      <c r="S49" s="90" t="str">
        <f>IFERROR(('Medical equipment-NSP'!U57*R49)/Y49, "0")</f>
        <v>0</v>
      </c>
      <c r="T49" s="90">
        <f>IF('Medical equipment-NSP'!T57="Yes", 'Service providers'!H59, 1)</f>
        <v>1</v>
      </c>
      <c r="U49" s="90" t="str">
        <f>IFERROR(('Medical equipment-NSP'!V57*T49)/Y49, "0")</f>
        <v>0</v>
      </c>
      <c r="V49" s="90">
        <f>IF('Medical equipment-NSP'!Q57="yes", 1, 0)</f>
        <v>0</v>
      </c>
      <c r="W49" s="90">
        <f>IF('Medical equipment-NSP'!R57="yes", 1, 0)</f>
        <v>0</v>
      </c>
      <c r="X49" s="90">
        <f>IF('Medical equipment-NSP'!S57="yes", 1, 0)</f>
        <v>0</v>
      </c>
      <c r="Y49" s="90">
        <f t="shared" si="10"/>
        <v>0</v>
      </c>
      <c r="Z49" s="90">
        <f>IF('Medical equipment-NSP'!AA57="Yes", 'Service providers'!G59, 1)</f>
        <v>1</v>
      </c>
      <c r="AA49" s="90" t="str">
        <f>IFERROR(('Medical equipment-NSP'!AB57*Z49)/AG49, "0")</f>
        <v>0</v>
      </c>
      <c r="AB49" s="90">
        <f>IF('Medical equipment-NSP'!AA57="Yes", 'Service providers'!H59, 1)</f>
        <v>1</v>
      </c>
      <c r="AC49" s="90" t="str">
        <f>IFERROR(('Medical equipment-NSP'!AC57*AB49)/AG49, "0")</f>
        <v>0</v>
      </c>
      <c r="AD49" s="90">
        <f>IF('Medical equipment-NSP'!X57="yes", 1, 0)</f>
        <v>0</v>
      </c>
      <c r="AE49" s="90">
        <f>IF('Medical equipment-NSP'!Y57="yes", 1, 0)</f>
        <v>0</v>
      </c>
      <c r="AF49" s="90">
        <f>IF('Medical equipment-NSP'!Z57="yes", 1, 0)</f>
        <v>0</v>
      </c>
      <c r="AG49" s="90">
        <f t="shared" si="11"/>
        <v>0</v>
      </c>
      <c r="AH49" s="90">
        <f>IF('Medical equipment-NSP'!AH57="Yes", 'Service providers'!G59, 1)</f>
        <v>1</v>
      </c>
      <c r="AI49" s="90" t="str">
        <f>IFERROR(('Medical equipment-NSP'!AI57*AH49)/AO49, "0")</f>
        <v>0</v>
      </c>
      <c r="AJ49" s="90">
        <f>IF('Medical equipment-NSP'!AH57="Yes", 'Service providers'!H59, 1)</f>
        <v>1</v>
      </c>
      <c r="AK49" s="90" t="str">
        <f>IFERROR(('Medical equipment-NSP'!AJ57*AJ49)/AO49, "0")</f>
        <v>0</v>
      </c>
      <c r="AL49" s="90">
        <f>IF('Medical equipment-NSP'!AE57="yes", 1, 0)</f>
        <v>0</v>
      </c>
      <c r="AM49" s="90">
        <f>IF('Medical equipment-NSP'!AF57="yes", 1, 0)</f>
        <v>0</v>
      </c>
      <c r="AN49" s="90">
        <f>IF('Medical equipment-NSP'!AG57="yes", 1, 0)</f>
        <v>0</v>
      </c>
      <c r="AO49" s="90">
        <f t="shared" si="12"/>
        <v>0</v>
      </c>
      <c r="AP49" s="90">
        <f>IF('Medical equipment-NSP'!AO57="Yes", 'Service providers'!G59, 1)</f>
        <v>1</v>
      </c>
      <c r="AQ49" s="90" t="str">
        <f>IFERROR(('Medical equipment-NSP'!AP57*AP49)/AW49, "0")</f>
        <v>0</v>
      </c>
      <c r="AR49" s="90">
        <f>IF('Medical equipment-NSP'!AO57="Yes", 'Service providers'!H59, 1)</f>
        <v>1</v>
      </c>
      <c r="AS49" s="90" t="str">
        <f>IFERROR(('Medical equipment-NSP'!AQ57*AR49)/AW49, "0")</f>
        <v>0</v>
      </c>
      <c r="AT49" s="90">
        <f>IF('Medical equipment-NSP'!AL57="yes", 1, 0)</f>
        <v>0</v>
      </c>
      <c r="AU49" s="90">
        <f>IF('Medical equipment-NSP'!AM57="yes", 1, 0)</f>
        <v>0</v>
      </c>
      <c r="AV49" s="90">
        <f>IF('Medical equipment-NSP'!AN57="yes", 1, 0)</f>
        <v>0</v>
      </c>
      <c r="AW49" s="90">
        <f t="shared" si="13"/>
        <v>0</v>
      </c>
      <c r="AX49" s="90">
        <f>IF('Medical equipment-NSP'!AV57="Yes", 'Service providers'!G59, 1)</f>
        <v>1</v>
      </c>
      <c r="AY49" s="90" t="str">
        <f>IFERROR(('Medical equipment-NSP'!AW57*AX49)/BE49, "0")</f>
        <v>0</v>
      </c>
      <c r="AZ49" s="90">
        <f>IF('Medical equipment-NSP'!AV57="Yes", 'Service providers'!H59, 1)</f>
        <v>1</v>
      </c>
      <c r="BA49" s="90" t="str">
        <f>IFERROR(('Medical equipment-NSP'!AX57*AZ49)/BE49, "0")</f>
        <v>0</v>
      </c>
      <c r="BB49" s="90">
        <f>IF('Medical equipment-NSP'!AS57="yes", 1, 0)</f>
        <v>0</v>
      </c>
      <c r="BC49" s="90">
        <f>IF('Medical equipment-NSP'!AT57="yes", 1, 0)</f>
        <v>0</v>
      </c>
      <c r="BD49" s="90">
        <f>IF('Medical equipment-NSP'!AU57="yes", 1, 0)</f>
        <v>0</v>
      </c>
      <c r="BE49" s="90">
        <f t="shared" si="14"/>
        <v>0</v>
      </c>
      <c r="BF49" s="90">
        <f>IF('Medical equipment-NSP'!BC57="Yes", 'Service providers'!G59, 1)</f>
        <v>1</v>
      </c>
      <c r="BG49" s="90" t="str">
        <f>IFERROR(('Medical equipment-NSP'!BD57*BF49)/BM49, "0")</f>
        <v>0</v>
      </c>
      <c r="BH49" s="90">
        <f>IF('Medical equipment-NSP'!BC57="Yes", 'Service providers'!H59, 1)</f>
        <v>1</v>
      </c>
      <c r="BI49" s="90" t="str">
        <f>IFERROR(('Medical equipment-NSP'!BE57*BH49)/BM49, "0")</f>
        <v>0</v>
      </c>
      <c r="BJ49" s="90">
        <f>IF('Medical equipment-NSP'!AZ57="yes", 1, 0)</f>
        <v>0</v>
      </c>
      <c r="BK49" s="90">
        <f>IF('Medical equipment-NSP'!BA57="yes", 1, 0)</f>
        <v>0</v>
      </c>
      <c r="BL49" s="90">
        <f>IF('Medical equipment-NSP'!BB57="yes", 1, 0)</f>
        <v>0</v>
      </c>
      <c r="BM49" s="90">
        <f t="shared" si="15"/>
        <v>0</v>
      </c>
    </row>
    <row r="50" spans="1:65" x14ac:dyDescent="0.25">
      <c r="A50" s="98" t="str">
        <f>'Service providers'!A60</f>
        <v>Enter name of Site 5</v>
      </c>
      <c r="B50" s="90">
        <f>IF('Medical equipment-NSP'!F58="Yes", 'Service providers'!G60, 1)</f>
        <v>1</v>
      </c>
      <c r="C50" s="90" t="str">
        <f>IFERROR(('Medical equipment-NSP'!G58*B50)/I50, "0")</f>
        <v>0</v>
      </c>
      <c r="D50" s="90">
        <f>IF('Medical equipment-NSP'!F58="Yes", 'Service providers'!H60, 1)</f>
        <v>1</v>
      </c>
      <c r="E50" s="90" t="str">
        <f>IFERROR(('Medical equipment-NSP'!H58*D50)/I50, "0")</f>
        <v>0</v>
      </c>
      <c r="F50" s="90">
        <f>IF('Medical equipment-NSP'!C58="yes", 1, 0)</f>
        <v>0</v>
      </c>
      <c r="G50" s="90">
        <f>IF('Medical equipment-NSP'!D58="yes", 1, 0)</f>
        <v>0</v>
      </c>
      <c r="H50" s="90">
        <f>IF('Medical equipment-NSP'!E58="yes", 1, 0)</f>
        <v>0</v>
      </c>
      <c r="I50" s="90">
        <f t="shared" si="8"/>
        <v>0</v>
      </c>
      <c r="J50" s="90">
        <f>IF('Medical equipment-NSP'!M58="Yes", 'Service providers'!G60, 1)</f>
        <v>1</v>
      </c>
      <c r="K50" s="90" t="str">
        <f>IFERROR(('Medical equipment-NSP'!N58*J50)/Q50, "0")</f>
        <v>0</v>
      </c>
      <c r="L50" s="90">
        <f>IF('Medical equipment-NSP'!M58="Yes", 'Service providers'!H60, 1)</f>
        <v>1</v>
      </c>
      <c r="M50" s="90" t="str">
        <f>IFERROR(('Medical equipment-NSP'!O58*L50)/Q50, "0")</f>
        <v>0</v>
      </c>
      <c r="N50" s="90">
        <f>IF('Medical equipment-NSP'!J58="yes", 1, 0)</f>
        <v>0</v>
      </c>
      <c r="O50" s="90">
        <f>IF('Medical equipment-NSP'!K58="yes", 1, 0)</f>
        <v>0</v>
      </c>
      <c r="P50" s="90">
        <f>IF('Medical equipment-NSP'!L58="yes", 1, 0)</f>
        <v>0</v>
      </c>
      <c r="Q50" s="90">
        <f t="shared" si="9"/>
        <v>0</v>
      </c>
      <c r="R50" s="90">
        <f>IF('Medical equipment-NSP'!T58="Yes", 'Service providers'!G60, 1)</f>
        <v>1</v>
      </c>
      <c r="S50" s="90" t="str">
        <f>IFERROR(('Medical equipment-NSP'!U58*R50)/Y50, "0")</f>
        <v>0</v>
      </c>
      <c r="T50" s="90">
        <f>IF('Medical equipment-NSP'!T58="Yes", 'Service providers'!H60, 1)</f>
        <v>1</v>
      </c>
      <c r="U50" s="90" t="str">
        <f>IFERROR(('Medical equipment-NSP'!V58*T50)/Y50, "0")</f>
        <v>0</v>
      </c>
      <c r="V50" s="90">
        <f>IF('Medical equipment-NSP'!Q58="yes", 1, 0)</f>
        <v>0</v>
      </c>
      <c r="W50" s="90">
        <f>IF('Medical equipment-NSP'!R58="yes", 1, 0)</f>
        <v>0</v>
      </c>
      <c r="X50" s="90">
        <f>IF('Medical equipment-NSP'!S58="yes", 1, 0)</f>
        <v>0</v>
      </c>
      <c r="Y50" s="90">
        <f t="shared" si="10"/>
        <v>0</v>
      </c>
      <c r="Z50" s="90">
        <f>IF('Medical equipment-NSP'!AA58="Yes", 'Service providers'!G60, 1)</f>
        <v>1</v>
      </c>
      <c r="AA50" s="90" t="str">
        <f>IFERROR(('Medical equipment-NSP'!AB58*Z50)/AG50, "0")</f>
        <v>0</v>
      </c>
      <c r="AB50" s="90">
        <f>IF('Medical equipment-NSP'!AA58="Yes", 'Service providers'!H60, 1)</f>
        <v>1</v>
      </c>
      <c r="AC50" s="90" t="str">
        <f>IFERROR(('Medical equipment-NSP'!AC58*AB50)/AG50, "0")</f>
        <v>0</v>
      </c>
      <c r="AD50" s="90">
        <f>IF('Medical equipment-NSP'!X58="yes", 1, 0)</f>
        <v>0</v>
      </c>
      <c r="AE50" s="90">
        <f>IF('Medical equipment-NSP'!Y58="yes", 1, 0)</f>
        <v>0</v>
      </c>
      <c r="AF50" s="90">
        <f>IF('Medical equipment-NSP'!Z58="yes", 1, 0)</f>
        <v>0</v>
      </c>
      <c r="AG50" s="90">
        <f t="shared" si="11"/>
        <v>0</v>
      </c>
      <c r="AH50" s="90">
        <f>IF('Medical equipment-NSP'!AH58="Yes", 'Service providers'!G60, 1)</f>
        <v>1</v>
      </c>
      <c r="AI50" s="90" t="str">
        <f>IFERROR(('Medical equipment-NSP'!AI58*AH50)/AO50, "0")</f>
        <v>0</v>
      </c>
      <c r="AJ50" s="90">
        <f>IF('Medical equipment-NSP'!AH58="Yes", 'Service providers'!H60, 1)</f>
        <v>1</v>
      </c>
      <c r="AK50" s="90" t="str">
        <f>IFERROR(('Medical equipment-NSP'!AJ58*AJ50)/AO50, "0")</f>
        <v>0</v>
      </c>
      <c r="AL50" s="90">
        <f>IF('Medical equipment-NSP'!AE58="yes", 1, 0)</f>
        <v>0</v>
      </c>
      <c r="AM50" s="90">
        <f>IF('Medical equipment-NSP'!AF58="yes", 1, 0)</f>
        <v>0</v>
      </c>
      <c r="AN50" s="90">
        <f>IF('Medical equipment-NSP'!AG58="yes", 1, 0)</f>
        <v>0</v>
      </c>
      <c r="AO50" s="90">
        <f t="shared" si="12"/>
        <v>0</v>
      </c>
      <c r="AP50" s="90">
        <f>IF('Medical equipment-NSP'!AO58="Yes", 'Service providers'!G60, 1)</f>
        <v>1</v>
      </c>
      <c r="AQ50" s="90" t="str">
        <f>IFERROR(('Medical equipment-NSP'!AP58*AP50)/AW50, "0")</f>
        <v>0</v>
      </c>
      <c r="AR50" s="90">
        <f>IF('Medical equipment-NSP'!AO58="Yes", 'Service providers'!H60, 1)</f>
        <v>1</v>
      </c>
      <c r="AS50" s="90" t="str">
        <f>IFERROR(('Medical equipment-NSP'!AQ58*AR50)/AW50, "0")</f>
        <v>0</v>
      </c>
      <c r="AT50" s="90">
        <f>IF('Medical equipment-NSP'!AL58="yes", 1, 0)</f>
        <v>0</v>
      </c>
      <c r="AU50" s="90">
        <f>IF('Medical equipment-NSP'!AM58="yes", 1, 0)</f>
        <v>0</v>
      </c>
      <c r="AV50" s="90">
        <f>IF('Medical equipment-NSP'!AN58="yes", 1, 0)</f>
        <v>0</v>
      </c>
      <c r="AW50" s="90">
        <f t="shared" si="13"/>
        <v>0</v>
      </c>
      <c r="AX50" s="90">
        <f>IF('Medical equipment-NSP'!AV58="Yes", 'Service providers'!G60, 1)</f>
        <v>1</v>
      </c>
      <c r="AY50" s="90" t="str">
        <f>IFERROR(('Medical equipment-NSP'!AW58*AX50)/BE50, "0")</f>
        <v>0</v>
      </c>
      <c r="AZ50" s="90">
        <f>IF('Medical equipment-NSP'!AV58="Yes", 'Service providers'!H60, 1)</f>
        <v>1</v>
      </c>
      <c r="BA50" s="90" t="str">
        <f>IFERROR(('Medical equipment-NSP'!AX58*AZ50)/BE50, "0")</f>
        <v>0</v>
      </c>
      <c r="BB50" s="90">
        <f>IF('Medical equipment-NSP'!AS58="yes", 1, 0)</f>
        <v>0</v>
      </c>
      <c r="BC50" s="90">
        <f>IF('Medical equipment-NSP'!AT58="yes", 1, 0)</f>
        <v>0</v>
      </c>
      <c r="BD50" s="90">
        <f>IF('Medical equipment-NSP'!AU58="yes", 1, 0)</f>
        <v>0</v>
      </c>
      <c r="BE50" s="90">
        <f t="shared" si="14"/>
        <v>0</v>
      </c>
      <c r="BF50" s="90">
        <f>IF('Medical equipment-NSP'!BC58="Yes", 'Service providers'!G60, 1)</f>
        <v>1</v>
      </c>
      <c r="BG50" s="90" t="str">
        <f>IFERROR(('Medical equipment-NSP'!BD58*BF50)/BM50, "0")</f>
        <v>0</v>
      </c>
      <c r="BH50" s="90">
        <f>IF('Medical equipment-NSP'!BC58="Yes", 'Service providers'!H60, 1)</f>
        <v>1</v>
      </c>
      <c r="BI50" s="90" t="str">
        <f>IFERROR(('Medical equipment-NSP'!BE58*BH50)/BM50, "0")</f>
        <v>0</v>
      </c>
      <c r="BJ50" s="90">
        <f>IF('Medical equipment-NSP'!AZ58="yes", 1, 0)</f>
        <v>0</v>
      </c>
      <c r="BK50" s="90">
        <f>IF('Medical equipment-NSP'!BA58="yes", 1, 0)</f>
        <v>0</v>
      </c>
      <c r="BL50" s="90">
        <f>IF('Medical equipment-NSP'!BB58="yes", 1, 0)</f>
        <v>0</v>
      </c>
      <c r="BM50" s="90">
        <f t="shared" si="15"/>
        <v>0</v>
      </c>
    </row>
    <row r="51" spans="1:65" x14ac:dyDescent="0.25">
      <c r="A51" s="98" t="str">
        <f>'Service providers'!A61</f>
        <v>Enter name of Site 6</v>
      </c>
      <c r="B51" s="90">
        <f>IF('Medical equipment-NSP'!F59="Yes", 'Service providers'!G61, 1)</f>
        <v>1</v>
      </c>
      <c r="C51" s="90" t="str">
        <f>IFERROR(('Medical equipment-NSP'!G59*B51)/I51, "0")</f>
        <v>0</v>
      </c>
      <c r="D51" s="90">
        <f>IF('Medical equipment-NSP'!F59="Yes", 'Service providers'!H61, 1)</f>
        <v>1</v>
      </c>
      <c r="E51" s="90" t="str">
        <f>IFERROR(('Medical equipment-NSP'!H59*D51)/I51, "0")</f>
        <v>0</v>
      </c>
      <c r="F51" s="90">
        <f>IF('Medical equipment-NSP'!C59="yes", 1, 0)</f>
        <v>0</v>
      </c>
      <c r="G51" s="90">
        <f>IF('Medical equipment-NSP'!D59="yes", 1, 0)</f>
        <v>0</v>
      </c>
      <c r="H51" s="90">
        <f>IF('Medical equipment-NSP'!E59="yes", 1, 0)</f>
        <v>0</v>
      </c>
      <c r="I51" s="90">
        <f t="shared" si="8"/>
        <v>0</v>
      </c>
      <c r="J51" s="90">
        <f>IF('Medical equipment-NSP'!M59="Yes", 'Service providers'!G61, 1)</f>
        <v>1</v>
      </c>
      <c r="K51" s="90" t="str">
        <f>IFERROR(('Medical equipment-NSP'!N59*J51)/Q51, "0")</f>
        <v>0</v>
      </c>
      <c r="L51" s="90">
        <f>IF('Medical equipment-NSP'!M59="Yes", 'Service providers'!H61, 1)</f>
        <v>1</v>
      </c>
      <c r="M51" s="90" t="str">
        <f>IFERROR(('Medical equipment-NSP'!O59*L51)/Q51, "0")</f>
        <v>0</v>
      </c>
      <c r="N51" s="90">
        <f>IF('Medical equipment-NSP'!J59="yes", 1, 0)</f>
        <v>0</v>
      </c>
      <c r="O51" s="90">
        <f>IF('Medical equipment-NSP'!K59="yes", 1, 0)</f>
        <v>0</v>
      </c>
      <c r="P51" s="90">
        <f>IF('Medical equipment-NSP'!L59="yes", 1, 0)</f>
        <v>0</v>
      </c>
      <c r="Q51" s="90">
        <f t="shared" si="9"/>
        <v>0</v>
      </c>
      <c r="R51" s="90">
        <f>IF('Medical equipment-NSP'!T59="Yes", 'Service providers'!G61, 1)</f>
        <v>1</v>
      </c>
      <c r="S51" s="90" t="str">
        <f>IFERROR(('Medical equipment-NSP'!U59*R51)/Y51, "0")</f>
        <v>0</v>
      </c>
      <c r="T51" s="90">
        <f>IF('Medical equipment-NSP'!T59="Yes", 'Service providers'!H61, 1)</f>
        <v>1</v>
      </c>
      <c r="U51" s="90" t="str">
        <f>IFERROR(('Medical equipment-NSP'!V59*T51)/Y51, "0")</f>
        <v>0</v>
      </c>
      <c r="V51" s="90">
        <f>IF('Medical equipment-NSP'!Q59="yes", 1, 0)</f>
        <v>0</v>
      </c>
      <c r="W51" s="90">
        <f>IF('Medical equipment-NSP'!R59="yes", 1, 0)</f>
        <v>0</v>
      </c>
      <c r="X51" s="90">
        <f>IF('Medical equipment-NSP'!S59="yes", 1, 0)</f>
        <v>0</v>
      </c>
      <c r="Y51" s="90">
        <f t="shared" si="10"/>
        <v>0</v>
      </c>
      <c r="Z51" s="90">
        <f>IF('Medical equipment-NSP'!AA59="Yes", 'Service providers'!G61, 1)</f>
        <v>1</v>
      </c>
      <c r="AA51" s="90" t="str">
        <f>IFERROR(('Medical equipment-NSP'!AB59*Z51)/AG51, "0")</f>
        <v>0</v>
      </c>
      <c r="AB51" s="90">
        <f>IF('Medical equipment-NSP'!AA59="Yes", 'Service providers'!H61, 1)</f>
        <v>1</v>
      </c>
      <c r="AC51" s="90" t="str">
        <f>IFERROR(('Medical equipment-NSP'!AC59*AB51)/AG51, "0")</f>
        <v>0</v>
      </c>
      <c r="AD51" s="90">
        <f>IF('Medical equipment-NSP'!X59="yes", 1, 0)</f>
        <v>0</v>
      </c>
      <c r="AE51" s="90">
        <f>IF('Medical equipment-NSP'!Y59="yes", 1, 0)</f>
        <v>0</v>
      </c>
      <c r="AF51" s="90">
        <f>IF('Medical equipment-NSP'!Z59="yes", 1, 0)</f>
        <v>0</v>
      </c>
      <c r="AG51" s="90">
        <f t="shared" si="11"/>
        <v>0</v>
      </c>
      <c r="AH51" s="90">
        <f>IF('Medical equipment-NSP'!AH59="Yes", 'Service providers'!G61, 1)</f>
        <v>1</v>
      </c>
      <c r="AI51" s="90" t="str">
        <f>IFERROR(('Medical equipment-NSP'!AI59*AH51)/AO51, "0")</f>
        <v>0</v>
      </c>
      <c r="AJ51" s="90">
        <f>IF('Medical equipment-NSP'!AH59="Yes", 'Service providers'!H61, 1)</f>
        <v>1</v>
      </c>
      <c r="AK51" s="90" t="str">
        <f>IFERROR(('Medical equipment-NSP'!AJ59*AJ51)/AO51, "0")</f>
        <v>0</v>
      </c>
      <c r="AL51" s="90">
        <f>IF('Medical equipment-NSP'!AE59="yes", 1, 0)</f>
        <v>0</v>
      </c>
      <c r="AM51" s="90">
        <f>IF('Medical equipment-NSP'!AF59="yes", 1, 0)</f>
        <v>0</v>
      </c>
      <c r="AN51" s="90">
        <f>IF('Medical equipment-NSP'!AG59="yes", 1, 0)</f>
        <v>0</v>
      </c>
      <c r="AO51" s="90">
        <f t="shared" si="12"/>
        <v>0</v>
      </c>
      <c r="AP51" s="90">
        <f>IF('Medical equipment-NSP'!AO59="Yes", 'Service providers'!G61, 1)</f>
        <v>1</v>
      </c>
      <c r="AQ51" s="90" t="str">
        <f>IFERROR(('Medical equipment-NSP'!AP59*AP51)/AW51, "0")</f>
        <v>0</v>
      </c>
      <c r="AR51" s="90">
        <f>IF('Medical equipment-NSP'!AO59="Yes", 'Service providers'!H61, 1)</f>
        <v>1</v>
      </c>
      <c r="AS51" s="90" t="str">
        <f>IFERROR(('Medical equipment-NSP'!AQ59*AR51)/AW51, "0")</f>
        <v>0</v>
      </c>
      <c r="AT51" s="90">
        <f>IF('Medical equipment-NSP'!AL59="yes", 1, 0)</f>
        <v>0</v>
      </c>
      <c r="AU51" s="90">
        <f>IF('Medical equipment-NSP'!AM59="yes", 1, 0)</f>
        <v>0</v>
      </c>
      <c r="AV51" s="90">
        <f>IF('Medical equipment-NSP'!AN59="yes", 1, 0)</f>
        <v>0</v>
      </c>
      <c r="AW51" s="90">
        <f t="shared" si="13"/>
        <v>0</v>
      </c>
      <c r="AX51" s="90">
        <f>IF('Medical equipment-NSP'!AV59="Yes", 'Service providers'!G61, 1)</f>
        <v>1</v>
      </c>
      <c r="AY51" s="90" t="str">
        <f>IFERROR(('Medical equipment-NSP'!AW59*AX51)/BE51, "0")</f>
        <v>0</v>
      </c>
      <c r="AZ51" s="90">
        <f>IF('Medical equipment-NSP'!AV59="Yes", 'Service providers'!H61, 1)</f>
        <v>1</v>
      </c>
      <c r="BA51" s="90" t="str">
        <f>IFERROR(('Medical equipment-NSP'!AX59*AZ51)/BE51, "0")</f>
        <v>0</v>
      </c>
      <c r="BB51" s="90">
        <f>IF('Medical equipment-NSP'!AS59="yes", 1, 0)</f>
        <v>0</v>
      </c>
      <c r="BC51" s="90">
        <f>IF('Medical equipment-NSP'!AT59="yes", 1, 0)</f>
        <v>0</v>
      </c>
      <c r="BD51" s="90">
        <f>IF('Medical equipment-NSP'!AU59="yes", 1, 0)</f>
        <v>0</v>
      </c>
      <c r="BE51" s="90">
        <f t="shared" si="14"/>
        <v>0</v>
      </c>
      <c r="BF51" s="90">
        <f>IF('Medical equipment-NSP'!BC59="Yes", 'Service providers'!G61, 1)</f>
        <v>1</v>
      </c>
      <c r="BG51" s="90" t="str">
        <f>IFERROR(('Medical equipment-NSP'!BD59*BF51)/BM51, "0")</f>
        <v>0</v>
      </c>
      <c r="BH51" s="90">
        <f>IF('Medical equipment-NSP'!BC59="Yes", 'Service providers'!H61, 1)</f>
        <v>1</v>
      </c>
      <c r="BI51" s="90" t="str">
        <f>IFERROR(('Medical equipment-NSP'!BE59*BH51)/BM51, "0")</f>
        <v>0</v>
      </c>
      <c r="BJ51" s="90">
        <f>IF('Medical equipment-NSP'!AZ59="yes", 1, 0)</f>
        <v>0</v>
      </c>
      <c r="BK51" s="90">
        <f>IF('Medical equipment-NSP'!BA59="yes", 1, 0)</f>
        <v>0</v>
      </c>
      <c r="BL51" s="90">
        <f>IF('Medical equipment-NSP'!BB59="yes", 1, 0)</f>
        <v>0</v>
      </c>
      <c r="BM51" s="90">
        <f t="shared" si="15"/>
        <v>0</v>
      </c>
    </row>
    <row r="52" spans="1:65" x14ac:dyDescent="0.25">
      <c r="A52" s="98" t="str">
        <f>'Service providers'!A62</f>
        <v>Enter name of Site 7</v>
      </c>
      <c r="B52" s="90">
        <f>IF('Medical equipment-NSP'!F60="Yes", 'Service providers'!G62, 1)</f>
        <v>1</v>
      </c>
      <c r="C52" s="90" t="str">
        <f>IFERROR(('Medical equipment-NSP'!G60*B52)/I52, "0")</f>
        <v>0</v>
      </c>
      <c r="D52" s="90">
        <f>IF('Medical equipment-NSP'!F60="Yes", 'Service providers'!H62, 1)</f>
        <v>1</v>
      </c>
      <c r="E52" s="90" t="str">
        <f>IFERROR(('Medical equipment-NSP'!H60*D52)/I52, "0")</f>
        <v>0</v>
      </c>
      <c r="F52" s="90">
        <f>IF('Medical equipment-NSP'!C60="yes", 1, 0)</f>
        <v>0</v>
      </c>
      <c r="G52" s="90">
        <f>IF('Medical equipment-NSP'!D60="yes", 1, 0)</f>
        <v>0</v>
      </c>
      <c r="H52" s="90">
        <f>IF('Medical equipment-NSP'!E60="yes", 1, 0)</f>
        <v>0</v>
      </c>
      <c r="I52" s="90">
        <f t="shared" si="8"/>
        <v>0</v>
      </c>
      <c r="J52" s="90">
        <f>IF('Medical equipment-NSP'!M60="Yes", 'Service providers'!G62, 1)</f>
        <v>1</v>
      </c>
      <c r="K52" s="90" t="str">
        <f>IFERROR(('Medical equipment-NSP'!N60*J52)/Q52, "0")</f>
        <v>0</v>
      </c>
      <c r="L52" s="90">
        <f>IF('Medical equipment-NSP'!M60="Yes", 'Service providers'!H62, 1)</f>
        <v>1</v>
      </c>
      <c r="M52" s="90" t="str">
        <f>IFERROR(('Medical equipment-NSP'!O60*L52)/Q52, "0")</f>
        <v>0</v>
      </c>
      <c r="N52" s="90">
        <f>IF('Medical equipment-NSP'!J60="yes", 1, 0)</f>
        <v>0</v>
      </c>
      <c r="O52" s="90">
        <f>IF('Medical equipment-NSP'!K60="yes", 1, 0)</f>
        <v>0</v>
      </c>
      <c r="P52" s="90">
        <f>IF('Medical equipment-NSP'!L60="yes", 1, 0)</f>
        <v>0</v>
      </c>
      <c r="Q52" s="90">
        <f t="shared" si="9"/>
        <v>0</v>
      </c>
      <c r="R52" s="90">
        <f>IF('Medical equipment-NSP'!T60="Yes", 'Service providers'!G62, 1)</f>
        <v>1</v>
      </c>
      <c r="S52" s="90" t="str">
        <f>IFERROR(('Medical equipment-NSP'!U60*R52)/Y52, "0")</f>
        <v>0</v>
      </c>
      <c r="T52" s="90">
        <f>IF('Medical equipment-NSP'!T60="Yes", 'Service providers'!H62, 1)</f>
        <v>1</v>
      </c>
      <c r="U52" s="90" t="str">
        <f>IFERROR(('Medical equipment-NSP'!V60*T52)/Y52, "0")</f>
        <v>0</v>
      </c>
      <c r="V52" s="90">
        <f>IF('Medical equipment-NSP'!Q60="yes", 1, 0)</f>
        <v>0</v>
      </c>
      <c r="W52" s="90">
        <f>IF('Medical equipment-NSP'!R60="yes", 1, 0)</f>
        <v>0</v>
      </c>
      <c r="X52" s="90">
        <f>IF('Medical equipment-NSP'!S60="yes", 1, 0)</f>
        <v>0</v>
      </c>
      <c r="Y52" s="90">
        <f t="shared" si="10"/>
        <v>0</v>
      </c>
      <c r="Z52" s="90">
        <f>IF('Medical equipment-NSP'!AA60="Yes", 'Service providers'!G62, 1)</f>
        <v>1</v>
      </c>
      <c r="AA52" s="90" t="str">
        <f>IFERROR(('Medical equipment-NSP'!AB60*Z52)/AG52, "0")</f>
        <v>0</v>
      </c>
      <c r="AB52" s="90">
        <f>IF('Medical equipment-NSP'!AA60="Yes", 'Service providers'!H62, 1)</f>
        <v>1</v>
      </c>
      <c r="AC52" s="90" t="str">
        <f>IFERROR(('Medical equipment-NSP'!AC60*AB52)/AG52, "0")</f>
        <v>0</v>
      </c>
      <c r="AD52" s="90">
        <f>IF('Medical equipment-NSP'!X60="yes", 1, 0)</f>
        <v>0</v>
      </c>
      <c r="AE52" s="90">
        <f>IF('Medical equipment-NSP'!Y60="yes", 1, 0)</f>
        <v>0</v>
      </c>
      <c r="AF52" s="90">
        <f>IF('Medical equipment-NSP'!Z60="yes", 1, 0)</f>
        <v>0</v>
      </c>
      <c r="AG52" s="90">
        <f t="shared" si="11"/>
        <v>0</v>
      </c>
      <c r="AH52" s="90">
        <f>IF('Medical equipment-NSP'!AH60="Yes", 'Service providers'!G62, 1)</f>
        <v>1</v>
      </c>
      <c r="AI52" s="90" t="str">
        <f>IFERROR(('Medical equipment-NSP'!AI60*AH52)/AO52, "0")</f>
        <v>0</v>
      </c>
      <c r="AJ52" s="90">
        <f>IF('Medical equipment-NSP'!AH60="Yes", 'Service providers'!H62, 1)</f>
        <v>1</v>
      </c>
      <c r="AK52" s="90" t="str">
        <f>IFERROR(('Medical equipment-NSP'!AJ60*AJ52)/AO52, "0")</f>
        <v>0</v>
      </c>
      <c r="AL52" s="90">
        <f>IF('Medical equipment-NSP'!AE60="yes", 1, 0)</f>
        <v>0</v>
      </c>
      <c r="AM52" s="90">
        <f>IF('Medical equipment-NSP'!AF60="yes", 1, 0)</f>
        <v>0</v>
      </c>
      <c r="AN52" s="90">
        <f>IF('Medical equipment-NSP'!AG60="yes", 1, 0)</f>
        <v>0</v>
      </c>
      <c r="AO52" s="90">
        <f t="shared" si="12"/>
        <v>0</v>
      </c>
      <c r="AP52" s="90">
        <f>IF('Medical equipment-NSP'!AO60="Yes", 'Service providers'!G62, 1)</f>
        <v>1</v>
      </c>
      <c r="AQ52" s="90" t="str">
        <f>IFERROR(('Medical equipment-NSP'!AP60*AP52)/AW52, "0")</f>
        <v>0</v>
      </c>
      <c r="AR52" s="90">
        <f>IF('Medical equipment-NSP'!AO60="Yes", 'Service providers'!H62, 1)</f>
        <v>1</v>
      </c>
      <c r="AS52" s="90" t="str">
        <f>IFERROR(('Medical equipment-NSP'!AQ60*AR52)/AW52, "0")</f>
        <v>0</v>
      </c>
      <c r="AT52" s="90">
        <f>IF('Medical equipment-NSP'!AL60="yes", 1, 0)</f>
        <v>0</v>
      </c>
      <c r="AU52" s="90">
        <f>IF('Medical equipment-NSP'!AM60="yes", 1, 0)</f>
        <v>0</v>
      </c>
      <c r="AV52" s="90">
        <f>IF('Medical equipment-NSP'!AN60="yes", 1, 0)</f>
        <v>0</v>
      </c>
      <c r="AW52" s="90">
        <f t="shared" si="13"/>
        <v>0</v>
      </c>
      <c r="AX52" s="90">
        <f>IF('Medical equipment-NSP'!AV60="Yes", 'Service providers'!G62, 1)</f>
        <v>1</v>
      </c>
      <c r="AY52" s="90" t="str">
        <f>IFERROR(('Medical equipment-NSP'!AW60*AX52)/BE52, "0")</f>
        <v>0</v>
      </c>
      <c r="AZ52" s="90">
        <f>IF('Medical equipment-NSP'!AV60="Yes", 'Service providers'!H62, 1)</f>
        <v>1</v>
      </c>
      <c r="BA52" s="90" t="str">
        <f>IFERROR(('Medical equipment-NSP'!AX60*AZ52)/BE52, "0")</f>
        <v>0</v>
      </c>
      <c r="BB52" s="90">
        <f>IF('Medical equipment-NSP'!AS60="yes", 1, 0)</f>
        <v>0</v>
      </c>
      <c r="BC52" s="90">
        <f>IF('Medical equipment-NSP'!AT60="yes", 1, 0)</f>
        <v>0</v>
      </c>
      <c r="BD52" s="90">
        <f>IF('Medical equipment-NSP'!AU60="yes", 1, 0)</f>
        <v>0</v>
      </c>
      <c r="BE52" s="90">
        <f t="shared" si="14"/>
        <v>0</v>
      </c>
      <c r="BF52" s="90">
        <f>IF('Medical equipment-NSP'!BC60="Yes", 'Service providers'!G62, 1)</f>
        <v>1</v>
      </c>
      <c r="BG52" s="90" t="str">
        <f>IFERROR(('Medical equipment-NSP'!BD60*BF52)/BM52, "0")</f>
        <v>0</v>
      </c>
      <c r="BH52" s="90">
        <f>IF('Medical equipment-NSP'!BC60="Yes", 'Service providers'!H62, 1)</f>
        <v>1</v>
      </c>
      <c r="BI52" s="90" t="str">
        <f>IFERROR(('Medical equipment-NSP'!BE60*BH52)/BM52, "0")</f>
        <v>0</v>
      </c>
      <c r="BJ52" s="90">
        <f>IF('Medical equipment-NSP'!AZ60="yes", 1, 0)</f>
        <v>0</v>
      </c>
      <c r="BK52" s="90">
        <f>IF('Medical equipment-NSP'!BA60="yes", 1, 0)</f>
        <v>0</v>
      </c>
      <c r="BL52" s="90">
        <f>IF('Medical equipment-NSP'!BB60="yes", 1, 0)</f>
        <v>0</v>
      </c>
      <c r="BM52" s="90">
        <f t="shared" si="15"/>
        <v>0</v>
      </c>
    </row>
    <row r="53" spans="1:65" x14ac:dyDescent="0.25">
      <c r="A53" s="98" t="str">
        <f>'Service providers'!A63</f>
        <v>Enter name of Site 8</v>
      </c>
      <c r="B53" s="90">
        <f>IF('Medical equipment-NSP'!F61="Yes", 'Service providers'!G63, 1)</f>
        <v>1</v>
      </c>
      <c r="C53" s="90" t="str">
        <f>IFERROR(('Medical equipment-NSP'!G61*B53)/I53, "0")</f>
        <v>0</v>
      </c>
      <c r="D53" s="90">
        <f>IF('Medical equipment-NSP'!F61="Yes", 'Service providers'!H63, 1)</f>
        <v>1</v>
      </c>
      <c r="E53" s="90" t="str">
        <f>IFERROR(('Medical equipment-NSP'!H61*D53)/I53, "0")</f>
        <v>0</v>
      </c>
      <c r="F53" s="90">
        <f>IF('Medical equipment-NSP'!C61="yes", 1, 0)</f>
        <v>0</v>
      </c>
      <c r="G53" s="90">
        <f>IF('Medical equipment-NSP'!D61="yes", 1, 0)</f>
        <v>0</v>
      </c>
      <c r="H53" s="90">
        <f>IF('Medical equipment-NSP'!E61="yes", 1, 0)</f>
        <v>0</v>
      </c>
      <c r="I53" s="90">
        <f t="shared" si="8"/>
        <v>0</v>
      </c>
      <c r="J53" s="90">
        <f>IF('Medical equipment-NSP'!M61="Yes", 'Service providers'!G63, 1)</f>
        <v>1</v>
      </c>
      <c r="K53" s="90" t="str">
        <f>IFERROR(('Medical equipment-NSP'!N61*J53)/Q53, "0")</f>
        <v>0</v>
      </c>
      <c r="L53" s="90">
        <f>IF('Medical equipment-NSP'!M61="Yes", 'Service providers'!H63, 1)</f>
        <v>1</v>
      </c>
      <c r="M53" s="90" t="str">
        <f>IFERROR(('Medical equipment-NSP'!O61*L53)/Q53, "0")</f>
        <v>0</v>
      </c>
      <c r="N53" s="90">
        <f>IF('Medical equipment-NSP'!J61="yes", 1, 0)</f>
        <v>0</v>
      </c>
      <c r="O53" s="90">
        <f>IF('Medical equipment-NSP'!K61="yes", 1, 0)</f>
        <v>0</v>
      </c>
      <c r="P53" s="90">
        <f>IF('Medical equipment-NSP'!L61="yes", 1, 0)</f>
        <v>0</v>
      </c>
      <c r="Q53" s="90">
        <f t="shared" si="9"/>
        <v>0</v>
      </c>
      <c r="R53" s="90">
        <f>IF('Medical equipment-NSP'!T61="Yes", 'Service providers'!G63, 1)</f>
        <v>1</v>
      </c>
      <c r="S53" s="90" t="str">
        <f>IFERROR(('Medical equipment-NSP'!U61*R53)/Y53, "0")</f>
        <v>0</v>
      </c>
      <c r="T53" s="90">
        <f>IF('Medical equipment-NSP'!T61="Yes", 'Service providers'!H63, 1)</f>
        <v>1</v>
      </c>
      <c r="U53" s="90" t="str">
        <f>IFERROR(('Medical equipment-NSP'!V61*T53)/Y53, "0")</f>
        <v>0</v>
      </c>
      <c r="V53" s="90">
        <f>IF('Medical equipment-NSP'!Q61="yes", 1, 0)</f>
        <v>0</v>
      </c>
      <c r="W53" s="90">
        <f>IF('Medical equipment-NSP'!R61="yes", 1, 0)</f>
        <v>0</v>
      </c>
      <c r="X53" s="90">
        <f>IF('Medical equipment-NSP'!S61="yes", 1, 0)</f>
        <v>0</v>
      </c>
      <c r="Y53" s="90">
        <f t="shared" si="10"/>
        <v>0</v>
      </c>
      <c r="Z53" s="90">
        <f>IF('Medical equipment-NSP'!AA61="Yes", 'Service providers'!G63, 1)</f>
        <v>1</v>
      </c>
      <c r="AA53" s="90" t="str">
        <f>IFERROR(('Medical equipment-NSP'!AB61*Z53)/AG53, "0")</f>
        <v>0</v>
      </c>
      <c r="AB53" s="90">
        <f>IF('Medical equipment-NSP'!AA61="Yes", 'Service providers'!H63, 1)</f>
        <v>1</v>
      </c>
      <c r="AC53" s="90" t="str">
        <f>IFERROR(('Medical equipment-NSP'!AC61*AB53)/AG53, "0")</f>
        <v>0</v>
      </c>
      <c r="AD53" s="90">
        <f>IF('Medical equipment-NSP'!X61="yes", 1, 0)</f>
        <v>0</v>
      </c>
      <c r="AE53" s="90">
        <f>IF('Medical equipment-NSP'!Y61="yes", 1, 0)</f>
        <v>0</v>
      </c>
      <c r="AF53" s="90">
        <f>IF('Medical equipment-NSP'!Z61="yes", 1, 0)</f>
        <v>0</v>
      </c>
      <c r="AG53" s="90">
        <f t="shared" si="11"/>
        <v>0</v>
      </c>
      <c r="AH53" s="90">
        <f>IF('Medical equipment-NSP'!AH61="Yes", 'Service providers'!G63, 1)</f>
        <v>1</v>
      </c>
      <c r="AI53" s="90" t="str">
        <f>IFERROR(('Medical equipment-NSP'!AI61*AH53)/AO53, "0")</f>
        <v>0</v>
      </c>
      <c r="AJ53" s="90">
        <f>IF('Medical equipment-NSP'!AH61="Yes", 'Service providers'!H63, 1)</f>
        <v>1</v>
      </c>
      <c r="AK53" s="90" t="str">
        <f>IFERROR(('Medical equipment-NSP'!AJ61*AJ53)/AO53, "0")</f>
        <v>0</v>
      </c>
      <c r="AL53" s="90">
        <f>IF('Medical equipment-NSP'!AE61="yes", 1, 0)</f>
        <v>0</v>
      </c>
      <c r="AM53" s="90">
        <f>IF('Medical equipment-NSP'!AF61="yes", 1, 0)</f>
        <v>0</v>
      </c>
      <c r="AN53" s="90">
        <f>IF('Medical equipment-NSP'!AG61="yes", 1, 0)</f>
        <v>0</v>
      </c>
      <c r="AO53" s="90">
        <f t="shared" si="12"/>
        <v>0</v>
      </c>
      <c r="AP53" s="90">
        <f>IF('Medical equipment-NSP'!AO61="Yes", 'Service providers'!G63, 1)</f>
        <v>1</v>
      </c>
      <c r="AQ53" s="90" t="str">
        <f>IFERROR(('Medical equipment-NSP'!AP61*AP53)/AW53, "0")</f>
        <v>0</v>
      </c>
      <c r="AR53" s="90">
        <f>IF('Medical equipment-NSP'!AO61="Yes", 'Service providers'!H63, 1)</f>
        <v>1</v>
      </c>
      <c r="AS53" s="90" t="str">
        <f>IFERROR(('Medical equipment-NSP'!AQ61*AR53)/AW53, "0")</f>
        <v>0</v>
      </c>
      <c r="AT53" s="90">
        <f>IF('Medical equipment-NSP'!AL61="yes", 1, 0)</f>
        <v>0</v>
      </c>
      <c r="AU53" s="90">
        <f>IF('Medical equipment-NSP'!AM61="yes", 1, 0)</f>
        <v>0</v>
      </c>
      <c r="AV53" s="90">
        <f>IF('Medical equipment-NSP'!AN61="yes", 1, 0)</f>
        <v>0</v>
      </c>
      <c r="AW53" s="90">
        <f t="shared" si="13"/>
        <v>0</v>
      </c>
      <c r="AX53" s="90">
        <f>IF('Medical equipment-NSP'!AV61="Yes", 'Service providers'!G63, 1)</f>
        <v>1</v>
      </c>
      <c r="AY53" s="90" t="str">
        <f>IFERROR(('Medical equipment-NSP'!AW61*AX53)/BE53, "0")</f>
        <v>0</v>
      </c>
      <c r="AZ53" s="90">
        <f>IF('Medical equipment-NSP'!AV61="Yes", 'Service providers'!H63, 1)</f>
        <v>1</v>
      </c>
      <c r="BA53" s="90" t="str">
        <f>IFERROR(('Medical equipment-NSP'!AX61*AZ53)/BE53, "0")</f>
        <v>0</v>
      </c>
      <c r="BB53" s="90">
        <f>IF('Medical equipment-NSP'!AS61="yes", 1, 0)</f>
        <v>0</v>
      </c>
      <c r="BC53" s="90">
        <f>IF('Medical equipment-NSP'!AT61="yes", 1, 0)</f>
        <v>0</v>
      </c>
      <c r="BD53" s="90">
        <f>IF('Medical equipment-NSP'!AU61="yes", 1, 0)</f>
        <v>0</v>
      </c>
      <c r="BE53" s="90">
        <f t="shared" si="14"/>
        <v>0</v>
      </c>
      <c r="BF53" s="90">
        <f>IF('Medical equipment-NSP'!BC61="Yes", 'Service providers'!G63, 1)</f>
        <v>1</v>
      </c>
      <c r="BG53" s="90" t="str">
        <f>IFERROR(('Medical equipment-NSP'!BD61*BF53)/BM53, "0")</f>
        <v>0</v>
      </c>
      <c r="BH53" s="90">
        <f>IF('Medical equipment-NSP'!BC61="Yes", 'Service providers'!H63, 1)</f>
        <v>1</v>
      </c>
      <c r="BI53" s="90" t="str">
        <f>IFERROR(('Medical equipment-NSP'!BE61*BH53)/BM53, "0")</f>
        <v>0</v>
      </c>
      <c r="BJ53" s="90">
        <f>IF('Medical equipment-NSP'!AZ61="yes", 1, 0)</f>
        <v>0</v>
      </c>
      <c r="BK53" s="90">
        <f>IF('Medical equipment-NSP'!BA61="yes", 1, 0)</f>
        <v>0</v>
      </c>
      <c r="BL53" s="90">
        <f>IF('Medical equipment-NSP'!BB61="yes", 1, 0)</f>
        <v>0</v>
      </c>
      <c r="BM53" s="90">
        <f t="shared" si="15"/>
        <v>0</v>
      </c>
    </row>
    <row r="54" spans="1:65" x14ac:dyDescent="0.25">
      <c r="A54" s="98" t="str">
        <f>'Service providers'!A64</f>
        <v>Enter name of Site 9</v>
      </c>
      <c r="B54" s="90">
        <f>IF('Medical equipment-NSP'!F62="Yes", 'Service providers'!G64, 1)</f>
        <v>1</v>
      </c>
      <c r="C54" s="90" t="str">
        <f>IFERROR(('Medical equipment-NSP'!G62*B54)/I54, "0")</f>
        <v>0</v>
      </c>
      <c r="D54" s="90">
        <f>IF('Medical equipment-NSP'!F62="Yes", 'Service providers'!H64, 1)</f>
        <v>1</v>
      </c>
      <c r="E54" s="90" t="str">
        <f>IFERROR(('Medical equipment-NSP'!H62*D54)/I54, "0")</f>
        <v>0</v>
      </c>
      <c r="F54" s="90">
        <f>IF('Medical equipment-NSP'!C62="yes", 1, 0)</f>
        <v>0</v>
      </c>
      <c r="G54" s="90">
        <f>IF('Medical equipment-NSP'!D62="yes", 1, 0)</f>
        <v>0</v>
      </c>
      <c r="H54" s="90">
        <f>IF('Medical equipment-NSP'!E62="yes", 1, 0)</f>
        <v>0</v>
      </c>
      <c r="I54" s="90">
        <f t="shared" si="8"/>
        <v>0</v>
      </c>
      <c r="J54" s="90">
        <f>IF('Medical equipment-NSP'!M62="Yes", 'Service providers'!G64, 1)</f>
        <v>1</v>
      </c>
      <c r="K54" s="90" t="str">
        <f>IFERROR(('Medical equipment-NSP'!N62*J54)/Q54, "0")</f>
        <v>0</v>
      </c>
      <c r="L54" s="90">
        <f>IF('Medical equipment-NSP'!M62="Yes", 'Service providers'!H64, 1)</f>
        <v>1</v>
      </c>
      <c r="M54" s="90" t="str">
        <f>IFERROR(('Medical equipment-NSP'!O62*L54)/Q54, "0")</f>
        <v>0</v>
      </c>
      <c r="N54" s="90">
        <f>IF('Medical equipment-NSP'!J62="yes", 1, 0)</f>
        <v>0</v>
      </c>
      <c r="O54" s="90">
        <f>IF('Medical equipment-NSP'!K62="yes", 1, 0)</f>
        <v>0</v>
      </c>
      <c r="P54" s="90">
        <f>IF('Medical equipment-NSP'!L62="yes", 1, 0)</f>
        <v>0</v>
      </c>
      <c r="Q54" s="90">
        <f t="shared" si="9"/>
        <v>0</v>
      </c>
      <c r="R54" s="90">
        <f>IF('Medical equipment-NSP'!T62="Yes", 'Service providers'!G64, 1)</f>
        <v>1</v>
      </c>
      <c r="S54" s="90" t="str">
        <f>IFERROR(('Medical equipment-NSP'!U62*R54)/Y54, "0")</f>
        <v>0</v>
      </c>
      <c r="T54" s="90">
        <f>IF('Medical equipment-NSP'!T62="Yes", 'Service providers'!H64, 1)</f>
        <v>1</v>
      </c>
      <c r="U54" s="90" t="str">
        <f>IFERROR(('Medical equipment-NSP'!V62*T54)/Y54, "0")</f>
        <v>0</v>
      </c>
      <c r="V54" s="90">
        <f>IF('Medical equipment-NSP'!Q62="yes", 1, 0)</f>
        <v>0</v>
      </c>
      <c r="W54" s="90">
        <f>IF('Medical equipment-NSP'!R62="yes", 1, 0)</f>
        <v>0</v>
      </c>
      <c r="X54" s="90">
        <f>IF('Medical equipment-NSP'!S62="yes", 1, 0)</f>
        <v>0</v>
      </c>
      <c r="Y54" s="90">
        <f t="shared" si="10"/>
        <v>0</v>
      </c>
      <c r="Z54" s="90">
        <f>IF('Medical equipment-NSP'!AA62="Yes", 'Service providers'!G64, 1)</f>
        <v>1</v>
      </c>
      <c r="AA54" s="90" t="str">
        <f>IFERROR(('Medical equipment-NSP'!AB62*Z54)/AG54, "0")</f>
        <v>0</v>
      </c>
      <c r="AB54" s="90">
        <f>IF('Medical equipment-NSP'!AA62="Yes", 'Service providers'!H64, 1)</f>
        <v>1</v>
      </c>
      <c r="AC54" s="90" t="str">
        <f>IFERROR(('Medical equipment-NSP'!AC62*AB54)/AG54, "0")</f>
        <v>0</v>
      </c>
      <c r="AD54" s="90">
        <f>IF('Medical equipment-NSP'!X62="yes", 1, 0)</f>
        <v>0</v>
      </c>
      <c r="AE54" s="90">
        <f>IF('Medical equipment-NSP'!Y62="yes", 1, 0)</f>
        <v>0</v>
      </c>
      <c r="AF54" s="90">
        <f>IF('Medical equipment-NSP'!Z62="yes", 1, 0)</f>
        <v>0</v>
      </c>
      <c r="AG54" s="90">
        <f t="shared" si="11"/>
        <v>0</v>
      </c>
      <c r="AH54" s="90">
        <f>IF('Medical equipment-NSP'!AH62="Yes", 'Service providers'!G64, 1)</f>
        <v>1</v>
      </c>
      <c r="AI54" s="90" t="str">
        <f>IFERROR(('Medical equipment-NSP'!AI62*AH54)/AO54, "0")</f>
        <v>0</v>
      </c>
      <c r="AJ54" s="90">
        <f>IF('Medical equipment-NSP'!AH62="Yes", 'Service providers'!H64, 1)</f>
        <v>1</v>
      </c>
      <c r="AK54" s="90" t="str">
        <f>IFERROR(('Medical equipment-NSP'!AJ62*AJ54)/AO54, "0")</f>
        <v>0</v>
      </c>
      <c r="AL54" s="90">
        <f>IF('Medical equipment-NSP'!AE62="yes", 1, 0)</f>
        <v>0</v>
      </c>
      <c r="AM54" s="90">
        <f>IF('Medical equipment-NSP'!AF62="yes", 1, 0)</f>
        <v>0</v>
      </c>
      <c r="AN54" s="90">
        <f>IF('Medical equipment-NSP'!AG62="yes", 1, 0)</f>
        <v>0</v>
      </c>
      <c r="AO54" s="90">
        <f t="shared" si="12"/>
        <v>0</v>
      </c>
      <c r="AP54" s="90">
        <f>IF('Medical equipment-NSP'!AO62="Yes", 'Service providers'!G64, 1)</f>
        <v>1</v>
      </c>
      <c r="AQ54" s="90" t="str">
        <f>IFERROR(('Medical equipment-NSP'!AP62*AP54)/AW54, "0")</f>
        <v>0</v>
      </c>
      <c r="AR54" s="90">
        <f>IF('Medical equipment-NSP'!AO62="Yes", 'Service providers'!H64, 1)</f>
        <v>1</v>
      </c>
      <c r="AS54" s="90" t="str">
        <f>IFERROR(('Medical equipment-NSP'!AQ62*AR54)/AW54, "0")</f>
        <v>0</v>
      </c>
      <c r="AT54" s="90">
        <f>IF('Medical equipment-NSP'!AL62="yes", 1, 0)</f>
        <v>0</v>
      </c>
      <c r="AU54" s="90">
        <f>IF('Medical equipment-NSP'!AM62="yes", 1, 0)</f>
        <v>0</v>
      </c>
      <c r="AV54" s="90">
        <f>IF('Medical equipment-NSP'!AN62="yes", 1, 0)</f>
        <v>0</v>
      </c>
      <c r="AW54" s="90">
        <f t="shared" si="13"/>
        <v>0</v>
      </c>
      <c r="AX54" s="90">
        <f>IF('Medical equipment-NSP'!AV62="Yes", 'Service providers'!G64, 1)</f>
        <v>1</v>
      </c>
      <c r="AY54" s="90" t="str">
        <f>IFERROR(('Medical equipment-NSP'!AW62*AX54)/BE54, "0")</f>
        <v>0</v>
      </c>
      <c r="AZ54" s="90">
        <f>IF('Medical equipment-NSP'!AV62="Yes", 'Service providers'!H64, 1)</f>
        <v>1</v>
      </c>
      <c r="BA54" s="90" t="str">
        <f>IFERROR(('Medical equipment-NSP'!AX62*AZ54)/BE54, "0")</f>
        <v>0</v>
      </c>
      <c r="BB54" s="90">
        <f>IF('Medical equipment-NSP'!AS62="yes", 1, 0)</f>
        <v>0</v>
      </c>
      <c r="BC54" s="90">
        <f>IF('Medical equipment-NSP'!AT62="yes", 1, 0)</f>
        <v>0</v>
      </c>
      <c r="BD54" s="90">
        <f>IF('Medical equipment-NSP'!AU62="yes", 1, 0)</f>
        <v>0</v>
      </c>
      <c r="BE54" s="90">
        <f t="shared" si="14"/>
        <v>0</v>
      </c>
      <c r="BF54" s="90">
        <f>IF('Medical equipment-NSP'!BC62="Yes", 'Service providers'!G64, 1)</f>
        <v>1</v>
      </c>
      <c r="BG54" s="90" t="str">
        <f>IFERROR(('Medical equipment-NSP'!BD62*BF54)/BM54, "0")</f>
        <v>0</v>
      </c>
      <c r="BH54" s="90">
        <f>IF('Medical equipment-NSP'!BC62="Yes", 'Service providers'!H64, 1)</f>
        <v>1</v>
      </c>
      <c r="BI54" s="90" t="str">
        <f>IFERROR(('Medical equipment-NSP'!BE62*BH54)/BM54, "0")</f>
        <v>0</v>
      </c>
      <c r="BJ54" s="90">
        <f>IF('Medical equipment-NSP'!AZ62="yes", 1, 0)</f>
        <v>0</v>
      </c>
      <c r="BK54" s="90">
        <f>IF('Medical equipment-NSP'!BA62="yes", 1, 0)</f>
        <v>0</v>
      </c>
      <c r="BL54" s="90">
        <f>IF('Medical equipment-NSP'!BB62="yes", 1, 0)</f>
        <v>0</v>
      </c>
      <c r="BM54" s="90">
        <f t="shared" si="15"/>
        <v>0</v>
      </c>
    </row>
    <row r="55" spans="1:65" x14ac:dyDescent="0.25">
      <c r="A55" s="98" t="str">
        <f>'Service providers'!A65</f>
        <v>Enter name of Site 10</v>
      </c>
      <c r="B55" s="90">
        <f>IF('Medical equipment-NSP'!F63="Yes", 'Service providers'!G65, 1)</f>
        <v>1</v>
      </c>
      <c r="C55" s="90" t="str">
        <f>IFERROR(('Medical equipment-NSP'!G63*B55)/I55, "0")</f>
        <v>0</v>
      </c>
      <c r="D55" s="90">
        <f>IF('Medical equipment-NSP'!F63="Yes", 'Service providers'!H65, 1)</f>
        <v>1</v>
      </c>
      <c r="E55" s="90" t="str">
        <f>IFERROR(('Medical equipment-NSP'!H63*D55)/I55, "0")</f>
        <v>0</v>
      </c>
      <c r="F55" s="90">
        <f>IF('Medical equipment-NSP'!C63="yes", 1, 0)</f>
        <v>0</v>
      </c>
      <c r="G55" s="90">
        <f>IF('Medical equipment-NSP'!D63="yes", 1, 0)</f>
        <v>0</v>
      </c>
      <c r="H55" s="90">
        <f>IF('Medical equipment-NSP'!E63="yes", 1, 0)</f>
        <v>0</v>
      </c>
      <c r="I55" s="90">
        <f t="shared" si="8"/>
        <v>0</v>
      </c>
      <c r="J55" s="90">
        <f>IF('Medical equipment-NSP'!M63="Yes", 'Service providers'!G65, 1)</f>
        <v>1</v>
      </c>
      <c r="K55" s="90" t="str">
        <f>IFERROR(('Medical equipment-NSP'!N63*J55)/Q55, "0")</f>
        <v>0</v>
      </c>
      <c r="L55" s="90">
        <f>IF('Medical equipment-NSP'!M63="Yes", 'Service providers'!H65, 1)</f>
        <v>1</v>
      </c>
      <c r="M55" s="90" t="str">
        <f>IFERROR(('Medical equipment-NSP'!O63*L55)/Q55, "0")</f>
        <v>0</v>
      </c>
      <c r="N55" s="90">
        <f>IF('Medical equipment-NSP'!J63="yes", 1, 0)</f>
        <v>0</v>
      </c>
      <c r="O55" s="90">
        <f>IF('Medical equipment-NSP'!K63="yes", 1, 0)</f>
        <v>0</v>
      </c>
      <c r="P55" s="90">
        <f>IF('Medical equipment-NSP'!L63="yes", 1, 0)</f>
        <v>0</v>
      </c>
      <c r="Q55" s="90">
        <f t="shared" si="9"/>
        <v>0</v>
      </c>
      <c r="R55" s="90">
        <f>IF('Medical equipment-NSP'!T63="Yes", 'Service providers'!G65, 1)</f>
        <v>1</v>
      </c>
      <c r="S55" s="90" t="str">
        <f>IFERROR(('Medical equipment-NSP'!U63*R55)/Y55, "0")</f>
        <v>0</v>
      </c>
      <c r="T55" s="90">
        <f>IF('Medical equipment-NSP'!T63="Yes", 'Service providers'!H65, 1)</f>
        <v>1</v>
      </c>
      <c r="U55" s="90" t="str">
        <f>IFERROR(('Medical equipment-NSP'!V63*T55)/Y55, "0")</f>
        <v>0</v>
      </c>
      <c r="V55" s="90">
        <f>IF('Medical equipment-NSP'!Q63="yes", 1, 0)</f>
        <v>0</v>
      </c>
      <c r="W55" s="90">
        <f>IF('Medical equipment-NSP'!R63="yes", 1, 0)</f>
        <v>0</v>
      </c>
      <c r="X55" s="90">
        <f>IF('Medical equipment-NSP'!S63="yes", 1, 0)</f>
        <v>0</v>
      </c>
      <c r="Y55" s="90">
        <f t="shared" si="10"/>
        <v>0</v>
      </c>
      <c r="Z55" s="90">
        <f>IF('Medical equipment-NSP'!AA63="Yes", 'Service providers'!G65, 1)</f>
        <v>1</v>
      </c>
      <c r="AA55" s="90" t="str">
        <f>IFERROR(('Medical equipment-NSP'!AB63*Z55)/AG55, "0")</f>
        <v>0</v>
      </c>
      <c r="AB55" s="90">
        <f>IF('Medical equipment-NSP'!AA63="Yes", 'Service providers'!H65, 1)</f>
        <v>1</v>
      </c>
      <c r="AC55" s="90" t="str">
        <f>IFERROR(('Medical equipment-NSP'!AC63*AB55)/AG55, "0")</f>
        <v>0</v>
      </c>
      <c r="AD55" s="90">
        <f>IF('Medical equipment-NSP'!X63="yes", 1, 0)</f>
        <v>0</v>
      </c>
      <c r="AE55" s="90">
        <f>IF('Medical equipment-NSP'!Y63="yes", 1, 0)</f>
        <v>0</v>
      </c>
      <c r="AF55" s="90">
        <f>IF('Medical equipment-NSP'!Z63="yes", 1, 0)</f>
        <v>0</v>
      </c>
      <c r="AG55" s="90">
        <f t="shared" si="11"/>
        <v>0</v>
      </c>
      <c r="AH55" s="90">
        <f>IF('Medical equipment-NSP'!AH63="Yes", 'Service providers'!G65, 1)</f>
        <v>1</v>
      </c>
      <c r="AI55" s="90" t="str">
        <f>IFERROR(('Medical equipment-NSP'!AI63*AH55)/AO55, "0")</f>
        <v>0</v>
      </c>
      <c r="AJ55" s="90">
        <f>IF('Medical equipment-NSP'!AH63="Yes", 'Service providers'!H65, 1)</f>
        <v>1</v>
      </c>
      <c r="AK55" s="90" t="str">
        <f>IFERROR(('Medical equipment-NSP'!AJ63*AJ55)/AO55, "0")</f>
        <v>0</v>
      </c>
      <c r="AL55" s="90">
        <f>IF('Medical equipment-NSP'!AE63="yes", 1, 0)</f>
        <v>0</v>
      </c>
      <c r="AM55" s="90">
        <f>IF('Medical equipment-NSP'!AF63="yes", 1, 0)</f>
        <v>0</v>
      </c>
      <c r="AN55" s="90">
        <f>IF('Medical equipment-NSP'!AG63="yes", 1, 0)</f>
        <v>0</v>
      </c>
      <c r="AO55" s="90">
        <f t="shared" si="12"/>
        <v>0</v>
      </c>
      <c r="AP55" s="90">
        <f>IF('Medical equipment-NSP'!AO63="Yes", 'Service providers'!G65, 1)</f>
        <v>1</v>
      </c>
      <c r="AQ55" s="90" t="str">
        <f>IFERROR(('Medical equipment-NSP'!AP63*AP55)/AW55, "0")</f>
        <v>0</v>
      </c>
      <c r="AR55" s="90">
        <f>IF('Medical equipment-NSP'!AO63="Yes", 'Service providers'!H65, 1)</f>
        <v>1</v>
      </c>
      <c r="AS55" s="90" t="str">
        <f>IFERROR(('Medical equipment-NSP'!AQ63*AR55)/AW55, "0")</f>
        <v>0</v>
      </c>
      <c r="AT55" s="90">
        <f>IF('Medical equipment-NSP'!AL63="yes", 1, 0)</f>
        <v>0</v>
      </c>
      <c r="AU55" s="90">
        <f>IF('Medical equipment-NSP'!AM63="yes", 1, 0)</f>
        <v>0</v>
      </c>
      <c r="AV55" s="90">
        <f>IF('Medical equipment-NSP'!AN63="yes", 1, 0)</f>
        <v>0</v>
      </c>
      <c r="AW55" s="90">
        <f t="shared" si="13"/>
        <v>0</v>
      </c>
      <c r="AX55" s="90">
        <f>IF('Medical equipment-NSP'!AV63="Yes", 'Service providers'!G65, 1)</f>
        <v>1</v>
      </c>
      <c r="AY55" s="90" t="str">
        <f>IFERROR(('Medical equipment-NSP'!AW63*AX55)/BE55, "0")</f>
        <v>0</v>
      </c>
      <c r="AZ55" s="90">
        <f>IF('Medical equipment-NSP'!AV63="Yes", 'Service providers'!H65, 1)</f>
        <v>1</v>
      </c>
      <c r="BA55" s="90" t="str">
        <f>IFERROR(('Medical equipment-NSP'!AX63*AZ55)/BE55, "0")</f>
        <v>0</v>
      </c>
      <c r="BB55" s="90">
        <f>IF('Medical equipment-NSP'!AS63="yes", 1, 0)</f>
        <v>0</v>
      </c>
      <c r="BC55" s="90">
        <f>IF('Medical equipment-NSP'!AT63="yes", 1, 0)</f>
        <v>0</v>
      </c>
      <c r="BD55" s="90">
        <f>IF('Medical equipment-NSP'!AU63="yes", 1, 0)</f>
        <v>0</v>
      </c>
      <c r="BE55" s="90">
        <f t="shared" si="14"/>
        <v>0</v>
      </c>
      <c r="BF55" s="90">
        <f>IF('Medical equipment-NSP'!BC63="Yes", 'Service providers'!G65, 1)</f>
        <v>1</v>
      </c>
      <c r="BG55" s="90" t="str">
        <f>IFERROR(('Medical equipment-NSP'!BD63*BF55)/BM55, "0")</f>
        <v>0</v>
      </c>
      <c r="BH55" s="90">
        <f>IF('Medical equipment-NSP'!BC63="Yes", 'Service providers'!H65, 1)</f>
        <v>1</v>
      </c>
      <c r="BI55" s="90" t="str">
        <f>IFERROR(('Medical equipment-NSP'!BE63*BH55)/BM55, "0")</f>
        <v>0</v>
      </c>
      <c r="BJ55" s="90">
        <f>IF('Medical equipment-NSP'!AZ63="yes", 1, 0)</f>
        <v>0</v>
      </c>
      <c r="BK55" s="90">
        <f>IF('Medical equipment-NSP'!BA63="yes", 1, 0)</f>
        <v>0</v>
      </c>
      <c r="BL55" s="90">
        <f>IF('Medical equipment-NSP'!BB63="yes", 1, 0)</f>
        <v>0</v>
      </c>
      <c r="BM55" s="90">
        <f t="shared" si="15"/>
        <v>0</v>
      </c>
    </row>
    <row r="56" spans="1:65" x14ac:dyDescent="0.25">
      <c r="A56" s="98" t="str">
        <f>'Service providers'!A66</f>
        <v>Enter name of Site 11</v>
      </c>
      <c r="B56" s="90">
        <f>IF('Medical equipment-NSP'!F64="Yes", 'Service providers'!G66, 1)</f>
        <v>1</v>
      </c>
      <c r="C56" s="90" t="str">
        <f>IFERROR(('Medical equipment-NSP'!G64*B56)/I56, "0")</f>
        <v>0</v>
      </c>
      <c r="D56" s="90">
        <f>IF('Medical equipment-NSP'!F64="Yes", 'Service providers'!H66, 1)</f>
        <v>1</v>
      </c>
      <c r="E56" s="90" t="str">
        <f>IFERROR(('Medical equipment-NSP'!H64*D56)/I56, "0")</f>
        <v>0</v>
      </c>
      <c r="F56" s="90">
        <f>IF('Medical equipment-NSP'!C64="yes", 1, 0)</f>
        <v>0</v>
      </c>
      <c r="G56" s="90">
        <f>IF('Medical equipment-NSP'!D64="yes", 1, 0)</f>
        <v>0</v>
      </c>
      <c r="H56" s="90">
        <f>IF('Medical equipment-NSP'!E64="yes", 1, 0)</f>
        <v>0</v>
      </c>
      <c r="I56" s="90">
        <f t="shared" si="8"/>
        <v>0</v>
      </c>
      <c r="J56" s="90">
        <f>IF('Medical equipment-NSP'!M64="Yes", 'Service providers'!G66, 1)</f>
        <v>1</v>
      </c>
      <c r="K56" s="90" t="str">
        <f>IFERROR(('Medical equipment-NSP'!N64*J56)/Q56, "0")</f>
        <v>0</v>
      </c>
      <c r="L56" s="90">
        <f>IF('Medical equipment-NSP'!M64="Yes", 'Service providers'!H66, 1)</f>
        <v>1</v>
      </c>
      <c r="M56" s="90" t="str">
        <f>IFERROR(('Medical equipment-NSP'!O64*L56)/Q56, "0")</f>
        <v>0</v>
      </c>
      <c r="N56" s="90">
        <f>IF('Medical equipment-NSP'!J64="yes", 1, 0)</f>
        <v>0</v>
      </c>
      <c r="O56" s="90">
        <f>IF('Medical equipment-NSP'!K64="yes", 1, 0)</f>
        <v>0</v>
      </c>
      <c r="P56" s="90">
        <f>IF('Medical equipment-NSP'!L64="yes", 1, 0)</f>
        <v>0</v>
      </c>
      <c r="Q56" s="90">
        <f t="shared" si="9"/>
        <v>0</v>
      </c>
      <c r="R56" s="90">
        <f>IF('Medical equipment-NSP'!T64="Yes", 'Service providers'!G66, 1)</f>
        <v>1</v>
      </c>
      <c r="S56" s="90" t="str">
        <f>IFERROR(('Medical equipment-NSP'!U64*R56)/Y56, "0")</f>
        <v>0</v>
      </c>
      <c r="T56" s="90">
        <f>IF('Medical equipment-NSP'!T64="Yes", 'Service providers'!H66, 1)</f>
        <v>1</v>
      </c>
      <c r="U56" s="90" t="str">
        <f>IFERROR(('Medical equipment-NSP'!V64*T56)/Y56, "0")</f>
        <v>0</v>
      </c>
      <c r="V56" s="90">
        <f>IF('Medical equipment-NSP'!Q64="yes", 1, 0)</f>
        <v>0</v>
      </c>
      <c r="W56" s="90">
        <f>IF('Medical equipment-NSP'!R64="yes", 1, 0)</f>
        <v>0</v>
      </c>
      <c r="X56" s="90">
        <f>IF('Medical equipment-NSP'!S64="yes", 1, 0)</f>
        <v>0</v>
      </c>
      <c r="Y56" s="90">
        <f t="shared" si="10"/>
        <v>0</v>
      </c>
      <c r="Z56" s="90">
        <f>IF('Medical equipment-NSP'!AA64="Yes", 'Service providers'!G66, 1)</f>
        <v>1</v>
      </c>
      <c r="AA56" s="90" t="str">
        <f>IFERROR(('Medical equipment-NSP'!AB64*Z56)/AG56, "0")</f>
        <v>0</v>
      </c>
      <c r="AB56" s="90">
        <f>IF('Medical equipment-NSP'!AA64="Yes", 'Service providers'!H66, 1)</f>
        <v>1</v>
      </c>
      <c r="AC56" s="90" t="str">
        <f>IFERROR(('Medical equipment-NSP'!AC64*AB56)/AG56, "0")</f>
        <v>0</v>
      </c>
      <c r="AD56" s="90">
        <f>IF('Medical equipment-NSP'!X64="yes", 1, 0)</f>
        <v>0</v>
      </c>
      <c r="AE56" s="90">
        <f>IF('Medical equipment-NSP'!Y64="yes", 1, 0)</f>
        <v>0</v>
      </c>
      <c r="AF56" s="90">
        <f>IF('Medical equipment-NSP'!Z64="yes", 1, 0)</f>
        <v>0</v>
      </c>
      <c r="AG56" s="90">
        <f t="shared" si="11"/>
        <v>0</v>
      </c>
      <c r="AH56" s="90">
        <f>IF('Medical equipment-NSP'!AH64="Yes", 'Service providers'!G66, 1)</f>
        <v>1</v>
      </c>
      <c r="AI56" s="90" t="str">
        <f>IFERROR(('Medical equipment-NSP'!AI64*AH56)/AO56, "0")</f>
        <v>0</v>
      </c>
      <c r="AJ56" s="90">
        <f>IF('Medical equipment-NSP'!AH64="Yes", 'Service providers'!H66, 1)</f>
        <v>1</v>
      </c>
      <c r="AK56" s="90" t="str">
        <f>IFERROR(('Medical equipment-NSP'!AJ64*AJ56)/AO56, "0")</f>
        <v>0</v>
      </c>
      <c r="AL56" s="90">
        <f>IF('Medical equipment-NSP'!AE64="yes", 1, 0)</f>
        <v>0</v>
      </c>
      <c r="AM56" s="90">
        <f>IF('Medical equipment-NSP'!AF64="yes", 1, 0)</f>
        <v>0</v>
      </c>
      <c r="AN56" s="90">
        <f>IF('Medical equipment-NSP'!AG64="yes", 1, 0)</f>
        <v>0</v>
      </c>
      <c r="AO56" s="90">
        <f t="shared" si="12"/>
        <v>0</v>
      </c>
      <c r="AP56" s="90">
        <f>IF('Medical equipment-NSP'!AO64="Yes", 'Service providers'!G66, 1)</f>
        <v>1</v>
      </c>
      <c r="AQ56" s="90" t="str">
        <f>IFERROR(('Medical equipment-NSP'!AP64*AP56)/AW56, "0")</f>
        <v>0</v>
      </c>
      <c r="AR56" s="90">
        <f>IF('Medical equipment-NSP'!AO64="Yes", 'Service providers'!H66, 1)</f>
        <v>1</v>
      </c>
      <c r="AS56" s="90" t="str">
        <f>IFERROR(('Medical equipment-NSP'!AQ64*AR56)/AW56, "0")</f>
        <v>0</v>
      </c>
      <c r="AT56" s="90">
        <f>IF('Medical equipment-NSP'!AL64="yes", 1, 0)</f>
        <v>0</v>
      </c>
      <c r="AU56" s="90">
        <f>IF('Medical equipment-NSP'!AM64="yes", 1, 0)</f>
        <v>0</v>
      </c>
      <c r="AV56" s="90">
        <f>IF('Medical equipment-NSP'!AN64="yes", 1, 0)</f>
        <v>0</v>
      </c>
      <c r="AW56" s="90">
        <f t="shared" si="13"/>
        <v>0</v>
      </c>
      <c r="AX56" s="90">
        <f>IF('Medical equipment-NSP'!AV64="Yes", 'Service providers'!G66, 1)</f>
        <v>1</v>
      </c>
      <c r="AY56" s="90" t="str">
        <f>IFERROR(('Medical equipment-NSP'!AW64*AX56)/BE56, "0")</f>
        <v>0</v>
      </c>
      <c r="AZ56" s="90">
        <f>IF('Medical equipment-NSP'!AV64="Yes", 'Service providers'!H66, 1)</f>
        <v>1</v>
      </c>
      <c r="BA56" s="90" t="str">
        <f>IFERROR(('Medical equipment-NSP'!AX64*AZ56)/BE56, "0")</f>
        <v>0</v>
      </c>
      <c r="BB56" s="90">
        <f>IF('Medical equipment-NSP'!AS64="yes", 1, 0)</f>
        <v>0</v>
      </c>
      <c r="BC56" s="90">
        <f>IF('Medical equipment-NSP'!AT64="yes", 1, 0)</f>
        <v>0</v>
      </c>
      <c r="BD56" s="90">
        <f>IF('Medical equipment-NSP'!AU64="yes", 1, 0)</f>
        <v>0</v>
      </c>
      <c r="BE56" s="90">
        <f t="shared" si="14"/>
        <v>0</v>
      </c>
      <c r="BF56" s="90">
        <f>IF('Medical equipment-NSP'!BC64="Yes", 'Service providers'!G66, 1)</f>
        <v>1</v>
      </c>
      <c r="BG56" s="90" t="str">
        <f>IFERROR(('Medical equipment-NSP'!BD64*BF56)/BM56, "0")</f>
        <v>0</v>
      </c>
      <c r="BH56" s="90">
        <f>IF('Medical equipment-NSP'!BC64="Yes", 'Service providers'!H66, 1)</f>
        <v>1</v>
      </c>
      <c r="BI56" s="90" t="str">
        <f>IFERROR(('Medical equipment-NSP'!BE64*BH56)/BM56, "0")</f>
        <v>0</v>
      </c>
      <c r="BJ56" s="90">
        <f>IF('Medical equipment-NSP'!AZ64="yes", 1, 0)</f>
        <v>0</v>
      </c>
      <c r="BK56" s="90">
        <f>IF('Medical equipment-NSP'!BA64="yes", 1, 0)</f>
        <v>0</v>
      </c>
      <c r="BL56" s="90">
        <f>IF('Medical equipment-NSP'!BB64="yes", 1, 0)</f>
        <v>0</v>
      </c>
      <c r="BM56" s="90">
        <f t="shared" si="15"/>
        <v>0</v>
      </c>
    </row>
    <row r="57" spans="1:65" x14ac:dyDescent="0.25">
      <c r="A57" s="98" t="str">
        <f>'Service providers'!A67</f>
        <v>Enter name of Site 12</v>
      </c>
      <c r="B57" s="90">
        <f>IF('Medical equipment-NSP'!F65="Yes", 'Service providers'!G67, 1)</f>
        <v>1</v>
      </c>
      <c r="C57" s="90" t="str">
        <f>IFERROR(('Medical equipment-NSP'!G65*B57)/I57, "0")</f>
        <v>0</v>
      </c>
      <c r="D57" s="90">
        <f>IF('Medical equipment-NSP'!F65="Yes", 'Service providers'!H67, 1)</f>
        <v>1</v>
      </c>
      <c r="E57" s="90" t="str">
        <f>IFERROR(('Medical equipment-NSP'!H65*D57)/I57, "0")</f>
        <v>0</v>
      </c>
      <c r="F57" s="90">
        <f>IF('Medical equipment-NSP'!C65="yes", 1, 0)</f>
        <v>0</v>
      </c>
      <c r="G57" s="90">
        <f>IF('Medical equipment-NSP'!D65="yes", 1, 0)</f>
        <v>0</v>
      </c>
      <c r="H57" s="90">
        <f>IF('Medical equipment-NSP'!E65="yes", 1, 0)</f>
        <v>0</v>
      </c>
      <c r="I57" s="90">
        <f t="shared" si="8"/>
        <v>0</v>
      </c>
      <c r="J57" s="90">
        <f>IF('Medical equipment-NSP'!M65="Yes", 'Service providers'!G67, 1)</f>
        <v>1</v>
      </c>
      <c r="K57" s="90" t="str">
        <f>IFERROR(('Medical equipment-NSP'!N65*J57)/Q57, "0")</f>
        <v>0</v>
      </c>
      <c r="L57" s="90">
        <f>IF('Medical equipment-NSP'!M65="Yes", 'Service providers'!H67, 1)</f>
        <v>1</v>
      </c>
      <c r="M57" s="90" t="str">
        <f>IFERROR(('Medical equipment-NSP'!O65*L57)/Q57, "0")</f>
        <v>0</v>
      </c>
      <c r="N57" s="90">
        <f>IF('Medical equipment-NSP'!J65="yes", 1, 0)</f>
        <v>0</v>
      </c>
      <c r="O57" s="90">
        <f>IF('Medical equipment-NSP'!K65="yes", 1, 0)</f>
        <v>0</v>
      </c>
      <c r="P57" s="90">
        <f>IF('Medical equipment-NSP'!L65="yes", 1, 0)</f>
        <v>0</v>
      </c>
      <c r="Q57" s="90">
        <f t="shared" si="9"/>
        <v>0</v>
      </c>
      <c r="R57" s="90">
        <f>IF('Medical equipment-NSP'!T65="Yes", 'Service providers'!G67, 1)</f>
        <v>1</v>
      </c>
      <c r="S57" s="90" t="str">
        <f>IFERROR(('Medical equipment-NSP'!U65*R57)/Y57, "0")</f>
        <v>0</v>
      </c>
      <c r="T57" s="90">
        <f>IF('Medical equipment-NSP'!T65="Yes", 'Service providers'!H67, 1)</f>
        <v>1</v>
      </c>
      <c r="U57" s="90" t="str">
        <f>IFERROR(('Medical equipment-NSP'!V65*T57)/Y57, "0")</f>
        <v>0</v>
      </c>
      <c r="V57" s="90">
        <f>IF('Medical equipment-NSP'!Q65="yes", 1, 0)</f>
        <v>0</v>
      </c>
      <c r="W57" s="90">
        <f>IF('Medical equipment-NSP'!R65="yes", 1, 0)</f>
        <v>0</v>
      </c>
      <c r="X57" s="90">
        <f>IF('Medical equipment-NSP'!S65="yes", 1, 0)</f>
        <v>0</v>
      </c>
      <c r="Y57" s="90">
        <f t="shared" si="10"/>
        <v>0</v>
      </c>
      <c r="Z57" s="90">
        <f>IF('Medical equipment-NSP'!AA65="Yes", 'Service providers'!G67, 1)</f>
        <v>1</v>
      </c>
      <c r="AA57" s="90" t="str">
        <f>IFERROR(('Medical equipment-NSP'!AB65*Z57)/AG57, "0")</f>
        <v>0</v>
      </c>
      <c r="AB57" s="90">
        <f>IF('Medical equipment-NSP'!AA65="Yes", 'Service providers'!H67, 1)</f>
        <v>1</v>
      </c>
      <c r="AC57" s="90" t="str">
        <f>IFERROR(('Medical equipment-NSP'!AC65*AB57)/AG57, "0")</f>
        <v>0</v>
      </c>
      <c r="AD57" s="90">
        <f>IF('Medical equipment-NSP'!X65="yes", 1, 0)</f>
        <v>0</v>
      </c>
      <c r="AE57" s="90">
        <f>IF('Medical equipment-NSP'!Y65="yes", 1, 0)</f>
        <v>0</v>
      </c>
      <c r="AF57" s="90">
        <f>IF('Medical equipment-NSP'!Z65="yes", 1, 0)</f>
        <v>0</v>
      </c>
      <c r="AG57" s="90">
        <f t="shared" si="11"/>
        <v>0</v>
      </c>
      <c r="AH57" s="90">
        <f>IF('Medical equipment-NSP'!AH65="Yes", 'Service providers'!G67, 1)</f>
        <v>1</v>
      </c>
      <c r="AI57" s="90" t="str">
        <f>IFERROR(('Medical equipment-NSP'!AI65*AH57)/AO57, "0")</f>
        <v>0</v>
      </c>
      <c r="AJ57" s="90">
        <f>IF('Medical equipment-NSP'!AH65="Yes", 'Service providers'!H67, 1)</f>
        <v>1</v>
      </c>
      <c r="AK57" s="90" t="str">
        <f>IFERROR(('Medical equipment-NSP'!AJ65*AJ57)/AO57, "0")</f>
        <v>0</v>
      </c>
      <c r="AL57" s="90">
        <f>IF('Medical equipment-NSP'!AE65="yes", 1, 0)</f>
        <v>0</v>
      </c>
      <c r="AM57" s="90">
        <f>IF('Medical equipment-NSP'!AF65="yes", 1, 0)</f>
        <v>0</v>
      </c>
      <c r="AN57" s="90">
        <f>IF('Medical equipment-NSP'!AG65="yes", 1, 0)</f>
        <v>0</v>
      </c>
      <c r="AO57" s="90">
        <f t="shared" si="12"/>
        <v>0</v>
      </c>
      <c r="AP57" s="90">
        <f>IF('Medical equipment-NSP'!AO65="Yes", 'Service providers'!G67, 1)</f>
        <v>1</v>
      </c>
      <c r="AQ57" s="90" t="str">
        <f>IFERROR(('Medical equipment-NSP'!AP65*AP57)/AW57, "0")</f>
        <v>0</v>
      </c>
      <c r="AR57" s="90">
        <f>IF('Medical equipment-NSP'!AO65="Yes", 'Service providers'!H67, 1)</f>
        <v>1</v>
      </c>
      <c r="AS57" s="90" t="str">
        <f>IFERROR(('Medical equipment-NSP'!AQ65*AR57)/AW57, "0")</f>
        <v>0</v>
      </c>
      <c r="AT57" s="90">
        <f>IF('Medical equipment-NSP'!AL65="yes", 1, 0)</f>
        <v>0</v>
      </c>
      <c r="AU57" s="90">
        <f>IF('Medical equipment-NSP'!AM65="yes", 1, 0)</f>
        <v>0</v>
      </c>
      <c r="AV57" s="90">
        <f>IF('Medical equipment-NSP'!AN65="yes", 1, 0)</f>
        <v>0</v>
      </c>
      <c r="AW57" s="90">
        <f t="shared" si="13"/>
        <v>0</v>
      </c>
      <c r="AX57" s="90">
        <f>IF('Medical equipment-NSP'!AV65="Yes", 'Service providers'!G67, 1)</f>
        <v>1</v>
      </c>
      <c r="AY57" s="90" t="str">
        <f>IFERROR(('Medical equipment-NSP'!AW65*AX57)/BE57, "0")</f>
        <v>0</v>
      </c>
      <c r="AZ57" s="90">
        <f>IF('Medical equipment-NSP'!AV65="Yes", 'Service providers'!H67, 1)</f>
        <v>1</v>
      </c>
      <c r="BA57" s="90" t="str">
        <f>IFERROR(('Medical equipment-NSP'!AX65*AZ57)/BE57, "0")</f>
        <v>0</v>
      </c>
      <c r="BB57" s="90">
        <f>IF('Medical equipment-NSP'!AS65="yes", 1, 0)</f>
        <v>0</v>
      </c>
      <c r="BC57" s="90">
        <f>IF('Medical equipment-NSP'!AT65="yes", 1, 0)</f>
        <v>0</v>
      </c>
      <c r="BD57" s="90">
        <f>IF('Medical equipment-NSP'!AU65="yes", 1, 0)</f>
        <v>0</v>
      </c>
      <c r="BE57" s="90">
        <f t="shared" si="14"/>
        <v>0</v>
      </c>
      <c r="BF57" s="90">
        <f>IF('Medical equipment-NSP'!BC65="Yes", 'Service providers'!G67, 1)</f>
        <v>1</v>
      </c>
      <c r="BG57" s="90" t="str">
        <f>IFERROR(('Medical equipment-NSP'!BD65*BF57)/BM57, "0")</f>
        <v>0</v>
      </c>
      <c r="BH57" s="90">
        <f>IF('Medical equipment-NSP'!BC65="Yes", 'Service providers'!H67, 1)</f>
        <v>1</v>
      </c>
      <c r="BI57" s="90" t="str">
        <f>IFERROR(('Medical equipment-NSP'!BE65*BH57)/BM57, "0")</f>
        <v>0</v>
      </c>
      <c r="BJ57" s="90">
        <f>IF('Medical equipment-NSP'!AZ65="yes", 1, 0)</f>
        <v>0</v>
      </c>
      <c r="BK57" s="90">
        <f>IF('Medical equipment-NSP'!BA65="yes", 1, 0)</f>
        <v>0</v>
      </c>
      <c r="BL57" s="90">
        <f>IF('Medical equipment-NSP'!BB65="yes", 1, 0)</f>
        <v>0</v>
      </c>
      <c r="BM57" s="90">
        <f t="shared" si="15"/>
        <v>0</v>
      </c>
    </row>
    <row r="58" spans="1:65" x14ac:dyDescent="0.25">
      <c r="A58" s="98" t="str">
        <f>'Service providers'!A68</f>
        <v>Enter name of Site 13</v>
      </c>
      <c r="B58" s="90">
        <f>IF('Medical equipment-NSP'!F66="Yes", 'Service providers'!G68, 1)</f>
        <v>1</v>
      </c>
      <c r="C58" s="90" t="str">
        <f>IFERROR(('Medical equipment-NSP'!G66*B58)/I58, "0")</f>
        <v>0</v>
      </c>
      <c r="D58" s="90">
        <f>IF('Medical equipment-NSP'!F66="Yes", 'Service providers'!H68, 1)</f>
        <v>1</v>
      </c>
      <c r="E58" s="90" t="str">
        <f>IFERROR(('Medical equipment-NSP'!H66*D58)/I58, "0")</f>
        <v>0</v>
      </c>
      <c r="F58" s="90">
        <f>IF('Medical equipment-NSP'!C66="yes", 1, 0)</f>
        <v>0</v>
      </c>
      <c r="G58" s="90">
        <f>IF('Medical equipment-NSP'!D66="yes", 1, 0)</f>
        <v>0</v>
      </c>
      <c r="H58" s="90">
        <f>IF('Medical equipment-NSP'!E66="yes", 1, 0)</f>
        <v>0</v>
      </c>
      <c r="I58" s="90">
        <f t="shared" si="8"/>
        <v>0</v>
      </c>
      <c r="J58" s="90">
        <f>IF('Medical equipment-NSP'!M66="Yes", 'Service providers'!G68, 1)</f>
        <v>1</v>
      </c>
      <c r="K58" s="90" t="str">
        <f>IFERROR(('Medical equipment-NSP'!N66*J58)/Q58, "0")</f>
        <v>0</v>
      </c>
      <c r="L58" s="90">
        <f>IF('Medical equipment-NSP'!M66="Yes", 'Service providers'!H68, 1)</f>
        <v>1</v>
      </c>
      <c r="M58" s="90" t="str">
        <f>IFERROR(('Medical equipment-NSP'!O66*L58)/Q58, "0")</f>
        <v>0</v>
      </c>
      <c r="N58" s="90">
        <f>IF('Medical equipment-NSP'!J66="yes", 1, 0)</f>
        <v>0</v>
      </c>
      <c r="O58" s="90">
        <f>IF('Medical equipment-NSP'!K66="yes", 1, 0)</f>
        <v>0</v>
      </c>
      <c r="P58" s="90">
        <f>IF('Medical equipment-NSP'!L66="yes", 1, 0)</f>
        <v>0</v>
      </c>
      <c r="Q58" s="90">
        <f t="shared" si="9"/>
        <v>0</v>
      </c>
      <c r="R58" s="90">
        <f>IF('Medical equipment-NSP'!T66="Yes", 'Service providers'!G68, 1)</f>
        <v>1</v>
      </c>
      <c r="S58" s="90" t="str">
        <f>IFERROR(('Medical equipment-NSP'!U66*R58)/Y58, "0")</f>
        <v>0</v>
      </c>
      <c r="T58" s="90">
        <f>IF('Medical equipment-NSP'!T66="Yes", 'Service providers'!H68, 1)</f>
        <v>1</v>
      </c>
      <c r="U58" s="90" t="str">
        <f>IFERROR(('Medical equipment-NSP'!V66*T58)/Y58, "0")</f>
        <v>0</v>
      </c>
      <c r="V58" s="90">
        <f>IF('Medical equipment-NSP'!Q66="yes", 1, 0)</f>
        <v>0</v>
      </c>
      <c r="W58" s="90">
        <f>IF('Medical equipment-NSP'!R66="yes", 1, 0)</f>
        <v>0</v>
      </c>
      <c r="X58" s="90">
        <f>IF('Medical equipment-NSP'!S66="yes", 1, 0)</f>
        <v>0</v>
      </c>
      <c r="Y58" s="90">
        <f t="shared" si="10"/>
        <v>0</v>
      </c>
      <c r="Z58" s="90">
        <f>IF('Medical equipment-NSP'!AA66="Yes", 'Service providers'!G68, 1)</f>
        <v>1</v>
      </c>
      <c r="AA58" s="90" t="str">
        <f>IFERROR(('Medical equipment-NSP'!AB66*Z58)/AG58, "0")</f>
        <v>0</v>
      </c>
      <c r="AB58" s="90">
        <f>IF('Medical equipment-NSP'!AA66="Yes", 'Service providers'!H68, 1)</f>
        <v>1</v>
      </c>
      <c r="AC58" s="90" t="str">
        <f>IFERROR(('Medical equipment-NSP'!AC66*AB58)/AG58, "0")</f>
        <v>0</v>
      </c>
      <c r="AD58" s="90">
        <f>IF('Medical equipment-NSP'!X66="yes", 1, 0)</f>
        <v>0</v>
      </c>
      <c r="AE58" s="90">
        <f>IF('Medical equipment-NSP'!Y66="yes", 1, 0)</f>
        <v>0</v>
      </c>
      <c r="AF58" s="90">
        <f>IF('Medical equipment-NSP'!Z66="yes", 1, 0)</f>
        <v>0</v>
      </c>
      <c r="AG58" s="90">
        <f t="shared" si="11"/>
        <v>0</v>
      </c>
      <c r="AH58" s="90">
        <f>IF('Medical equipment-NSP'!AH66="Yes", 'Service providers'!G68, 1)</f>
        <v>1</v>
      </c>
      <c r="AI58" s="90" t="str">
        <f>IFERROR(('Medical equipment-NSP'!AI66*AH58)/AO58, "0")</f>
        <v>0</v>
      </c>
      <c r="AJ58" s="90">
        <f>IF('Medical equipment-NSP'!AH66="Yes", 'Service providers'!H68, 1)</f>
        <v>1</v>
      </c>
      <c r="AK58" s="90" t="str">
        <f>IFERROR(('Medical equipment-NSP'!AJ66*AJ58)/AO58, "0")</f>
        <v>0</v>
      </c>
      <c r="AL58" s="90">
        <f>IF('Medical equipment-NSP'!AE66="yes", 1, 0)</f>
        <v>0</v>
      </c>
      <c r="AM58" s="90">
        <f>IF('Medical equipment-NSP'!AF66="yes", 1, 0)</f>
        <v>0</v>
      </c>
      <c r="AN58" s="90">
        <f>IF('Medical equipment-NSP'!AG66="yes", 1, 0)</f>
        <v>0</v>
      </c>
      <c r="AO58" s="90">
        <f t="shared" si="12"/>
        <v>0</v>
      </c>
      <c r="AP58" s="90">
        <f>IF('Medical equipment-NSP'!AO66="Yes", 'Service providers'!G68, 1)</f>
        <v>1</v>
      </c>
      <c r="AQ58" s="90" t="str">
        <f>IFERROR(('Medical equipment-NSP'!AP66*AP58)/AW58, "0")</f>
        <v>0</v>
      </c>
      <c r="AR58" s="90">
        <f>IF('Medical equipment-NSP'!AO66="Yes", 'Service providers'!H68, 1)</f>
        <v>1</v>
      </c>
      <c r="AS58" s="90" t="str">
        <f>IFERROR(('Medical equipment-NSP'!AQ66*AR58)/AW58, "0")</f>
        <v>0</v>
      </c>
      <c r="AT58" s="90">
        <f>IF('Medical equipment-NSP'!AL66="yes", 1, 0)</f>
        <v>0</v>
      </c>
      <c r="AU58" s="90">
        <f>IF('Medical equipment-NSP'!AM66="yes", 1, 0)</f>
        <v>0</v>
      </c>
      <c r="AV58" s="90">
        <f>IF('Medical equipment-NSP'!AN66="yes", 1, 0)</f>
        <v>0</v>
      </c>
      <c r="AW58" s="90">
        <f t="shared" si="13"/>
        <v>0</v>
      </c>
      <c r="AX58" s="90">
        <f>IF('Medical equipment-NSP'!AV66="Yes", 'Service providers'!G68, 1)</f>
        <v>1</v>
      </c>
      <c r="AY58" s="90" t="str">
        <f>IFERROR(('Medical equipment-NSP'!AW66*AX58)/BE58, "0")</f>
        <v>0</v>
      </c>
      <c r="AZ58" s="90">
        <f>IF('Medical equipment-NSP'!AV66="Yes", 'Service providers'!H68, 1)</f>
        <v>1</v>
      </c>
      <c r="BA58" s="90" t="str">
        <f>IFERROR(('Medical equipment-NSP'!AX66*AZ58)/BE58, "0")</f>
        <v>0</v>
      </c>
      <c r="BB58" s="90">
        <f>IF('Medical equipment-NSP'!AS66="yes", 1, 0)</f>
        <v>0</v>
      </c>
      <c r="BC58" s="90">
        <f>IF('Medical equipment-NSP'!AT66="yes", 1, 0)</f>
        <v>0</v>
      </c>
      <c r="BD58" s="90">
        <f>IF('Medical equipment-NSP'!AU66="yes", 1, 0)</f>
        <v>0</v>
      </c>
      <c r="BE58" s="90">
        <f t="shared" si="14"/>
        <v>0</v>
      </c>
      <c r="BF58" s="90">
        <f>IF('Medical equipment-NSP'!BC66="Yes", 'Service providers'!G68, 1)</f>
        <v>1</v>
      </c>
      <c r="BG58" s="90" t="str">
        <f>IFERROR(('Medical equipment-NSP'!BD66*BF58)/BM58, "0")</f>
        <v>0</v>
      </c>
      <c r="BH58" s="90">
        <f>IF('Medical equipment-NSP'!BC66="Yes", 'Service providers'!H68, 1)</f>
        <v>1</v>
      </c>
      <c r="BI58" s="90" t="str">
        <f>IFERROR(('Medical equipment-NSP'!BE66*BH58)/BM58, "0")</f>
        <v>0</v>
      </c>
      <c r="BJ58" s="90">
        <f>IF('Medical equipment-NSP'!AZ66="yes", 1, 0)</f>
        <v>0</v>
      </c>
      <c r="BK58" s="90">
        <f>IF('Medical equipment-NSP'!BA66="yes", 1, 0)</f>
        <v>0</v>
      </c>
      <c r="BL58" s="90">
        <f>IF('Medical equipment-NSP'!BB66="yes", 1, 0)</f>
        <v>0</v>
      </c>
      <c r="BM58" s="90">
        <f t="shared" si="15"/>
        <v>0</v>
      </c>
    </row>
    <row r="59" spans="1:65" x14ac:dyDescent="0.25">
      <c r="A59" s="98" t="str">
        <f>'Service providers'!A69</f>
        <v>Enter name of Site 14</v>
      </c>
      <c r="B59" s="90">
        <f>IF('Medical equipment-NSP'!F67="Yes", 'Service providers'!G69, 1)</f>
        <v>1</v>
      </c>
      <c r="C59" s="90" t="str">
        <f>IFERROR(('Medical equipment-NSP'!G67*B59)/I59, "0")</f>
        <v>0</v>
      </c>
      <c r="D59" s="90">
        <f>IF('Medical equipment-NSP'!F67="Yes", 'Service providers'!H69, 1)</f>
        <v>1</v>
      </c>
      <c r="E59" s="90" t="str">
        <f>IFERROR(('Medical equipment-NSP'!H67*D59)/I59, "0")</f>
        <v>0</v>
      </c>
      <c r="F59" s="90">
        <f>IF('Medical equipment-NSP'!C67="yes", 1, 0)</f>
        <v>0</v>
      </c>
      <c r="G59" s="90">
        <f>IF('Medical equipment-NSP'!D67="yes", 1, 0)</f>
        <v>0</v>
      </c>
      <c r="H59" s="90">
        <f>IF('Medical equipment-NSP'!E67="yes", 1, 0)</f>
        <v>0</v>
      </c>
      <c r="I59" s="90">
        <f t="shared" si="8"/>
        <v>0</v>
      </c>
      <c r="J59" s="90">
        <f>IF('Medical equipment-NSP'!M67="Yes", 'Service providers'!G69, 1)</f>
        <v>1</v>
      </c>
      <c r="K59" s="90" t="str">
        <f>IFERROR(('Medical equipment-NSP'!N67*J59)/Q59, "0")</f>
        <v>0</v>
      </c>
      <c r="L59" s="90">
        <f>IF('Medical equipment-NSP'!M67="Yes", 'Service providers'!H69, 1)</f>
        <v>1</v>
      </c>
      <c r="M59" s="90" t="str">
        <f>IFERROR(('Medical equipment-NSP'!O67*L59)/Q59, "0")</f>
        <v>0</v>
      </c>
      <c r="N59" s="90">
        <f>IF('Medical equipment-NSP'!J67="yes", 1, 0)</f>
        <v>0</v>
      </c>
      <c r="O59" s="90">
        <f>IF('Medical equipment-NSP'!K67="yes", 1, 0)</f>
        <v>0</v>
      </c>
      <c r="P59" s="90">
        <f>IF('Medical equipment-NSP'!L67="yes", 1, 0)</f>
        <v>0</v>
      </c>
      <c r="Q59" s="90">
        <f t="shared" si="9"/>
        <v>0</v>
      </c>
      <c r="R59" s="90">
        <f>IF('Medical equipment-NSP'!T67="Yes", 'Service providers'!G69, 1)</f>
        <v>1</v>
      </c>
      <c r="S59" s="90" t="str">
        <f>IFERROR(('Medical equipment-NSP'!U67*R59)/Y59, "0")</f>
        <v>0</v>
      </c>
      <c r="T59" s="90">
        <f>IF('Medical equipment-NSP'!T67="Yes", 'Service providers'!H69, 1)</f>
        <v>1</v>
      </c>
      <c r="U59" s="90" t="str">
        <f>IFERROR(('Medical equipment-NSP'!V67*T59)/Y59, "0")</f>
        <v>0</v>
      </c>
      <c r="V59" s="90">
        <f>IF('Medical equipment-NSP'!Q67="yes", 1, 0)</f>
        <v>0</v>
      </c>
      <c r="W59" s="90">
        <f>IF('Medical equipment-NSP'!R67="yes", 1, 0)</f>
        <v>0</v>
      </c>
      <c r="X59" s="90">
        <f>IF('Medical equipment-NSP'!S67="yes", 1, 0)</f>
        <v>0</v>
      </c>
      <c r="Y59" s="90">
        <f t="shared" si="10"/>
        <v>0</v>
      </c>
      <c r="Z59" s="90">
        <f>IF('Medical equipment-NSP'!AA67="Yes", 'Service providers'!G69, 1)</f>
        <v>1</v>
      </c>
      <c r="AA59" s="90" t="str">
        <f>IFERROR(('Medical equipment-NSP'!AB67*Z59)/AG59, "0")</f>
        <v>0</v>
      </c>
      <c r="AB59" s="90">
        <f>IF('Medical equipment-NSP'!AA67="Yes", 'Service providers'!H69, 1)</f>
        <v>1</v>
      </c>
      <c r="AC59" s="90" t="str">
        <f>IFERROR(('Medical equipment-NSP'!AC67*AB59)/AG59, "0")</f>
        <v>0</v>
      </c>
      <c r="AD59" s="90">
        <f>IF('Medical equipment-NSP'!X67="yes", 1, 0)</f>
        <v>0</v>
      </c>
      <c r="AE59" s="90">
        <f>IF('Medical equipment-NSP'!Y67="yes", 1, 0)</f>
        <v>0</v>
      </c>
      <c r="AF59" s="90">
        <f>IF('Medical equipment-NSP'!Z67="yes", 1, 0)</f>
        <v>0</v>
      </c>
      <c r="AG59" s="90">
        <f t="shared" si="11"/>
        <v>0</v>
      </c>
      <c r="AH59" s="90">
        <f>IF('Medical equipment-NSP'!AH67="Yes", 'Service providers'!G69, 1)</f>
        <v>1</v>
      </c>
      <c r="AI59" s="90" t="str">
        <f>IFERROR(('Medical equipment-NSP'!AI67*AH59)/AO59, "0")</f>
        <v>0</v>
      </c>
      <c r="AJ59" s="90">
        <f>IF('Medical equipment-NSP'!AH67="Yes", 'Service providers'!H69, 1)</f>
        <v>1</v>
      </c>
      <c r="AK59" s="90" t="str">
        <f>IFERROR(('Medical equipment-NSP'!AJ67*AJ59)/AO59, "0")</f>
        <v>0</v>
      </c>
      <c r="AL59" s="90">
        <f>IF('Medical equipment-NSP'!AE67="yes", 1, 0)</f>
        <v>0</v>
      </c>
      <c r="AM59" s="90">
        <f>IF('Medical equipment-NSP'!AF67="yes", 1, 0)</f>
        <v>0</v>
      </c>
      <c r="AN59" s="90">
        <f>IF('Medical equipment-NSP'!AG67="yes", 1, 0)</f>
        <v>0</v>
      </c>
      <c r="AO59" s="90">
        <f t="shared" si="12"/>
        <v>0</v>
      </c>
      <c r="AP59" s="90">
        <f>IF('Medical equipment-NSP'!AO67="Yes", 'Service providers'!G69, 1)</f>
        <v>1</v>
      </c>
      <c r="AQ59" s="90" t="str">
        <f>IFERROR(('Medical equipment-NSP'!AP67*AP59)/AW59, "0")</f>
        <v>0</v>
      </c>
      <c r="AR59" s="90">
        <f>IF('Medical equipment-NSP'!AO67="Yes", 'Service providers'!H69, 1)</f>
        <v>1</v>
      </c>
      <c r="AS59" s="90" t="str">
        <f>IFERROR(('Medical equipment-NSP'!AQ67*AR59)/AW59, "0")</f>
        <v>0</v>
      </c>
      <c r="AT59" s="90">
        <f>IF('Medical equipment-NSP'!AL67="yes", 1, 0)</f>
        <v>0</v>
      </c>
      <c r="AU59" s="90">
        <f>IF('Medical equipment-NSP'!AM67="yes", 1, 0)</f>
        <v>0</v>
      </c>
      <c r="AV59" s="90">
        <f>IF('Medical equipment-NSP'!AN67="yes", 1, 0)</f>
        <v>0</v>
      </c>
      <c r="AW59" s="90">
        <f t="shared" si="13"/>
        <v>0</v>
      </c>
      <c r="AX59" s="90">
        <f>IF('Medical equipment-NSP'!AV67="Yes", 'Service providers'!G69, 1)</f>
        <v>1</v>
      </c>
      <c r="AY59" s="90" t="str">
        <f>IFERROR(('Medical equipment-NSP'!AW67*AX59)/BE59, "0")</f>
        <v>0</v>
      </c>
      <c r="AZ59" s="90">
        <f>IF('Medical equipment-NSP'!AV67="Yes", 'Service providers'!H69, 1)</f>
        <v>1</v>
      </c>
      <c r="BA59" s="90" t="str">
        <f>IFERROR(('Medical equipment-NSP'!AX67*AZ59)/BE59, "0")</f>
        <v>0</v>
      </c>
      <c r="BB59" s="90">
        <f>IF('Medical equipment-NSP'!AS67="yes", 1, 0)</f>
        <v>0</v>
      </c>
      <c r="BC59" s="90">
        <f>IF('Medical equipment-NSP'!AT67="yes", 1, 0)</f>
        <v>0</v>
      </c>
      <c r="BD59" s="90">
        <f>IF('Medical equipment-NSP'!AU67="yes", 1, 0)</f>
        <v>0</v>
      </c>
      <c r="BE59" s="90">
        <f t="shared" si="14"/>
        <v>0</v>
      </c>
      <c r="BF59" s="90">
        <f>IF('Medical equipment-NSP'!BC67="Yes", 'Service providers'!G69, 1)</f>
        <v>1</v>
      </c>
      <c r="BG59" s="90" t="str">
        <f>IFERROR(('Medical equipment-NSP'!BD67*BF59)/BM59, "0")</f>
        <v>0</v>
      </c>
      <c r="BH59" s="90">
        <f>IF('Medical equipment-NSP'!BC67="Yes", 'Service providers'!H69, 1)</f>
        <v>1</v>
      </c>
      <c r="BI59" s="90" t="str">
        <f>IFERROR(('Medical equipment-NSP'!BE67*BH59)/BM59, "0")</f>
        <v>0</v>
      </c>
      <c r="BJ59" s="90">
        <f>IF('Medical equipment-NSP'!AZ67="yes", 1, 0)</f>
        <v>0</v>
      </c>
      <c r="BK59" s="90">
        <f>IF('Medical equipment-NSP'!BA67="yes", 1, 0)</f>
        <v>0</v>
      </c>
      <c r="BL59" s="90">
        <f>IF('Medical equipment-NSP'!BB67="yes", 1, 0)</f>
        <v>0</v>
      </c>
      <c r="BM59" s="90">
        <f t="shared" si="15"/>
        <v>0</v>
      </c>
    </row>
    <row r="60" spans="1:65" x14ac:dyDescent="0.25">
      <c r="A60" s="98" t="str">
        <f>'Service providers'!A70</f>
        <v>Enter name of Site 15</v>
      </c>
      <c r="B60" s="90">
        <f>IF('Medical equipment-NSP'!F68="Yes", 'Service providers'!G70, 1)</f>
        <v>1</v>
      </c>
      <c r="C60" s="90" t="str">
        <f>IFERROR(('Medical equipment-NSP'!G68*B60)/I60, "0")</f>
        <v>0</v>
      </c>
      <c r="D60" s="90">
        <f>IF('Medical equipment-NSP'!F68="Yes", 'Service providers'!H70, 1)</f>
        <v>1</v>
      </c>
      <c r="E60" s="90" t="str">
        <f>IFERROR(('Medical equipment-NSP'!H68*D60)/I60, "0")</f>
        <v>0</v>
      </c>
      <c r="F60" s="90">
        <f>IF('Medical equipment-NSP'!C68="yes", 1, 0)</f>
        <v>0</v>
      </c>
      <c r="G60" s="90">
        <f>IF('Medical equipment-NSP'!D68="yes", 1, 0)</f>
        <v>0</v>
      </c>
      <c r="H60" s="90">
        <f>IF('Medical equipment-NSP'!E68="yes", 1, 0)</f>
        <v>0</v>
      </c>
      <c r="I60" s="90">
        <f t="shared" si="8"/>
        <v>0</v>
      </c>
      <c r="J60" s="90">
        <f>IF('Medical equipment-NSP'!M68="Yes", 'Service providers'!G70, 1)</f>
        <v>1</v>
      </c>
      <c r="K60" s="90" t="str">
        <f>IFERROR(('Medical equipment-NSP'!N68*J60)/Q60, "0")</f>
        <v>0</v>
      </c>
      <c r="L60" s="90">
        <f>IF('Medical equipment-NSP'!M68="Yes", 'Service providers'!H70, 1)</f>
        <v>1</v>
      </c>
      <c r="M60" s="90" t="str">
        <f>IFERROR(('Medical equipment-NSP'!O68*L60)/Q60, "0")</f>
        <v>0</v>
      </c>
      <c r="N60" s="90">
        <f>IF('Medical equipment-NSP'!J68="yes", 1, 0)</f>
        <v>0</v>
      </c>
      <c r="O60" s="90">
        <f>IF('Medical equipment-NSP'!K68="yes", 1, 0)</f>
        <v>0</v>
      </c>
      <c r="P60" s="90">
        <f>IF('Medical equipment-NSP'!L68="yes", 1, 0)</f>
        <v>0</v>
      </c>
      <c r="Q60" s="90">
        <f t="shared" si="9"/>
        <v>0</v>
      </c>
      <c r="R60" s="90">
        <f>IF('Medical equipment-NSP'!T68="Yes", 'Service providers'!G70, 1)</f>
        <v>1</v>
      </c>
      <c r="S60" s="90" t="str">
        <f>IFERROR(('Medical equipment-NSP'!U68*R60)/Y60, "0")</f>
        <v>0</v>
      </c>
      <c r="T60" s="90">
        <f>IF('Medical equipment-NSP'!T68="Yes", 'Service providers'!H70, 1)</f>
        <v>1</v>
      </c>
      <c r="U60" s="90" t="str">
        <f>IFERROR(('Medical equipment-NSP'!V68*T60)/Y60, "0")</f>
        <v>0</v>
      </c>
      <c r="V60" s="90">
        <f>IF('Medical equipment-NSP'!Q68="yes", 1, 0)</f>
        <v>0</v>
      </c>
      <c r="W60" s="90">
        <f>IF('Medical equipment-NSP'!R68="yes", 1, 0)</f>
        <v>0</v>
      </c>
      <c r="X60" s="90">
        <f>IF('Medical equipment-NSP'!S68="yes", 1, 0)</f>
        <v>0</v>
      </c>
      <c r="Y60" s="90">
        <f t="shared" si="10"/>
        <v>0</v>
      </c>
      <c r="Z60" s="90">
        <f>IF('Medical equipment-NSP'!AA68="Yes", 'Service providers'!G70, 1)</f>
        <v>1</v>
      </c>
      <c r="AA60" s="90" t="str">
        <f>IFERROR(('Medical equipment-NSP'!AB68*Z60)/AG60, "0")</f>
        <v>0</v>
      </c>
      <c r="AB60" s="90">
        <f>IF('Medical equipment-NSP'!AA68="Yes", 'Service providers'!H70, 1)</f>
        <v>1</v>
      </c>
      <c r="AC60" s="90" t="str">
        <f>IFERROR(('Medical equipment-NSP'!AC68*AB60)/AG60, "0")</f>
        <v>0</v>
      </c>
      <c r="AD60" s="90">
        <f>IF('Medical equipment-NSP'!X68="yes", 1, 0)</f>
        <v>0</v>
      </c>
      <c r="AE60" s="90">
        <f>IF('Medical equipment-NSP'!Y68="yes", 1, 0)</f>
        <v>0</v>
      </c>
      <c r="AF60" s="90">
        <f>IF('Medical equipment-NSP'!Z68="yes", 1, 0)</f>
        <v>0</v>
      </c>
      <c r="AG60" s="90">
        <f t="shared" si="11"/>
        <v>0</v>
      </c>
      <c r="AH60" s="90">
        <f>IF('Medical equipment-NSP'!AH68="Yes", 'Service providers'!G70, 1)</f>
        <v>1</v>
      </c>
      <c r="AI60" s="90" t="str">
        <f>IFERROR(('Medical equipment-NSP'!AI68*AH60)/AO60, "0")</f>
        <v>0</v>
      </c>
      <c r="AJ60" s="90">
        <f>IF('Medical equipment-NSP'!AH68="Yes", 'Service providers'!H70, 1)</f>
        <v>1</v>
      </c>
      <c r="AK60" s="90" t="str">
        <f>IFERROR(('Medical equipment-NSP'!AJ68*AJ60)/AO60, "0")</f>
        <v>0</v>
      </c>
      <c r="AL60" s="90">
        <f>IF('Medical equipment-NSP'!AE68="yes", 1, 0)</f>
        <v>0</v>
      </c>
      <c r="AM60" s="90">
        <f>IF('Medical equipment-NSP'!AF68="yes", 1, 0)</f>
        <v>0</v>
      </c>
      <c r="AN60" s="90">
        <f>IF('Medical equipment-NSP'!AG68="yes", 1, 0)</f>
        <v>0</v>
      </c>
      <c r="AO60" s="90">
        <f t="shared" si="12"/>
        <v>0</v>
      </c>
      <c r="AP60" s="90">
        <f>IF('Medical equipment-NSP'!AO68="Yes", 'Service providers'!G70, 1)</f>
        <v>1</v>
      </c>
      <c r="AQ60" s="90" t="str">
        <f>IFERROR(('Medical equipment-NSP'!AP68*AP60)/AW60, "0")</f>
        <v>0</v>
      </c>
      <c r="AR60" s="90">
        <f>IF('Medical equipment-NSP'!AO68="Yes", 'Service providers'!H70, 1)</f>
        <v>1</v>
      </c>
      <c r="AS60" s="90" t="str">
        <f>IFERROR(('Medical equipment-NSP'!AQ68*AR60)/AW60, "0")</f>
        <v>0</v>
      </c>
      <c r="AT60" s="90">
        <f>IF('Medical equipment-NSP'!AL68="yes", 1, 0)</f>
        <v>0</v>
      </c>
      <c r="AU60" s="90">
        <f>IF('Medical equipment-NSP'!AM68="yes", 1, 0)</f>
        <v>0</v>
      </c>
      <c r="AV60" s="90">
        <f>IF('Medical equipment-NSP'!AN68="yes", 1, 0)</f>
        <v>0</v>
      </c>
      <c r="AW60" s="90">
        <f t="shared" si="13"/>
        <v>0</v>
      </c>
      <c r="AX60" s="90">
        <f>IF('Medical equipment-NSP'!AV68="Yes", 'Service providers'!G70, 1)</f>
        <v>1</v>
      </c>
      <c r="AY60" s="90" t="str">
        <f>IFERROR(('Medical equipment-NSP'!AW68*AX60)/BE60, "0")</f>
        <v>0</v>
      </c>
      <c r="AZ60" s="90">
        <f>IF('Medical equipment-NSP'!AV68="Yes", 'Service providers'!H70, 1)</f>
        <v>1</v>
      </c>
      <c r="BA60" s="90" t="str">
        <f>IFERROR(('Medical equipment-NSP'!AX68*AZ60)/BE60, "0")</f>
        <v>0</v>
      </c>
      <c r="BB60" s="90">
        <f>IF('Medical equipment-NSP'!AS68="yes", 1, 0)</f>
        <v>0</v>
      </c>
      <c r="BC60" s="90">
        <f>IF('Medical equipment-NSP'!AT68="yes", 1, 0)</f>
        <v>0</v>
      </c>
      <c r="BD60" s="90">
        <f>IF('Medical equipment-NSP'!AU68="yes", 1, 0)</f>
        <v>0</v>
      </c>
      <c r="BE60" s="90">
        <f t="shared" si="14"/>
        <v>0</v>
      </c>
      <c r="BF60" s="90">
        <f>IF('Medical equipment-NSP'!BC68="Yes", 'Service providers'!G70, 1)</f>
        <v>1</v>
      </c>
      <c r="BG60" s="90" t="str">
        <f>IFERROR(('Medical equipment-NSP'!BD68*BF60)/BM60, "0")</f>
        <v>0</v>
      </c>
      <c r="BH60" s="90">
        <f>IF('Medical equipment-NSP'!BC68="Yes", 'Service providers'!H70, 1)</f>
        <v>1</v>
      </c>
      <c r="BI60" s="90" t="str">
        <f>IFERROR(('Medical equipment-NSP'!BE68*BH60)/BM60, "0")</f>
        <v>0</v>
      </c>
      <c r="BJ60" s="90">
        <f>IF('Medical equipment-NSP'!AZ68="yes", 1, 0)</f>
        <v>0</v>
      </c>
      <c r="BK60" s="90">
        <f>IF('Medical equipment-NSP'!BA68="yes", 1, 0)</f>
        <v>0</v>
      </c>
      <c r="BL60" s="90">
        <f>IF('Medical equipment-NSP'!BB68="yes", 1, 0)</f>
        <v>0</v>
      </c>
      <c r="BM60" s="90">
        <f t="shared" si="15"/>
        <v>0</v>
      </c>
    </row>
    <row r="61" spans="1:65" x14ac:dyDescent="0.25">
      <c r="A61" s="98" t="str">
        <f>'Service providers'!A71</f>
        <v>Enter name of Site 16</v>
      </c>
      <c r="B61" s="90">
        <f>IF('Medical equipment-NSP'!F69="Yes", 'Service providers'!G71, 1)</f>
        <v>1</v>
      </c>
      <c r="C61" s="90" t="str">
        <f>IFERROR(('Medical equipment-NSP'!G69*B61)/I61, "0")</f>
        <v>0</v>
      </c>
      <c r="D61" s="90">
        <f>IF('Medical equipment-NSP'!F69="Yes", 'Service providers'!H71, 1)</f>
        <v>1</v>
      </c>
      <c r="E61" s="90" t="str">
        <f>IFERROR(('Medical equipment-NSP'!H69*D61)/I61, "0")</f>
        <v>0</v>
      </c>
      <c r="F61" s="90">
        <f>IF('Medical equipment-NSP'!C69="yes", 1, 0)</f>
        <v>0</v>
      </c>
      <c r="G61" s="90">
        <f>IF('Medical equipment-NSP'!D69="yes", 1, 0)</f>
        <v>0</v>
      </c>
      <c r="H61" s="90">
        <f>IF('Medical equipment-NSP'!E69="yes", 1, 0)</f>
        <v>0</v>
      </c>
      <c r="I61" s="90">
        <f t="shared" si="8"/>
        <v>0</v>
      </c>
      <c r="J61" s="90">
        <f>IF('Medical equipment-NSP'!M69="Yes", 'Service providers'!G71, 1)</f>
        <v>1</v>
      </c>
      <c r="K61" s="90" t="str">
        <f>IFERROR(('Medical equipment-NSP'!N69*J61)/Q61, "0")</f>
        <v>0</v>
      </c>
      <c r="L61" s="90">
        <f>IF('Medical equipment-NSP'!M69="Yes", 'Service providers'!H71, 1)</f>
        <v>1</v>
      </c>
      <c r="M61" s="90" t="str">
        <f>IFERROR(('Medical equipment-NSP'!O69*L61)/Q61, "0")</f>
        <v>0</v>
      </c>
      <c r="N61" s="90">
        <f>IF('Medical equipment-NSP'!J69="yes", 1, 0)</f>
        <v>0</v>
      </c>
      <c r="O61" s="90">
        <f>IF('Medical equipment-NSP'!K69="yes", 1, 0)</f>
        <v>0</v>
      </c>
      <c r="P61" s="90">
        <f>IF('Medical equipment-NSP'!L69="yes", 1, 0)</f>
        <v>0</v>
      </c>
      <c r="Q61" s="90">
        <f t="shared" si="9"/>
        <v>0</v>
      </c>
      <c r="R61" s="90">
        <f>IF('Medical equipment-NSP'!T69="Yes", 'Service providers'!G71, 1)</f>
        <v>1</v>
      </c>
      <c r="S61" s="90" t="str">
        <f>IFERROR(('Medical equipment-NSP'!U69*R61)/Y61, "0")</f>
        <v>0</v>
      </c>
      <c r="T61" s="90">
        <f>IF('Medical equipment-NSP'!T69="Yes", 'Service providers'!H71, 1)</f>
        <v>1</v>
      </c>
      <c r="U61" s="90" t="str">
        <f>IFERROR(('Medical equipment-NSP'!V69*T61)/Y61, "0")</f>
        <v>0</v>
      </c>
      <c r="V61" s="90">
        <f>IF('Medical equipment-NSP'!Q69="yes", 1, 0)</f>
        <v>0</v>
      </c>
      <c r="W61" s="90">
        <f>IF('Medical equipment-NSP'!R69="yes", 1, 0)</f>
        <v>0</v>
      </c>
      <c r="X61" s="90">
        <f>IF('Medical equipment-NSP'!S69="yes", 1, 0)</f>
        <v>0</v>
      </c>
      <c r="Y61" s="90">
        <f t="shared" si="10"/>
        <v>0</v>
      </c>
      <c r="Z61" s="90">
        <f>IF('Medical equipment-NSP'!AA69="Yes", 'Service providers'!G71, 1)</f>
        <v>1</v>
      </c>
      <c r="AA61" s="90" t="str">
        <f>IFERROR(('Medical equipment-NSP'!AB69*Z61)/AG61, "0")</f>
        <v>0</v>
      </c>
      <c r="AB61" s="90">
        <f>IF('Medical equipment-NSP'!AA69="Yes", 'Service providers'!H71, 1)</f>
        <v>1</v>
      </c>
      <c r="AC61" s="90" t="str">
        <f>IFERROR(('Medical equipment-NSP'!AC69*AB61)/AG61, "0")</f>
        <v>0</v>
      </c>
      <c r="AD61" s="90">
        <f>IF('Medical equipment-NSP'!X69="yes", 1, 0)</f>
        <v>0</v>
      </c>
      <c r="AE61" s="90">
        <f>IF('Medical equipment-NSP'!Y69="yes", 1, 0)</f>
        <v>0</v>
      </c>
      <c r="AF61" s="90">
        <f>IF('Medical equipment-NSP'!Z69="yes", 1, 0)</f>
        <v>0</v>
      </c>
      <c r="AG61" s="90">
        <f t="shared" si="11"/>
        <v>0</v>
      </c>
      <c r="AH61" s="90">
        <f>IF('Medical equipment-NSP'!AH69="Yes", 'Service providers'!G71, 1)</f>
        <v>1</v>
      </c>
      <c r="AI61" s="90" t="str">
        <f>IFERROR(('Medical equipment-NSP'!AI69*AH61)/AO61, "0")</f>
        <v>0</v>
      </c>
      <c r="AJ61" s="90">
        <f>IF('Medical equipment-NSP'!AH69="Yes", 'Service providers'!H71, 1)</f>
        <v>1</v>
      </c>
      <c r="AK61" s="90" t="str">
        <f>IFERROR(('Medical equipment-NSP'!AJ69*AJ61)/AO61, "0")</f>
        <v>0</v>
      </c>
      <c r="AL61" s="90">
        <f>IF('Medical equipment-NSP'!AE69="yes", 1, 0)</f>
        <v>0</v>
      </c>
      <c r="AM61" s="90">
        <f>IF('Medical equipment-NSP'!AF69="yes", 1, 0)</f>
        <v>0</v>
      </c>
      <c r="AN61" s="90">
        <f>IF('Medical equipment-NSP'!AG69="yes", 1, 0)</f>
        <v>0</v>
      </c>
      <c r="AO61" s="90">
        <f t="shared" si="12"/>
        <v>0</v>
      </c>
      <c r="AP61" s="90">
        <f>IF('Medical equipment-NSP'!AO69="Yes", 'Service providers'!G71, 1)</f>
        <v>1</v>
      </c>
      <c r="AQ61" s="90" t="str">
        <f>IFERROR(('Medical equipment-NSP'!AP69*AP61)/AW61, "0")</f>
        <v>0</v>
      </c>
      <c r="AR61" s="90">
        <f>IF('Medical equipment-NSP'!AO69="Yes", 'Service providers'!H71, 1)</f>
        <v>1</v>
      </c>
      <c r="AS61" s="90" t="str">
        <f>IFERROR(('Medical equipment-NSP'!AQ69*AR61)/AW61, "0")</f>
        <v>0</v>
      </c>
      <c r="AT61" s="90">
        <f>IF('Medical equipment-NSP'!AL69="yes", 1, 0)</f>
        <v>0</v>
      </c>
      <c r="AU61" s="90">
        <f>IF('Medical equipment-NSP'!AM69="yes", 1, 0)</f>
        <v>0</v>
      </c>
      <c r="AV61" s="90">
        <f>IF('Medical equipment-NSP'!AN69="yes", 1, 0)</f>
        <v>0</v>
      </c>
      <c r="AW61" s="90">
        <f t="shared" si="13"/>
        <v>0</v>
      </c>
      <c r="AX61" s="90">
        <f>IF('Medical equipment-NSP'!AV69="Yes", 'Service providers'!G71, 1)</f>
        <v>1</v>
      </c>
      <c r="AY61" s="90" t="str">
        <f>IFERROR(('Medical equipment-NSP'!AW69*AX61)/BE61, "0")</f>
        <v>0</v>
      </c>
      <c r="AZ61" s="90">
        <f>IF('Medical equipment-NSP'!AV69="Yes", 'Service providers'!H71, 1)</f>
        <v>1</v>
      </c>
      <c r="BA61" s="90" t="str">
        <f>IFERROR(('Medical equipment-NSP'!AX69*AZ61)/BE61, "0")</f>
        <v>0</v>
      </c>
      <c r="BB61" s="90">
        <f>IF('Medical equipment-NSP'!AS69="yes", 1, 0)</f>
        <v>0</v>
      </c>
      <c r="BC61" s="90">
        <f>IF('Medical equipment-NSP'!AT69="yes", 1, 0)</f>
        <v>0</v>
      </c>
      <c r="BD61" s="90">
        <f>IF('Medical equipment-NSP'!AU69="yes", 1, 0)</f>
        <v>0</v>
      </c>
      <c r="BE61" s="90">
        <f t="shared" si="14"/>
        <v>0</v>
      </c>
      <c r="BF61" s="90">
        <f>IF('Medical equipment-NSP'!BC69="Yes", 'Service providers'!G71, 1)</f>
        <v>1</v>
      </c>
      <c r="BG61" s="90" t="str">
        <f>IFERROR(('Medical equipment-NSP'!BD69*BF61)/BM61, "0")</f>
        <v>0</v>
      </c>
      <c r="BH61" s="90">
        <f>IF('Medical equipment-NSP'!BC69="Yes", 'Service providers'!H71, 1)</f>
        <v>1</v>
      </c>
      <c r="BI61" s="90" t="str">
        <f>IFERROR(('Medical equipment-NSP'!BE69*BH61)/BM61, "0")</f>
        <v>0</v>
      </c>
      <c r="BJ61" s="90">
        <f>IF('Medical equipment-NSP'!AZ69="yes", 1, 0)</f>
        <v>0</v>
      </c>
      <c r="BK61" s="90">
        <f>IF('Medical equipment-NSP'!BA69="yes", 1, 0)</f>
        <v>0</v>
      </c>
      <c r="BL61" s="90">
        <f>IF('Medical equipment-NSP'!BB69="yes", 1, 0)</f>
        <v>0</v>
      </c>
      <c r="BM61" s="90">
        <f t="shared" si="15"/>
        <v>0</v>
      </c>
    </row>
    <row r="62" spans="1:65" x14ac:dyDescent="0.25">
      <c r="A62" s="98" t="str">
        <f>'Service providers'!A72</f>
        <v>Enter name of Site 17</v>
      </c>
      <c r="B62" s="90">
        <f>IF('Medical equipment-NSP'!F70="Yes", 'Service providers'!G72, 1)</f>
        <v>1</v>
      </c>
      <c r="C62" s="90" t="str">
        <f>IFERROR(('Medical equipment-NSP'!G70*B62)/I62, "0")</f>
        <v>0</v>
      </c>
      <c r="D62" s="90">
        <f>IF('Medical equipment-NSP'!F70="Yes", 'Service providers'!H72, 1)</f>
        <v>1</v>
      </c>
      <c r="E62" s="90" t="str">
        <f>IFERROR(('Medical equipment-NSP'!H70*D62)/I62, "0")</f>
        <v>0</v>
      </c>
      <c r="F62" s="90">
        <f>IF('Medical equipment-NSP'!C70="yes", 1, 0)</f>
        <v>0</v>
      </c>
      <c r="G62" s="90">
        <f>IF('Medical equipment-NSP'!D70="yes", 1, 0)</f>
        <v>0</v>
      </c>
      <c r="H62" s="90">
        <f>IF('Medical equipment-NSP'!E70="yes", 1, 0)</f>
        <v>0</v>
      </c>
      <c r="I62" s="90">
        <f t="shared" si="8"/>
        <v>0</v>
      </c>
      <c r="J62" s="90">
        <f>IF('Medical equipment-NSP'!M70="Yes", 'Service providers'!G72, 1)</f>
        <v>1</v>
      </c>
      <c r="K62" s="90" t="str">
        <f>IFERROR(('Medical equipment-NSP'!N70*J62)/Q62, "0")</f>
        <v>0</v>
      </c>
      <c r="L62" s="90">
        <f>IF('Medical equipment-NSP'!M70="Yes", 'Service providers'!H72, 1)</f>
        <v>1</v>
      </c>
      <c r="M62" s="90" t="str">
        <f>IFERROR(('Medical equipment-NSP'!O70*L62)/Q62, "0")</f>
        <v>0</v>
      </c>
      <c r="N62" s="90">
        <f>IF('Medical equipment-NSP'!J70="yes", 1, 0)</f>
        <v>0</v>
      </c>
      <c r="O62" s="90">
        <f>IF('Medical equipment-NSP'!K70="yes", 1, 0)</f>
        <v>0</v>
      </c>
      <c r="P62" s="90">
        <f>IF('Medical equipment-NSP'!L70="yes", 1, 0)</f>
        <v>0</v>
      </c>
      <c r="Q62" s="90">
        <f t="shared" si="9"/>
        <v>0</v>
      </c>
      <c r="R62" s="90">
        <f>IF('Medical equipment-NSP'!T70="Yes", 'Service providers'!G72, 1)</f>
        <v>1</v>
      </c>
      <c r="S62" s="90" t="str">
        <f>IFERROR(('Medical equipment-NSP'!U70*R62)/Y62, "0")</f>
        <v>0</v>
      </c>
      <c r="T62" s="90">
        <f>IF('Medical equipment-NSP'!T70="Yes", 'Service providers'!H72, 1)</f>
        <v>1</v>
      </c>
      <c r="U62" s="90" t="str">
        <f>IFERROR(('Medical equipment-NSP'!V70*T62)/Y62, "0")</f>
        <v>0</v>
      </c>
      <c r="V62" s="90">
        <f>IF('Medical equipment-NSP'!Q70="yes", 1, 0)</f>
        <v>0</v>
      </c>
      <c r="W62" s="90">
        <f>IF('Medical equipment-NSP'!R70="yes", 1, 0)</f>
        <v>0</v>
      </c>
      <c r="X62" s="90">
        <f>IF('Medical equipment-NSP'!S70="yes", 1, 0)</f>
        <v>0</v>
      </c>
      <c r="Y62" s="90">
        <f t="shared" si="10"/>
        <v>0</v>
      </c>
      <c r="Z62" s="90">
        <f>IF('Medical equipment-NSP'!AA70="Yes", 'Service providers'!G72, 1)</f>
        <v>1</v>
      </c>
      <c r="AA62" s="90" t="str">
        <f>IFERROR(('Medical equipment-NSP'!AB70*Z62)/AG62, "0")</f>
        <v>0</v>
      </c>
      <c r="AB62" s="90">
        <f>IF('Medical equipment-NSP'!AA70="Yes", 'Service providers'!H72, 1)</f>
        <v>1</v>
      </c>
      <c r="AC62" s="90" t="str">
        <f>IFERROR(('Medical equipment-NSP'!AC70*AB62)/AG62, "0")</f>
        <v>0</v>
      </c>
      <c r="AD62" s="90">
        <f>IF('Medical equipment-NSP'!X70="yes", 1, 0)</f>
        <v>0</v>
      </c>
      <c r="AE62" s="90">
        <f>IF('Medical equipment-NSP'!Y70="yes", 1, 0)</f>
        <v>0</v>
      </c>
      <c r="AF62" s="90">
        <f>IF('Medical equipment-NSP'!Z70="yes", 1, 0)</f>
        <v>0</v>
      </c>
      <c r="AG62" s="90">
        <f t="shared" si="11"/>
        <v>0</v>
      </c>
      <c r="AH62" s="90">
        <f>IF('Medical equipment-NSP'!AH70="Yes", 'Service providers'!G72, 1)</f>
        <v>1</v>
      </c>
      <c r="AI62" s="90" t="str">
        <f>IFERROR(('Medical equipment-NSP'!AI70*AH62)/AO62, "0")</f>
        <v>0</v>
      </c>
      <c r="AJ62" s="90">
        <f>IF('Medical equipment-NSP'!AH70="Yes", 'Service providers'!H72, 1)</f>
        <v>1</v>
      </c>
      <c r="AK62" s="90" t="str">
        <f>IFERROR(('Medical equipment-NSP'!AJ70*AJ62)/AO62, "0")</f>
        <v>0</v>
      </c>
      <c r="AL62" s="90">
        <f>IF('Medical equipment-NSP'!AE70="yes", 1, 0)</f>
        <v>0</v>
      </c>
      <c r="AM62" s="90">
        <f>IF('Medical equipment-NSP'!AF70="yes", 1, 0)</f>
        <v>0</v>
      </c>
      <c r="AN62" s="90">
        <f>IF('Medical equipment-NSP'!AG70="yes", 1, 0)</f>
        <v>0</v>
      </c>
      <c r="AO62" s="90">
        <f t="shared" si="12"/>
        <v>0</v>
      </c>
      <c r="AP62" s="90">
        <f>IF('Medical equipment-NSP'!AO70="Yes", 'Service providers'!G72, 1)</f>
        <v>1</v>
      </c>
      <c r="AQ62" s="90" t="str">
        <f>IFERROR(('Medical equipment-NSP'!AP70*AP62)/AW62, "0")</f>
        <v>0</v>
      </c>
      <c r="AR62" s="90">
        <f>IF('Medical equipment-NSP'!AO70="Yes", 'Service providers'!H72, 1)</f>
        <v>1</v>
      </c>
      <c r="AS62" s="90" t="str">
        <f>IFERROR(('Medical equipment-NSP'!AQ70*AR62)/AW62, "0")</f>
        <v>0</v>
      </c>
      <c r="AT62" s="90">
        <f>IF('Medical equipment-NSP'!AL70="yes", 1, 0)</f>
        <v>0</v>
      </c>
      <c r="AU62" s="90">
        <f>IF('Medical equipment-NSP'!AM70="yes", 1, 0)</f>
        <v>0</v>
      </c>
      <c r="AV62" s="90">
        <f>IF('Medical equipment-NSP'!AN70="yes", 1, 0)</f>
        <v>0</v>
      </c>
      <c r="AW62" s="90">
        <f t="shared" si="13"/>
        <v>0</v>
      </c>
      <c r="AX62" s="90">
        <f>IF('Medical equipment-NSP'!AV70="Yes", 'Service providers'!G72, 1)</f>
        <v>1</v>
      </c>
      <c r="AY62" s="90" t="str">
        <f>IFERROR(('Medical equipment-NSP'!AW70*AX62)/BE62, "0")</f>
        <v>0</v>
      </c>
      <c r="AZ62" s="90">
        <f>IF('Medical equipment-NSP'!AV70="Yes", 'Service providers'!H72, 1)</f>
        <v>1</v>
      </c>
      <c r="BA62" s="90" t="str">
        <f>IFERROR(('Medical equipment-NSP'!AX70*AZ62)/BE62, "0")</f>
        <v>0</v>
      </c>
      <c r="BB62" s="90">
        <f>IF('Medical equipment-NSP'!AS70="yes", 1, 0)</f>
        <v>0</v>
      </c>
      <c r="BC62" s="90">
        <f>IF('Medical equipment-NSP'!AT70="yes", 1, 0)</f>
        <v>0</v>
      </c>
      <c r="BD62" s="90">
        <f>IF('Medical equipment-NSP'!AU70="yes", 1, 0)</f>
        <v>0</v>
      </c>
      <c r="BE62" s="90">
        <f t="shared" si="14"/>
        <v>0</v>
      </c>
      <c r="BF62" s="90">
        <f>IF('Medical equipment-NSP'!BC70="Yes", 'Service providers'!G72, 1)</f>
        <v>1</v>
      </c>
      <c r="BG62" s="90" t="str">
        <f>IFERROR(('Medical equipment-NSP'!BD70*BF62)/BM62, "0")</f>
        <v>0</v>
      </c>
      <c r="BH62" s="90">
        <f>IF('Medical equipment-NSP'!BC70="Yes", 'Service providers'!H72, 1)</f>
        <v>1</v>
      </c>
      <c r="BI62" s="90" t="str">
        <f>IFERROR(('Medical equipment-NSP'!BE70*BH62)/BM62, "0")</f>
        <v>0</v>
      </c>
      <c r="BJ62" s="90">
        <f>IF('Medical equipment-NSP'!AZ70="yes", 1, 0)</f>
        <v>0</v>
      </c>
      <c r="BK62" s="90">
        <f>IF('Medical equipment-NSP'!BA70="yes", 1, 0)</f>
        <v>0</v>
      </c>
      <c r="BL62" s="90">
        <f>IF('Medical equipment-NSP'!BB70="yes", 1, 0)</f>
        <v>0</v>
      </c>
      <c r="BM62" s="90">
        <f t="shared" si="15"/>
        <v>0</v>
      </c>
    </row>
    <row r="63" spans="1:65" x14ac:dyDescent="0.25">
      <c r="A63" s="98" t="str">
        <f>'Service providers'!A73</f>
        <v>Enter name of Site 18</v>
      </c>
      <c r="B63" s="90">
        <f>IF('Medical equipment-NSP'!F71="Yes", 'Service providers'!G73, 1)</f>
        <v>1</v>
      </c>
      <c r="C63" s="90" t="str">
        <f>IFERROR(('Medical equipment-NSP'!G71*B63)/I63, "0")</f>
        <v>0</v>
      </c>
      <c r="D63" s="90">
        <f>IF('Medical equipment-NSP'!F71="Yes", 'Service providers'!H73, 1)</f>
        <v>1</v>
      </c>
      <c r="E63" s="90" t="str">
        <f>IFERROR(('Medical equipment-NSP'!H71*D63)/I63, "0")</f>
        <v>0</v>
      </c>
      <c r="F63" s="90">
        <f>IF('Medical equipment-NSP'!C71="yes", 1, 0)</f>
        <v>0</v>
      </c>
      <c r="G63" s="90">
        <f>IF('Medical equipment-NSP'!D71="yes", 1, 0)</f>
        <v>0</v>
      </c>
      <c r="H63" s="90">
        <f>IF('Medical equipment-NSP'!E71="yes", 1, 0)</f>
        <v>0</v>
      </c>
      <c r="I63" s="90">
        <f t="shared" si="8"/>
        <v>0</v>
      </c>
      <c r="J63" s="90">
        <f>IF('Medical equipment-NSP'!M71="Yes", 'Service providers'!G73, 1)</f>
        <v>1</v>
      </c>
      <c r="K63" s="90" t="str">
        <f>IFERROR(('Medical equipment-NSP'!N71*J63)/Q63, "0")</f>
        <v>0</v>
      </c>
      <c r="L63" s="90">
        <f>IF('Medical equipment-NSP'!M71="Yes", 'Service providers'!H73, 1)</f>
        <v>1</v>
      </c>
      <c r="M63" s="90" t="str">
        <f>IFERROR(('Medical equipment-NSP'!O71*L63)/Q63, "0")</f>
        <v>0</v>
      </c>
      <c r="N63" s="90">
        <f>IF('Medical equipment-NSP'!J71="yes", 1, 0)</f>
        <v>0</v>
      </c>
      <c r="O63" s="90">
        <f>IF('Medical equipment-NSP'!K71="yes", 1, 0)</f>
        <v>0</v>
      </c>
      <c r="P63" s="90">
        <f>IF('Medical equipment-NSP'!L71="yes", 1, 0)</f>
        <v>0</v>
      </c>
      <c r="Q63" s="90">
        <f t="shared" si="9"/>
        <v>0</v>
      </c>
      <c r="R63" s="90">
        <f>IF('Medical equipment-NSP'!T71="Yes", 'Service providers'!G73, 1)</f>
        <v>1</v>
      </c>
      <c r="S63" s="90" t="str">
        <f>IFERROR(('Medical equipment-NSP'!U71*R63)/Y63, "0")</f>
        <v>0</v>
      </c>
      <c r="T63" s="90">
        <f>IF('Medical equipment-NSP'!T71="Yes", 'Service providers'!H73, 1)</f>
        <v>1</v>
      </c>
      <c r="U63" s="90" t="str">
        <f>IFERROR(('Medical equipment-NSP'!V71*T63)/Y63, "0")</f>
        <v>0</v>
      </c>
      <c r="V63" s="90">
        <f>IF('Medical equipment-NSP'!Q71="yes", 1, 0)</f>
        <v>0</v>
      </c>
      <c r="W63" s="90">
        <f>IF('Medical equipment-NSP'!R71="yes", 1, 0)</f>
        <v>0</v>
      </c>
      <c r="X63" s="90">
        <f>IF('Medical equipment-NSP'!S71="yes", 1, 0)</f>
        <v>0</v>
      </c>
      <c r="Y63" s="90">
        <f t="shared" si="10"/>
        <v>0</v>
      </c>
      <c r="Z63" s="90">
        <f>IF('Medical equipment-NSP'!AA71="Yes", 'Service providers'!G73, 1)</f>
        <v>1</v>
      </c>
      <c r="AA63" s="90" t="str">
        <f>IFERROR(('Medical equipment-NSP'!AB71*Z63)/AG63, "0")</f>
        <v>0</v>
      </c>
      <c r="AB63" s="90">
        <f>IF('Medical equipment-NSP'!AA71="Yes", 'Service providers'!H73, 1)</f>
        <v>1</v>
      </c>
      <c r="AC63" s="90" t="str">
        <f>IFERROR(('Medical equipment-NSP'!AC71*AB63)/AG63, "0")</f>
        <v>0</v>
      </c>
      <c r="AD63" s="90">
        <f>IF('Medical equipment-NSP'!X71="yes", 1, 0)</f>
        <v>0</v>
      </c>
      <c r="AE63" s="90">
        <f>IF('Medical equipment-NSP'!Y71="yes", 1, 0)</f>
        <v>0</v>
      </c>
      <c r="AF63" s="90">
        <f>IF('Medical equipment-NSP'!Z71="yes", 1, 0)</f>
        <v>0</v>
      </c>
      <c r="AG63" s="90">
        <f t="shared" si="11"/>
        <v>0</v>
      </c>
      <c r="AH63" s="90">
        <f>IF('Medical equipment-NSP'!AH71="Yes", 'Service providers'!G73, 1)</f>
        <v>1</v>
      </c>
      <c r="AI63" s="90" t="str">
        <f>IFERROR(('Medical equipment-NSP'!AI71*AH63)/AO63, "0")</f>
        <v>0</v>
      </c>
      <c r="AJ63" s="90">
        <f>IF('Medical equipment-NSP'!AH71="Yes", 'Service providers'!H73, 1)</f>
        <v>1</v>
      </c>
      <c r="AK63" s="90" t="str">
        <f>IFERROR(('Medical equipment-NSP'!AJ71*AJ63)/AO63, "0")</f>
        <v>0</v>
      </c>
      <c r="AL63" s="90">
        <f>IF('Medical equipment-NSP'!AE71="yes", 1, 0)</f>
        <v>0</v>
      </c>
      <c r="AM63" s="90">
        <f>IF('Medical equipment-NSP'!AF71="yes", 1, 0)</f>
        <v>0</v>
      </c>
      <c r="AN63" s="90">
        <f>IF('Medical equipment-NSP'!AG71="yes", 1, 0)</f>
        <v>0</v>
      </c>
      <c r="AO63" s="90">
        <f t="shared" si="12"/>
        <v>0</v>
      </c>
      <c r="AP63" s="90">
        <f>IF('Medical equipment-NSP'!AO71="Yes", 'Service providers'!G73, 1)</f>
        <v>1</v>
      </c>
      <c r="AQ63" s="90" t="str">
        <f>IFERROR(('Medical equipment-NSP'!AP71*AP63)/AW63, "0")</f>
        <v>0</v>
      </c>
      <c r="AR63" s="90">
        <f>IF('Medical equipment-NSP'!AO71="Yes", 'Service providers'!H73, 1)</f>
        <v>1</v>
      </c>
      <c r="AS63" s="90" t="str">
        <f>IFERROR(('Medical equipment-NSP'!AQ71*AR63)/AW63, "0")</f>
        <v>0</v>
      </c>
      <c r="AT63" s="90">
        <f>IF('Medical equipment-NSP'!AL71="yes", 1, 0)</f>
        <v>0</v>
      </c>
      <c r="AU63" s="90">
        <f>IF('Medical equipment-NSP'!AM71="yes", 1, 0)</f>
        <v>0</v>
      </c>
      <c r="AV63" s="90">
        <f>IF('Medical equipment-NSP'!AN71="yes", 1, 0)</f>
        <v>0</v>
      </c>
      <c r="AW63" s="90">
        <f t="shared" si="13"/>
        <v>0</v>
      </c>
      <c r="AX63" s="90">
        <f>IF('Medical equipment-NSP'!AV71="Yes", 'Service providers'!G73, 1)</f>
        <v>1</v>
      </c>
      <c r="AY63" s="90" t="str">
        <f>IFERROR(('Medical equipment-NSP'!AW71*AX63)/BE63, "0")</f>
        <v>0</v>
      </c>
      <c r="AZ63" s="90">
        <f>IF('Medical equipment-NSP'!AV71="Yes", 'Service providers'!H73, 1)</f>
        <v>1</v>
      </c>
      <c r="BA63" s="90" t="str">
        <f>IFERROR(('Medical equipment-NSP'!AX71*AZ63)/BE63, "0")</f>
        <v>0</v>
      </c>
      <c r="BB63" s="90">
        <f>IF('Medical equipment-NSP'!AS71="yes", 1, 0)</f>
        <v>0</v>
      </c>
      <c r="BC63" s="90">
        <f>IF('Medical equipment-NSP'!AT71="yes", 1, 0)</f>
        <v>0</v>
      </c>
      <c r="BD63" s="90">
        <f>IF('Medical equipment-NSP'!AU71="yes", 1, 0)</f>
        <v>0</v>
      </c>
      <c r="BE63" s="90">
        <f t="shared" si="14"/>
        <v>0</v>
      </c>
      <c r="BF63" s="90">
        <f>IF('Medical equipment-NSP'!BC71="Yes", 'Service providers'!G73, 1)</f>
        <v>1</v>
      </c>
      <c r="BG63" s="90" t="str">
        <f>IFERROR(('Medical equipment-NSP'!BD71*BF63)/BM63, "0")</f>
        <v>0</v>
      </c>
      <c r="BH63" s="90">
        <f>IF('Medical equipment-NSP'!BC71="Yes", 'Service providers'!H73, 1)</f>
        <v>1</v>
      </c>
      <c r="BI63" s="90" t="str">
        <f>IFERROR(('Medical equipment-NSP'!BE71*BH63)/BM63, "0")</f>
        <v>0</v>
      </c>
      <c r="BJ63" s="90">
        <f>IF('Medical equipment-NSP'!AZ71="yes", 1, 0)</f>
        <v>0</v>
      </c>
      <c r="BK63" s="90">
        <f>IF('Medical equipment-NSP'!BA71="yes", 1, 0)</f>
        <v>0</v>
      </c>
      <c r="BL63" s="90">
        <f>IF('Medical equipment-NSP'!BB71="yes", 1, 0)</f>
        <v>0</v>
      </c>
      <c r="BM63" s="90">
        <f t="shared" si="15"/>
        <v>0</v>
      </c>
    </row>
    <row r="64" spans="1:65" x14ac:dyDescent="0.25">
      <c r="A64" s="98" t="str">
        <f>'Service providers'!A74</f>
        <v>Enter name of Site 19</v>
      </c>
      <c r="B64" s="90">
        <f>IF('Medical equipment-NSP'!F72="Yes", 'Service providers'!G74, 1)</f>
        <v>1</v>
      </c>
      <c r="C64" s="90" t="str">
        <f>IFERROR(('Medical equipment-NSP'!G72*B64)/I64, "0")</f>
        <v>0</v>
      </c>
      <c r="D64" s="90">
        <f>IF('Medical equipment-NSP'!F72="Yes", 'Service providers'!H74, 1)</f>
        <v>1</v>
      </c>
      <c r="E64" s="90" t="str">
        <f>IFERROR(('Medical equipment-NSP'!H72*D64)/I64, "0")</f>
        <v>0</v>
      </c>
      <c r="F64" s="90">
        <f>IF('Medical equipment-NSP'!C72="yes", 1, 0)</f>
        <v>0</v>
      </c>
      <c r="G64" s="90">
        <f>IF('Medical equipment-NSP'!D72="yes", 1, 0)</f>
        <v>0</v>
      </c>
      <c r="H64" s="90">
        <f>IF('Medical equipment-NSP'!E72="yes", 1, 0)</f>
        <v>0</v>
      </c>
      <c r="I64" s="90">
        <f t="shared" si="8"/>
        <v>0</v>
      </c>
      <c r="J64" s="90">
        <f>IF('Medical equipment-NSP'!M72="Yes", 'Service providers'!G74, 1)</f>
        <v>1</v>
      </c>
      <c r="K64" s="90" t="str">
        <f>IFERROR(('Medical equipment-NSP'!N72*J64)/Q64, "0")</f>
        <v>0</v>
      </c>
      <c r="L64" s="90">
        <f>IF('Medical equipment-NSP'!M72="Yes", 'Service providers'!H74, 1)</f>
        <v>1</v>
      </c>
      <c r="M64" s="90" t="str">
        <f>IFERROR(('Medical equipment-NSP'!O72*L64)/Q64, "0")</f>
        <v>0</v>
      </c>
      <c r="N64" s="90">
        <f>IF('Medical equipment-NSP'!J72="yes", 1, 0)</f>
        <v>0</v>
      </c>
      <c r="O64" s="90">
        <f>IF('Medical equipment-NSP'!K72="yes", 1, 0)</f>
        <v>0</v>
      </c>
      <c r="P64" s="90">
        <f>IF('Medical equipment-NSP'!L72="yes", 1, 0)</f>
        <v>0</v>
      </c>
      <c r="Q64" s="90">
        <f t="shared" si="9"/>
        <v>0</v>
      </c>
      <c r="R64" s="90">
        <f>IF('Medical equipment-NSP'!T72="Yes", 'Service providers'!G74, 1)</f>
        <v>1</v>
      </c>
      <c r="S64" s="90" t="str">
        <f>IFERROR(('Medical equipment-NSP'!U72*R64)/Y64, "0")</f>
        <v>0</v>
      </c>
      <c r="T64" s="90">
        <f>IF('Medical equipment-NSP'!T72="Yes", 'Service providers'!H74, 1)</f>
        <v>1</v>
      </c>
      <c r="U64" s="90" t="str">
        <f>IFERROR(('Medical equipment-NSP'!V72*T64)/Y64, "0")</f>
        <v>0</v>
      </c>
      <c r="V64" s="90">
        <f>IF('Medical equipment-NSP'!Q72="yes", 1, 0)</f>
        <v>0</v>
      </c>
      <c r="W64" s="90">
        <f>IF('Medical equipment-NSP'!R72="yes", 1, 0)</f>
        <v>0</v>
      </c>
      <c r="X64" s="90">
        <f>IF('Medical equipment-NSP'!S72="yes", 1, 0)</f>
        <v>0</v>
      </c>
      <c r="Y64" s="90">
        <f t="shared" si="10"/>
        <v>0</v>
      </c>
      <c r="Z64" s="90">
        <f>IF('Medical equipment-NSP'!AA72="Yes", 'Service providers'!G74, 1)</f>
        <v>1</v>
      </c>
      <c r="AA64" s="90" t="str">
        <f>IFERROR(('Medical equipment-NSP'!AB72*Z64)/AG64, "0")</f>
        <v>0</v>
      </c>
      <c r="AB64" s="90">
        <f>IF('Medical equipment-NSP'!AA72="Yes", 'Service providers'!H74, 1)</f>
        <v>1</v>
      </c>
      <c r="AC64" s="90" t="str">
        <f>IFERROR(('Medical equipment-NSP'!AC72*AB64)/AG64, "0")</f>
        <v>0</v>
      </c>
      <c r="AD64" s="90">
        <f>IF('Medical equipment-NSP'!X72="yes", 1, 0)</f>
        <v>0</v>
      </c>
      <c r="AE64" s="90">
        <f>IF('Medical equipment-NSP'!Y72="yes", 1, 0)</f>
        <v>0</v>
      </c>
      <c r="AF64" s="90">
        <f>IF('Medical equipment-NSP'!Z72="yes", 1, 0)</f>
        <v>0</v>
      </c>
      <c r="AG64" s="90">
        <f t="shared" si="11"/>
        <v>0</v>
      </c>
      <c r="AH64" s="90">
        <f>IF('Medical equipment-NSP'!AH72="Yes", 'Service providers'!G74, 1)</f>
        <v>1</v>
      </c>
      <c r="AI64" s="90" t="str">
        <f>IFERROR(('Medical equipment-NSP'!AI72*AH64)/AO64, "0")</f>
        <v>0</v>
      </c>
      <c r="AJ64" s="90">
        <f>IF('Medical equipment-NSP'!AH72="Yes", 'Service providers'!H74, 1)</f>
        <v>1</v>
      </c>
      <c r="AK64" s="90" t="str">
        <f>IFERROR(('Medical equipment-NSP'!AJ72*AJ64)/AO64, "0")</f>
        <v>0</v>
      </c>
      <c r="AL64" s="90">
        <f>IF('Medical equipment-NSP'!AE72="yes", 1, 0)</f>
        <v>0</v>
      </c>
      <c r="AM64" s="90">
        <f>IF('Medical equipment-NSP'!AF72="yes", 1, 0)</f>
        <v>0</v>
      </c>
      <c r="AN64" s="90">
        <f>IF('Medical equipment-NSP'!AG72="yes", 1, 0)</f>
        <v>0</v>
      </c>
      <c r="AO64" s="90">
        <f t="shared" si="12"/>
        <v>0</v>
      </c>
      <c r="AP64" s="90">
        <f>IF('Medical equipment-NSP'!AO72="Yes", 'Service providers'!G74, 1)</f>
        <v>1</v>
      </c>
      <c r="AQ64" s="90" t="str">
        <f>IFERROR(('Medical equipment-NSP'!AP72*AP64)/AW64, "0")</f>
        <v>0</v>
      </c>
      <c r="AR64" s="90">
        <f>IF('Medical equipment-NSP'!AO72="Yes", 'Service providers'!H74, 1)</f>
        <v>1</v>
      </c>
      <c r="AS64" s="90" t="str">
        <f>IFERROR(('Medical equipment-NSP'!AQ72*AR64)/AW64, "0")</f>
        <v>0</v>
      </c>
      <c r="AT64" s="90">
        <f>IF('Medical equipment-NSP'!AL72="yes", 1, 0)</f>
        <v>0</v>
      </c>
      <c r="AU64" s="90">
        <f>IF('Medical equipment-NSP'!AM72="yes", 1, 0)</f>
        <v>0</v>
      </c>
      <c r="AV64" s="90">
        <f>IF('Medical equipment-NSP'!AN72="yes", 1, 0)</f>
        <v>0</v>
      </c>
      <c r="AW64" s="90">
        <f t="shared" si="13"/>
        <v>0</v>
      </c>
      <c r="AX64" s="90">
        <f>IF('Medical equipment-NSP'!AV72="Yes", 'Service providers'!G74, 1)</f>
        <v>1</v>
      </c>
      <c r="AY64" s="90" t="str">
        <f>IFERROR(('Medical equipment-NSP'!AW72*AX64)/BE64, "0")</f>
        <v>0</v>
      </c>
      <c r="AZ64" s="90">
        <f>IF('Medical equipment-NSP'!AV72="Yes", 'Service providers'!H74, 1)</f>
        <v>1</v>
      </c>
      <c r="BA64" s="90" t="str">
        <f>IFERROR(('Medical equipment-NSP'!AX72*AZ64)/BE64, "0")</f>
        <v>0</v>
      </c>
      <c r="BB64" s="90">
        <f>IF('Medical equipment-NSP'!AS72="yes", 1, 0)</f>
        <v>0</v>
      </c>
      <c r="BC64" s="90">
        <f>IF('Medical equipment-NSP'!AT72="yes", 1, 0)</f>
        <v>0</v>
      </c>
      <c r="BD64" s="90">
        <f>IF('Medical equipment-NSP'!AU72="yes", 1, 0)</f>
        <v>0</v>
      </c>
      <c r="BE64" s="90">
        <f t="shared" si="14"/>
        <v>0</v>
      </c>
      <c r="BF64" s="90">
        <f>IF('Medical equipment-NSP'!BC72="Yes", 'Service providers'!G74, 1)</f>
        <v>1</v>
      </c>
      <c r="BG64" s="90" t="str">
        <f>IFERROR(('Medical equipment-NSP'!BD72*BF64)/BM64, "0")</f>
        <v>0</v>
      </c>
      <c r="BH64" s="90">
        <f>IF('Medical equipment-NSP'!BC72="Yes", 'Service providers'!H74, 1)</f>
        <v>1</v>
      </c>
      <c r="BI64" s="90" t="str">
        <f>IFERROR(('Medical equipment-NSP'!BE72*BH64)/BM64, "0")</f>
        <v>0</v>
      </c>
      <c r="BJ64" s="90">
        <f>IF('Medical equipment-NSP'!AZ72="yes", 1, 0)</f>
        <v>0</v>
      </c>
      <c r="BK64" s="90">
        <f>IF('Medical equipment-NSP'!BA72="yes", 1, 0)</f>
        <v>0</v>
      </c>
      <c r="BL64" s="90">
        <f>IF('Medical equipment-NSP'!BB72="yes", 1, 0)</f>
        <v>0</v>
      </c>
      <c r="BM64" s="90">
        <f t="shared" si="15"/>
        <v>0</v>
      </c>
    </row>
    <row r="65" spans="1:65" x14ac:dyDescent="0.25">
      <c r="A65" s="98" t="str">
        <f>'Service providers'!A75</f>
        <v>Enter name of Site 20</v>
      </c>
      <c r="B65" s="90">
        <f>IF('Medical equipment-NSP'!F73="Yes", 'Service providers'!G75, 1)</f>
        <v>1</v>
      </c>
      <c r="C65" s="90" t="str">
        <f>IFERROR(('Medical equipment-NSP'!G73*B65)/I65, "0")</f>
        <v>0</v>
      </c>
      <c r="D65" s="90">
        <f>IF('Medical equipment-NSP'!F73="Yes", 'Service providers'!H75, 1)</f>
        <v>1</v>
      </c>
      <c r="E65" s="90" t="str">
        <f>IFERROR(('Medical equipment-NSP'!H73*D65)/I65, "0")</f>
        <v>0</v>
      </c>
      <c r="F65" s="90">
        <f>IF('Medical equipment-NSP'!C73="yes", 1, 0)</f>
        <v>0</v>
      </c>
      <c r="G65" s="90">
        <f>IF('Medical equipment-NSP'!D73="yes", 1, 0)</f>
        <v>0</v>
      </c>
      <c r="H65" s="90">
        <f>IF('Medical equipment-NSP'!E73="yes", 1, 0)</f>
        <v>0</v>
      </c>
      <c r="I65" s="90">
        <f t="shared" si="8"/>
        <v>0</v>
      </c>
      <c r="J65" s="90">
        <f>IF('Medical equipment-NSP'!M73="Yes", 'Service providers'!G75, 1)</f>
        <v>1</v>
      </c>
      <c r="K65" s="90" t="str">
        <f>IFERROR(('Medical equipment-NSP'!N73*J65)/Q65, "0")</f>
        <v>0</v>
      </c>
      <c r="L65" s="90">
        <f>IF('Medical equipment-NSP'!M73="Yes", 'Service providers'!H75, 1)</f>
        <v>1</v>
      </c>
      <c r="M65" s="90" t="str">
        <f>IFERROR(('Medical equipment-NSP'!O73*L65)/Q65, "0")</f>
        <v>0</v>
      </c>
      <c r="N65" s="90">
        <f>IF('Medical equipment-NSP'!J73="yes", 1, 0)</f>
        <v>0</v>
      </c>
      <c r="O65" s="90">
        <f>IF('Medical equipment-NSP'!K73="yes", 1, 0)</f>
        <v>0</v>
      </c>
      <c r="P65" s="90">
        <f>IF('Medical equipment-NSP'!L73="yes", 1, 0)</f>
        <v>0</v>
      </c>
      <c r="Q65" s="90">
        <f t="shared" si="9"/>
        <v>0</v>
      </c>
      <c r="R65" s="90">
        <f>IF('Medical equipment-NSP'!T73="Yes", 'Service providers'!G75, 1)</f>
        <v>1</v>
      </c>
      <c r="S65" s="90" t="str">
        <f>IFERROR(('Medical equipment-NSP'!U73*R65)/Y65, "0")</f>
        <v>0</v>
      </c>
      <c r="T65" s="90">
        <f>IF('Medical equipment-NSP'!T73="Yes", 'Service providers'!H75, 1)</f>
        <v>1</v>
      </c>
      <c r="U65" s="90" t="str">
        <f>IFERROR(('Medical equipment-NSP'!V73*T65)/Y65, "0")</f>
        <v>0</v>
      </c>
      <c r="V65" s="90">
        <f>IF('Medical equipment-NSP'!Q73="yes", 1, 0)</f>
        <v>0</v>
      </c>
      <c r="W65" s="90">
        <f>IF('Medical equipment-NSP'!R73="yes", 1, 0)</f>
        <v>0</v>
      </c>
      <c r="X65" s="90">
        <f>IF('Medical equipment-NSP'!S73="yes", 1, 0)</f>
        <v>0</v>
      </c>
      <c r="Y65" s="90">
        <f t="shared" si="10"/>
        <v>0</v>
      </c>
      <c r="Z65" s="90">
        <f>IF('Medical equipment-NSP'!AA73="Yes", 'Service providers'!G75, 1)</f>
        <v>1</v>
      </c>
      <c r="AA65" s="90" t="str">
        <f>IFERROR(('Medical equipment-NSP'!AB73*Z65)/AG65, "0")</f>
        <v>0</v>
      </c>
      <c r="AB65" s="90">
        <f>IF('Medical equipment-NSP'!AA73="Yes", 'Service providers'!H75, 1)</f>
        <v>1</v>
      </c>
      <c r="AC65" s="90" t="str">
        <f>IFERROR(('Medical equipment-NSP'!AC73*AB65)/AG65, "0")</f>
        <v>0</v>
      </c>
      <c r="AD65" s="90">
        <f>IF('Medical equipment-NSP'!X73="yes", 1, 0)</f>
        <v>0</v>
      </c>
      <c r="AE65" s="90">
        <f>IF('Medical equipment-NSP'!Y73="yes", 1, 0)</f>
        <v>0</v>
      </c>
      <c r="AF65" s="90">
        <f>IF('Medical equipment-NSP'!Z73="yes", 1, 0)</f>
        <v>0</v>
      </c>
      <c r="AG65" s="90">
        <f t="shared" si="11"/>
        <v>0</v>
      </c>
      <c r="AH65" s="90">
        <f>IF('Medical equipment-NSP'!AH73="Yes", 'Service providers'!G75, 1)</f>
        <v>1</v>
      </c>
      <c r="AI65" s="90" t="str">
        <f>IFERROR(('Medical equipment-NSP'!AI73*AH65)/AO65, "0")</f>
        <v>0</v>
      </c>
      <c r="AJ65" s="90">
        <f>IF('Medical equipment-NSP'!AH73="Yes", 'Service providers'!H75, 1)</f>
        <v>1</v>
      </c>
      <c r="AK65" s="90" t="str">
        <f>IFERROR(('Medical equipment-NSP'!AJ73*AJ65)/AO65, "0")</f>
        <v>0</v>
      </c>
      <c r="AL65" s="90">
        <f>IF('Medical equipment-NSP'!AE73="yes", 1, 0)</f>
        <v>0</v>
      </c>
      <c r="AM65" s="90">
        <f>IF('Medical equipment-NSP'!AF73="yes", 1, 0)</f>
        <v>0</v>
      </c>
      <c r="AN65" s="90">
        <f>IF('Medical equipment-NSP'!AG73="yes", 1, 0)</f>
        <v>0</v>
      </c>
      <c r="AO65" s="90">
        <f t="shared" si="12"/>
        <v>0</v>
      </c>
      <c r="AP65" s="90">
        <f>IF('Medical equipment-NSP'!AO73="Yes", 'Service providers'!G75, 1)</f>
        <v>1</v>
      </c>
      <c r="AQ65" s="90" t="str">
        <f>IFERROR(('Medical equipment-NSP'!AP73*AP65)/AW65, "0")</f>
        <v>0</v>
      </c>
      <c r="AR65" s="90">
        <f>IF('Medical equipment-NSP'!AO73="Yes", 'Service providers'!H75, 1)</f>
        <v>1</v>
      </c>
      <c r="AS65" s="90" t="str">
        <f>IFERROR(('Medical equipment-NSP'!AQ73*AR65)/AW65, "0")</f>
        <v>0</v>
      </c>
      <c r="AT65" s="90">
        <f>IF('Medical equipment-NSP'!AL73="yes", 1, 0)</f>
        <v>0</v>
      </c>
      <c r="AU65" s="90">
        <f>IF('Medical equipment-NSP'!AM73="yes", 1, 0)</f>
        <v>0</v>
      </c>
      <c r="AV65" s="90">
        <f>IF('Medical equipment-NSP'!AN73="yes", 1, 0)</f>
        <v>0</v>
      </c>
      <c r="AW65" s="90">
        <f t="shared" si="13"/>
        <v>0</v>
      </c>
      <c r="AX65" s="90">
        <f>IF('Medical equipment-NSP'!AV73="Yes", 'Service providers'!G75, 1)</f>
        <v>1</v>
      </c>
      <c r="AY65" s="90" t="str">
        <f>IFERROR(('Medical equipment-NSP'!AW73*AX65)/BE65, "0")</f>
        <v>0</v>
      </c>
      <c r="AZ65" s="90">
        <f>IF('Medical equipment-NSP'!AV73="Yes", 'Service providers'!H75, 1)</f>
        <v>1</v>
      </c>
      <c r="BA65" s="90" t="str">
        <f>IFERROR(('Medical equipment-NSP'!AX73*AZ65)/BE65, "0")</f>
        <v>0</v>
      </c>
      <c r="BB65" s="90">
        <f>IF('Medical equipment-NSP'!AS73="yes", 1, 0)</f>
        <v>0</v>
      </c>
      <c r="BC65" s="90">
        <f>IF('Medical equipment-NSP'!AT73="yes", 1, 0)</f>
        <v>0</v>
      </c>
      <c r="BD65" s="90">
        <f>IF('Medical equipment-NSP'!AU73="yes", 1, 0)</f>
        <v>0</v>
      </c>
      <c r="BE65" s="90">
        <f t="shared" si="14"/>
        <v>0</v>
      </c>
      <c r="BF65" s="90">
        <f>IF('Medical equipment-NSP'!BC73="Yes", 'Service providers'!G75, 1)</f>
        <v>1</v>
      </c>
      <c r="BG65" s="90" t="str">
        <f>IFERROR(('Medical equipment-NSP'!BD73*BF65)/BM65, "0")</f>
        <v>0</v>
      </c>
      <c r="BH65" s="90">
        <f>IF('Medical equipment-NSP'!BC73="Yes", 'Service providers'!H75, 1)</f>
        <v>1</v>
      </c>
      <c r="BI65" s="90" t="str">
        <f>IFERROR(('Medical equipment-NSP'!BE73*BH65)/BM65, "0")</f>
        <v>0</v>
      </c>
      <c r="BJ65" s="90">
        <f>IF('Medical equipment-NSP'!AZ73="yes", 1, 0)</f>
        <v>0</v>
      </c>
      <c r="BK65" s="90">
        <f>IF('Medical equipment-NSP'!BA73="yes", 1, 0)</f>
        <v>0</v>
      </c>
      <c r="BL65" s="90">
        <f>IF('Medical equipment-NSP'!BB73="yes", 1, 0)</f>
        <v>0</v>
      </c>
      <c r="BM65" s="90">
        <f t="shared" si="15"/>
        <v>0</v>
      </c>
    </row>
    <row r="66" spans="1:65" x14ac:dyDescent="0.25">
      <c r="A66" s="97" t="str">
        <f>'Service providers'!A76</f>
        <v>Enter name here</v>
      </c>
      <c r="B66" s="90">
        <f>IF('Medical equipment-NSP'!F74="Yes", 'Service providers'!G76, 1)</f>
        <v>1</v>
      </c>
      <c r="C66" s="90" t="str">
        <f>IFERROR(('Medical equipment-NSP'!G74*B66)/I66, "0")</f>
        <v>0</v>
      </c>
      <c r="D66" s="90">
        <f>IF('Medical equipment-NSP'!F74="Yes", 'Service providers'!H76, 1)</f>
        <v>1</v>
      </c>
      <c r="E66" s="90" t="str">
        <f>IFERROR(('Medical equipment-NSP'!H74*D66)/I66, "0")</f>
        <v>0</v>
      </c>
      <c r="F66" s="90">
        <f>IF('Medical equipment-NSP'!C74="yes", 1, 0)</f>
        <v>0</v>
      </c>
      <c r="G66" s="90">
        <f>IF('Medical equipment-NSP'!D74="yes", 1, 0)</f>
        <v>0</v>
      </c>
      <c r="H66" s="90">
        <f>IF('Medical equipment-NSP'!E74="yes", 1, 0)</f>
        <v>0</v>
      </c>
      <c r="I66" s="90">
        <f t="shared" ref="I66:I86" si="16">SUM(F66:H66)</f>
        <v>0</v>
      </c>
      <c r="J66" s="90">
        <f>IF('Medical equipment-NSP'!M74="Yes", 'Service providers'!G76, 1)</f>
        <v>1</v>
      </c>
      <c r="K66" s="90" t="str">
        <f>IFERROR(('Medical equipment-NSP'!N74*J66)/Q66, "0")</f>
        <v>0</v>
      </c>
      <c r="L66" s="90">
        <f>IF('Medical equipment-NSP'!M74="Yes", 'Service providers'!H76, 1)</f>
        <v>1</v>
      </c>
      <c r="M66" s="90" t="str">
        <f>IFERROR(('Medical equipment-NSP'!O74*L66)/Q66, "0")</f>
        <v>0</v>
      </c>
      <c r="N66" s="90">
        <f>IF('Medical equipment-NSP'!J74="yes", 1, 0)</f>
        <v>0</v>
      </c>
      <c r="O66" s="90">
        <f>IF('Medical equipment-NSP'!K74="yes", 1, 0)</f>
        <v>0</v>
      </c>
      <c r="P66" s="90">
        <f>IF('Medical equipment-NSP'!L74="yes", 1, 0)</f>
        <v>0</v>
      </c>
      <c r="Q66" s="90">
        <f t="shared" ref="Q66:Q86" si="17">SUM(N66:P66)</f>
        <v>0</v>
      </c>
      <c r="R66" s="90">
        <f>IF('Medical equipment-NSP'!T74="Yes", 'Service providers'!G76, 1)</f>
        <v>1</v>
      </c>
      <c r="S66" s="90" t="str">
        <f>IFERROR(('Medical equipment-NSP'!U74*R66)/Y66, "0")</f>
        <v>0</v>
      </c>
      <c r="T66" s="90">
        <f>IF('Medical equipment-NSP'!T74="Yes", 'Service providers'!H76, 1)</f>
        <v>1</v>
      </c>
      <c r="U66" s="90" t="str">
        <f>IFERROR(('Medical equipment-NSP'!V74*T66)/Y66, "0")</f>
        <v>0</v>
      </c>
      <c r="V66" s="90">
        <f>IF('Medical equipment-NSP'!Q74="yes", 1, 0)</f>
        <v>0</v>
      </c>
      <c r="W66" s="90">
        <f>IF('Medical equipment-NSP'!R74="yes", 1, 0)</f>
        <v>0</v>
      </c>
      <c r="X66" s="90">
        <f>IF('Medical equipment-NSP'!S74="yes", 1, 0)</f>
        <v>0</v>
      </c>
      <c r="Y66" s="90">
        <f t="shared" ref="Y66:Y86" si="18">SUM(V66:X66)</f>
        <v>0</v>
      </c>
      <c r="Z66" s="90">
        <f>IF('Medical equipment-NSP'!AA74="Yes", 'Service providers'!G76, 1)</f>
        <v>1</v>
      </c>
      <c r="AA66" s="90" t="str">
        <f>IFERROR(('Medical equipment-NSP'!AB74*Z66)/AG66, "0")</f>
        <v>0</v>
      </c>
      <c r="AB66" s="90">
        <f>IF('Medical equipment-NSP'!AA74="Yes", 'Service providers'!H76, 1)</f>
        <v>1</v>
      </c>
      <c r="AC66" s="90" t="str">
        <f>IFERROR(('Medical equipment-NSP'!AC74*AB66)/AG66, "0")</f>
        <v>0</v>
      </c>
      <c r="AD66" s="90">
        <f>IF('Medical equipment-NSP'!X74="yes", 1, 0)</f>
        <v>0</v>
      </c>
      <c r="AE66" s="90">
        <f>IF('Medical equipment-NSP'!Y74="yes", 1, 0)</f>
        <v>0</v>
      </c>
      <c r="AF66" s="90">
        <f>IF('Medical equipment-NSP'!Z74="yes", 1, 0)</f>
        <v>0</v>
      </c>
      <c r="AG66" s="90">
        <f t="shared" ref="AG66:AG86" si="19">SUM(AD66:AF66)</f>
        <v>0</v>
      </c>
      <c r="AH66" s="90">
        <f>IF('Medical equipment-NSP'!AH74="Yes", 'Service providers'!G76, 1)</f>
        <v>1</v>
      </c>
      <c r="AI66" s="90" t="str">
        <f>IFERROR(('Medical equipment-NSP'!AI74*AH66)/AO66, "0")</f>
        <v>0</v>
      </c>
      <c r="AJ66" s="90">
        <f>IF('Medical equipment-NSP'!AH74="Yes", 'Service providers'!H76, 1)</f>
        <v>1</v>
      </c>
      <c r="AK66" s="90" t="str">
        <f>IFERROR(('Medical equipment-NSP'!AJ74*AJ66)/AO66, "0")</f>
        <v>0</v>
      </c>
      <c r="AL66" s="90">
        <f>IF('Medical equipment-NSP'!AE74="yes", 1, 0)</f>
        <v>0</v>
      </c>
      <c r="AM66" s="90">
        <f>IF('Medical equipment-NSP'!AF74="yes", 1, 0)</f>
        <v>0</v>
      </c>
      <c r="AN66" s="90">
        <f>IF('Medical equipment-NSP'!AG74="yes", 1, 0)</f>
        <v>0</v>
      </c>
      <c r="AO66" s="90">
        <f t="shared" ref="AO66:AO86" si="20">SUM(AL66:AN66)</f>
        <v>0</v>
      </c>
      <c r="AP66" s="90">
        <f>IF('Medical equipment-NSP'!AO74="Yes", 'Service providers'!G76, 1)</f>
        <v>1</v>
      </c>
      <c r="AQ66" s="90" t="str">
        <f>IFERROR(('Medical equipment-NSP'!AP74*AP66)/AW66, "0")</f>
        <v>0</v>
      </c>
      <c r="AR66" s="90">
        <f>IF('Medical equipment-NSP'!AO74="Yes", 'Service providers'!H76, 1)</f>
        <v>1</v>
      </c>
      <c r="AS66" s="90" t="str">
        <f>IFERROR(('Medical equipment-NSP'!AQ74*AR66)/AW66, "0")</f>
        <v>0</v>
      </c>
      <c r="AT66" s="90">
        <f>IF('Medical equipment-NSP'!AL74="yes", 1, 0)</f>
        <v>0</v>
      </c>
      <c r="AU66" s="90">
        <f>IF('Medical equipment-NSP'!AM74="yes", 1, 0)</f>
        <v>0</v>
      </c>
      <c r="AV66" s="90">
        <f>IF('Medical equipment-NSP'!AN74="yes", 1, 0)</f>
        <v>0</v>
      </c>
      <c r="AW66" s="90">
        <f t="shared" ref="AW66:AW86" si="21">SUM(AT66:AV66)</f>
        <v>0</v>
      </c>
      <c r="AX66" s="90">
        <f>IF('Medical equipment-NSP'!AV74="Yes", 'Service providers'!G76, 1)</f>
        <v>1</v>
      </c>
      <c r="AY66" s="90" t="str">
        <f>IFERROR(('Medical equipment-NSP'!AW74*AX66)/BE66, "0")</f>
        <v>0</v>
      </c>
      <c r="AZ66" s="90">
        <f>IF('Medical equipment-NSP'!AV74="Yes", 'Service providers'!H76, 1)</f>
        <v>1</v>
      </c>
      <c r="BA66" s="90" t="str">
        <f>IFERROR(('Medical equipment-NSP'!AX74*AZ66)/BE66, "0")</f>
        <v>0</v>
      </c>
      <c r="BB66" s="90">
        <f>IF('Medical equipment-NSP'!AS74="yes", 1, 0)</f>
        <v>0</v>
      </c>
      <c r="BC66" s="90">
        <f>IF('Medical equipment-NSP'!AT74="yes", 1, 0)</f>
        <v>0</v>
      </c>
      <c r="BD66" s="90">
        <f>IF('Medical equipment-NSP'!AU74="yes", 1, 0)</f>
        <v>0</v>
      </c>
      <c r="BE66" s="90">
        <f t="shared" ref="BE66:BE86" si="22">SUM(BB66:BD66)</f>
        <v>0</v>
      </c>
      <c r="BF66" s="90">
        <f>IF('Medical equipment-NSP'!BC74="Yes", 'Service providers'!G76, 1)</f>
        <v>1</v>
      </c>
      <c r="BG66" s="90" t="str">
        <f>IFERROR(('Medical equipment-NSP'!BD74*BF66)/BM66, "0")</f>
        <v>0</v>
      </c>
      <c r="BH66" s="90">
        <f>IF('Medical equipment-NSP'!BC74="Yes", 'Service providers'!H76, 1)</f>
        <v>1</v>
      </c>
      <c r="BI66" s="90" t="str">
        <f>IFERROR(('Medical equipment-NSP'!BE74*BH66)/BM66, "0")</f>
        <v>0</v>
      </c>
      <c r="BJ66" s="90">
        <f>IF('Medical equipment-NSP'!AZ74="yes", 1, 0)</f>
        <v>0</v>
      </c>
      <c r="BK66" s="90">
        <f>IF('Medical equipment-NSP'!BA74="yes", 1, 0)</f>
        <v>0</v>
      </c>
      <c r="BL66" s="90">
        <f>IF('Medical equipment-NSP'!BB74="yes", 1, 0)</f>
        <v>0</v>
      </c>
      <c r="BM66" s="90">
        <f t="shared" ref="BM66:BM86" si="23">SUM(BJ66:BL66)</f>
        <v>0</v>
      </c>
    </row>
    <row r="67" spans="1:65" x14ac:dyDescent="0.25">
      <c r="A67" s="98" t="str">
        <f>'Service providers'!A77</f>
        <v>Enter name of Site 1</v>
      </c>
      <c r="B67" s="90">
        <f>IF('Medical equipment-NSP'!F75="Yes", 'Service providers'!G77, 1)</f>
        <v>1</v>
      </c>
      <c r="C67" s="90" t="str">
        <f>IFERROR(('Medical equipment-NSP'!G75*B67)/I67, "0")</f>
        <v>0</v>
      </c>
      <c r="D67" s="90">
        <f>IF('Medical equipment-NSP'!F75="Yes", 'Service providers'!H77, 1)</f>
        <v>1</v>
      </c>
      <c r="E67" s="90" t="str">
        <f>IFERROR(('Medical equipment-NSP'!H75*D67)/I67, "0")</f>
        <v>0</v>
      </c>
      <c r="F67" s="90">
        <f>IF('Medical equipment-NSP'!C75="yes", 1, 0)</f>
        <v>0</v>
      </c>
      <c r="G67" s="90">
        <f>IF('Medical equipment-NSP'!D75="yes", 1, 0)</f>
        <v>0</v>
      </c>
      <c r="H67" s="90">
        <f>IF('Medical equipment-NSP'!E75="yes", 1, 0)</f>
        <v>0</v>
      </c>
      <c r="I67" s="90">
        <f t="shared" si="16"/>
        <v>0</v>
      </c>
      <c r="J67" s="90">
        <f>IF('Medical equipment-NSP'!M75="Yes", 'Service providers'!G77, 1)</f>
        <v>1</v>
      </c>
      <c r="K67" s="90" t="str">
        <f>IFERROR(('Medical equipment-NSP'!N75*J67)/Q67, "0")</f>
        <v>0</v>
      </c>
      <c r="L67" s="90">
        <f>IF('Medical equipment-NSP'!M75="Yes", 'Service providers'!H77, 1)</f>
        <v>1</v>
      </c>
      <c r="M67" s="90" t="str">
        <f>IFERROR(('Medical equipment-NSP'!O75*L67)/Q67, "0")</f>
        <v>0</v>
      </c>
      <c r="N67" s="90">
        <f>IF('Medical equipment-NSP'!J75="yes", 1, 0)</f>
        <v>0</v>
      </c>
      <c r="O67" s="90">
        <f>IF('Medical equipment-NSP'!K75="yes", 1, 0)</f>
        <v>0</v>
      </c>
      <c r="P67" s="90">
        <f>IF('Medical equipment-NSP'!L75="yes", 1, 0)</f>
        <v>0</v>
      </c>
      <c r="Q67" s="90">
        <f t="shared" si="17"/>
        <v>0</v>
      </c>
      <c r="R67" s="90">
        <f>IF('Medical equipment-NSP'!T75="Yes", 'Service providers'!G77, 1)</f>
        <v>1</v>
      </c>
      <c r="S67" s="90" t="str">
        <f>IFERROR(('Medical equipment-NSP'!U75*R67)/Y67, "0")</f>
        <v>0</v>
      </c>
      <c r="T67" s="90">
        <f>IF('Medical equipment-NSP'!T75="Yes", 'Service providers'!H77, 1)</f>
        <v>1</v>
      </c>
      <c r="U67" s="90" t="str">
        <f>IFERROR(('Medical equipment-NSP'!V75*T67)/Y67, "0")</f>
        <v>0</v>
      </c>
      <c r="V67" s="90">
        <f>IF('Medical equipment-NSP'!Q75="yes", 1, 0)</f>
        <v>0</v>
      </c>
      <c r="W67" s="90">
        <f>IF('Medical equipment-NSP'!R75="yes", 1, 0)</f>
        <v>0</v>
      </c>
      <c r="X67" s="90">
        <f>IF('Medical equipment-NSP'!S75="yes", 1, 0)</f>
        <v>0</v>
      </c>
      <c r="Y67" s="90">
        <f t="shared" si="18"/>
        <v>0</v>
      </c>
      <c r="Z67" s="90">
        <f>IF('Medical equipment-NSP'!AA75="Yes", 'Service providers'!G77, 1)</f>
        <v>1</v>
      </c>
      <c r="AA67" s="90" t="str">
        <f>IFERROR(('Medical equipment-NSP'!AB75*Z67)/AG67, "0")</f>
        <v>0</v>
      </c>
      <c r="AB67" s="90">
        <f>IF('Medical equipment-NSP'!AA75="Yes", 'Service providers'!H77, 1)</f>
        <v>1</v>
      </c>
      <c r="AC67" s="90" t="str">
        <f>IFERROR(('Medical equipment-NSP'!AC75*AB67)/AG67, "0")</f>
        <v>0</v>
      </c>
      <c r="AD67" s="90">
        <f>IF('Medical equipment-NSP'!X75="yes", 1, 0)</f>
        <v>0</v>
      </c>
      <c r="AE67" s="90">
        <f>IF('Medical equipment-NSP'!Y75="yes", 1, 0)</f>
        <v>0</v>
      </c>
      <c r="AF67" s="90">
        <f>IF('Medical equipment-NSP'!Z75="yes", 1, 0)</f>
        <v>0</v>
      </c>
      <c r="AG67" s="90">
        <f t="shared" si="19"/>
        <v>0</v>
      </c>
      <c r="AH67" s="90">
        <f>IF('Medical equipment-NSP'!AH75="Yes", 'Service providers'!G77, 1)</f>
        <v>1</v>
      </c>
      <c r="AI67" s="90" t="str">
        <f>IFERROR(('Medical equipment-NSP'!AI75*AH67)/AO67, "0")</f>
        <v>0</v>
      </c>
      <c r="AJ67" s="90">
        <f>IF('Medical equipment-NSP'!AH75="Yes", 'Service providers'!H77, 1)</f>
        <v>1</v>
      </c>
      <c r="AK67" s="90" t="str">
        <f>IFERROR(('Medical equipment-NSP'!AJ75*AJ67)/AO67, "0")</f>
        <v>0</v>
      </c>
      <c r="AL67" s="90">
        <f>IF('Medical equipment-NSP'!AE75="yes", 1, 0)</f>
        <v>0</v>
      </c>
      <c r="AM67" s="90">
        <f>IF('Medical equipment-NSP'!AF75="yes", 1, 0)</f>
        <v>0</v>
      </c>
      <c r="AN67" s="90">
        <f>IF('Medical equipment-NSP'!AG75="yes", 1, 0)</f>
        <v>0</v>
      </c>
      <c r="AO67" s="90">
        <f t="shared" si="20"/>
        <v>0</v>
      </c>
      <c r="AP67" s="90">
        <f>IF('Medical equipment-NSP'!AO75="Yes", 'Service providers'!G77, 1)</f>
        <v>1</v>
      </c>
      <c r="AQ67" s="90" t="str">
        <f>IFERROR(('Medical equipment-NSP'!AP75*AP67)/AW67, "0")</f>
        <v>0</v>
      </c>
      <c r="AR67" s="90">
        <f>IF('Medical equipment-NSP'!AO75="Yes", 'Service providers'!H77, 1)</f>
        <v>1</v>
      </c>
      <c r="AS67" s="90" t="str">
        <f>IFERROR(('Medical equipment-NSP'!AQ75*AR67)/AW67, "0")</f>
        <v>0</v>
      </c>
      <c r="AT67" s="90">
        <f>IF('Medical equipment-NSP'!AL75="yes", 1, 0)</f>
        <v>0</v>
      </c>
      <c r="AU67" s="90">
        <f>IF('Medical equipment-NSP'!AM75="yes", 1, 0)</f>
        <v>0</v>
      </c>
      <c r="AV67" s="90">
        <f>IF('Medical equipment-NSP'!AN75="yes", 1, 0)</f>
        <v>0</v>
      </c>
      <c r="AW67" s="90">
        <f t="shared" si="21"/>
        <v>0</v>
      </c>
      <c r="AX67" s="90">
        <f>IF('Medical equipment-NSP'!AV75="Yes", 'Service providers'!G77, 1)</f>
        <v>1</v>
      </c>
      <c r="AY67" s="90" t="str">
        <f>IFERROR(('Medical equipment-NSP'!AW75*AX67)/BE67, "0")</f>
        <v>0</v>
      </c>
      <c r="AZ67" s="90">
        <f>IF('Medical equipment-NSP'!AV75="Yes", 'Service providers'!H77, 1)</f>
        <v>1</v>
      </c>
      <c r="BA67" s="90" t="str">
        <f>IFERROR(('Medical equipment-NSP'!AX75*AZ67)/BE67, "0")</f>
        <v>0</v>
      </c>
      <c r="BB67" s="90">
        <f>IF('Medical equipment-NSP'!AS75="yes", 1, 0)</f>
        <v>0</v>
      </c>
      <c r="BC67" s="90">
        <f>IF('Medical equipment-NSP'!AT75="yes", 1, 0)</f>
        <v>0</v>
      </c>
      <c r="BD67" s="90">
        <f>IF('Medical equipment-NSP'!AU75="yes", 1, 0)</f>
        <v>0</v>
      </c>
      <c r="BE67" s="90">
        <f t="shared" si="22"/>
        <v>0</v>
      </c>
      <c r="BF67" s="90">
        <f>IF('Medical equipment-NSP'!BC75="Yes", 'Service providers'!G77, 1)</f>
        <v>1</v>
      </c>
      <c r="BG67" s="90" t="str">
        <f>IFERROR(('Medical equipment-NSP'!BD75*BF67)/BM67, "0")</f>
        <v>0</v>
      </c>
      <c r="BH67" s="90">
        <f>IF('Medical equipment-NSP'!BC75="Yes", 'Service providers'!H77, 1)</f>
        <v>1</v>
      </c>
      <c r="BI67" s="90" t="str">
        <f>IFERROR(('Medical equipment-NSP'!BE75*BH67)/BM67, "0")</f>
        <v>0</v>
      </c>
      <c r="BJ67" s="90">
        <f>IF('Medical equipment-NSP'!AZ75="yes", 1, 0)</f>
        <v>0</v>
      </c>
      <c r="BK67" s="90">
        <f>IF('Medical equipment-NSP'!BA75="yes", 1, 0)</f>
        <v>0</v>
      </c>
      <c r="BL67" s="90">
        <f>IF('Medical equipment-NSP'!BB75="yes", 1, 0)</f>
        <v>0</v>
      </c>
      <c r="BM67" s="90">
        <f t="shared" si="23"/>
        <v>0</v>
      </c>
    </row>
    <row r="68" spans="1:65" x14ac:dyDescent="0.25">
      <c r="A68" s="98" t="str">
        <f>'Service providers'!A78</f>
        <v>Enter name of Site 2</v>
      </c>
      <c r="B68" s="90">
        <f>IF('Medical equipment-NSP'!F76="Yes", 'Service providers'!G78, 1)</f>
        <v>1</v>
      </c>
      <c r="C68" s="90" t="str">
        <f>IFERROR(('Medical equipment-NSP'!G76*B68)/I68, "0")</f>
        <v>0</v>
      </c>
      <c r="D68" s="90">
        <f>IF('Medical equipment-NSP'!F76="Yes", 'Service providers'!H78, 1)</f>
        <v>1</v>
      </c>
      <c r="E68" s="90" t="str">
        <f>IFERROR(('Medical equipment-NSP'!H76*D68)/I68, "0")</f>
        <v>0</v>
      </c>
      <c r="F68" s="90">
        <f>IF('Medical equipment-NSP'!C76="yes", 1, 0)</f>
        <v>0</v>
      </c>
      <c r="G68" s="90">
        <f>IF('Medical equipment-NSP'!D76="yes", 1, 0)</f>
        <v>0</v>
      </c>
      <c r="H68" s="90">
        <f>IF('Medical equipment-NSP'!E76="yes", 1, 0)</f>
        <v>0</v>
      </c>
      <c r="I68" s="90">
        <f t="shared" si="16"/>
        <v>0</v>
      </c>
      <c r="J68" s="90">
        <f>IF('Medical equipment-NSP'!M76="Yes", 'Service providers'!G78, 1)</f>
        <v>1</v>
      </c>
      <c r="K68" s="90" t="str">
        <f>IFERROR(('Medical equipment-NSP'!N76*J68)/Q68, "0")</f>
        <v>0</v>
      </c>
      <c r="L68" s="90">
        <f>IF('Medical equipment-NSP'!M76="Yes", 'Service providers'!H78, 1)</f>
        <v>1</v>
      </c>
      <c r="M68" s="90" t="str">
        <f>IFERROR(('Medical equipment-NSP'!O76*L68)/Q68, "0")</f>
        <v>0</v>
      </c>
      <c r="N68" s="90">
        <f>IF('Medical equipment-NSP'!J76="yes", 1, 0)</f>
        <v>0</v>
      </c>
      <c r="O68" s="90">
        <f>IF('Medical equipment-NSP'!K76="yes", 1, 0)</f>
        <v>0</v>
      </c>
      <c r="P68" s="90">
        <f>IF('Medical equipment-NSP'!L76="yes", 1, 0)</f>
        <v>0</v>
      </c>
      <c r="Q68" s="90">
        <f t="shared" si="17"/>
        <v>0</v>
      </c>
      <c r="R68" s="90">
        <f>IF('Medical equipment-NSP'!T76="Yes", 'Service providers'!G78, 1)</f>
        <v>1</v>
      </c>
      <c r="S68" s="90" t="str">
        <f>IFERROR(('Medical equipment-NSP'!U76*R68)/Y68, "0")</f>
        <v>0</v>
      </c>
      <c r="T68" s="90">
        <f>IF('Medical equipment-NSP'!T76="Yes", 'Service providers'!H78, 1)</f>
        <v>1</v>
      </c>
      <c r="U68" s="90" t="str">
        <f>IFERROR(('Medical equipment-NSP'!V76*T68)/Y68, "0")</f>
        <v>0</v>
      </c>
      <c r="V68" s="90">
        <f>IF('Medical equipment-NSP'!Q76="yes", 1, 0)</f>
        <v>0</v>
      </c>
      <c r="W68" s="90">
        <f>IF('Medical equipment-NSP'!R76="yes", 1, 0)</f>
        <v>0</v>
      </c>
      <c r="X68" s="90">
        <f>IF('Medical equipment-NSP'!S76="yes", 1, 0)</f>
        <v>0</v>
      </c>
      <c r="Y68" s="90">
        <f t="shared" si="18"/>
        <v>0</v>
      </c>
      <c r="Z68" s="90">
        <f>IF('Medical equipment-NSP'!AA76="Yes", 'Service providers'!G78, 1)</f>
        <v>1</v>
      </c>
      <c r="AA68" s="90" t="str">
        <f>IFERROR(('Medical equipment-NSP'!AB76*Z68)/AG68, "0")</f>
        <v>0</v>
      </c>
      <c r="AB68" s="90">
        <f>IF('Medical equipment-NSP'!AA76="Yes", 'Service providers'!H78, 1)</f>
        <v>1</v>
      </c>
      <c r="AC68" s="90" t="str">
        <f>IFERROR(('Medical equipment-NSP'!AC76*AB68)/AG68, "0")</f>
        <v>0</v>
      </c>
      <c r="AD68" s="90">
        <f>IF('Medical equipment-NSP'!X76="yes", 1, 0)</f>
        <v>0</v>
      </c>
      <c r="AE68" s="90">
        <f>IF('Medical equipment-NSP'!Y76="yes", 1, 0)</f>
        <v>0</v>
      </c>
      <c r="AF68" s="90">
        <f>IF('Medical equipment-NSP'!Z76="yes", 1, 0)</f>
        <v>0</v>
      </c>
      <c r="AG68" s="90">
        <f t="shared" si="19"/>
        <v>0</v>
      </c>
      <c r="AH68" s="90">
        <f>IF('Medical equipment-NSP'!AH76="Yes", 'Service providers'!G78, 1)</f>
        <v>1</v>
      </c>
      <c r="AI68" s="90" t="str">
        <f>IFERROR(('Medical equipment-NSP'!AI76*AH68)/AO68, "0")</f>
        <v>0</v>
      </c>
      <c r="AJ68" s="90">
        <f>IF('Medical equipment-NSP'!AH76="Yes", 'Service providers'!H78, 1)</f>
        <v>1</v>
      </c>
      <c r="AK68" s="90" t="str">
        <f>IFERROR(('Medical equipment-NSP'!AJ76*AJ68)/AO68, "0")</f>
        <v>0</v>
      </c>
      <c r="AL68" s="90">
        <f>IF('Medical equipment-NSP'!AE76="yes", 1, 0)</f>
        <v>0</v>
      </c>
      <c r="AM68" s="90">
        <f>IF('Medical equipment-NSP'!AF76="yes", 1, 0)</f>
        <v>0</v>
      </c>
      <c r="AN68" s="90">
        <f>IF('Medical equipment-NSP'!AG76="yes", 1, 0)</f>
        <v>0</v>
      </c>
      <c r="AO68" s="90">
        <f t="shared" si="20"/>
        <v>0</v>
      </c>
      <c r="AP68" s="90">
        <f>IF('Medical equipment-NSP'!AO76="Yes", 'Service providers'!G78, 1)</f>
        <v>1</v>
      </c>
      <c r="AQ68" s="90" t="str">
        <f>IFERROR(('Medical equipment-NSP'!AP76*AP68)/AW68, "0")</f>
        <v>0</v>
      </c>
      <c r="AR68" s="90">
        <f>IF('Medical equipment-NSP'!AO76="Yes", 'Service providers'!H78, 1)</f>
        <v>1</v>
      </c>
      <c r="AS68" s="90" t="str">
        <f>IFERROR(('Medical equipment-NSP'!AQ76*AR68)/AW68, "0")</f>
        <v>0</v>
      </c>
      <c r="AT68" s="90">
        <f>IF('Medical equipment-NSP'!AL76="yes", 1, 0)</f>
        <v>0</v>
      </c>
      <c r="AU68" s="90">
        <f>IF('Medical equipment-NSP'!AM76="yes", 1, 0)</f>
        <v>0</v>
      </c>
      <c r="AV68" s="90">
        <f>IF('Medical equipment-NSP'!AN76="yes", 1, 0)</f>
        <v>0</v>
      </c>
      <c r="AW68" s="90">
        <f t="shared" si="21"/>
        <v>0</v>
      </c>
      <c r="AX68" s="90">
        <f>IF('Medical equipment-NSP'!AV76="Yes", 'Service providers'!G78, 1)</f>
        <v>1</v>
      </c>
      <c r="AY68" s="90" t="str">
        <f>IFERROR(('Medical equipment-NSP'!AW76*AX68)/BE68, "0")</f>
        <v>0</v>
      </c>
      <c r="AZ68" s="90">
        <f>IF('Medical equipment-NSP'!AV76="Yes", 'Service providers'!H78, 1)</f>
        <v>1</v>
      </c>
      <c r="BA68" s="90" t="str">
        <f>IFERROR(('Medical equipment-NSP'!AX76*AZ68)/BE68, "0")</f>
        <v>0</v>
      </c>
      <c r="BB68" s="90">
        <f>IF('Medical equipment-NSP'!AS76="yes", 1, 0)</f>
        <v>0</v>
      </c>
      <c r="BC68" s="90">
        <f>IF('Medical equipment-NSP'!AT76="yes", 1, 0)</f>
        <v>0</v>
      </c>
      <c r="BD68" s="90">
        <f>IF('Medical equipment-NSP'!AU76="yes", 1, 0)</f>
        <v>0</v>
      </c>
      <c r="BE68" s="90">
        <f t="shared" si="22"/>
        <v>0</v>
      </c>
      <c r="BF68" s="90">
        <f>IF('Medical equipment-NSP'!BC76="Yes", 'Service providers'!G78, 1)</f>
        <v>1</v>
      </c>
      <c r="BG68" s="90" t="str">
        <f>IFERROR(('Medical equipment-NSP'!BD76*BF68)/BM68, "0")</f>
        <v>0</v>
      </c>
      <c r="BH68" s="90">
        <f>IF('Medical equipment-NSP'!BC76="Yes", 'Service providers'!H78, 1)</f>
        <v>1</v>
      </c>
      <c r="BI68" s="90" t="str">
        <f>IFERROR(('Medical equipment-NSP'!BE76*BH68)/BM68, "0")</f>
        <v>0</v>
      </c>
      <c r="BJ68" s="90">
        <f>IF('Medical equipment-NSP'!AZ76="yes", 1, 0)</f>
        <v>0</v>
      </c>
      <c r="BK68" s="90">
        <f>IF('Medical equipment-NSP'!BA76="yes", 1, 0)</f>
        <v>0</v>
      </c>
      <c r="BL68" s="90">
        <f>IF('Medical equipment-NSP'!BB76="yes", 1, 0)</f>
        <v>0</v>
      </c>
      <c r="BM68" s="90">
        <f t="shared" si="23"/>
        <v>0</v>
      </c>
    </row>
    <row r="69" spans="1:65" x14ac:dyDescent="0.25">
      <c r="A69" s="98" t="str">
        <f>'Service providers'!A79</f>
        <v>Enter name of Site 3</v>
      </c>
      <c r="B69" s="90">
        <f>IF('Medical equipment-NSP'!F77="Yes", 'Service providers'!G79, 1)</f>
        <v>1</v>
      </c>
      <c r="C69" s="90" t="str">
        <f>IFERROR(('Medical equipment-NSP'!G77*B69)/I69, "0")</f>
        <v>0</v>
      </c>
      <c r="D69" s="90">
        <f>IF('Medical equipment-NSP'!F77="Yes", 'Service providers'!H79, 1)</f>
        <v>1</v>
      </c>
      <c r="E69" s="90" t="str">
        <f>IFERROR(('Medical equipment-NSP'!H77*D69)/I69, "0")</f>
        <v>0</v>
      </c>
      <c r="F69" s="90">
        <f>IF('Medical equipment-NSP'!C77="yes", 1, 0)</f>
        <v>0</v>
      </c>
      <c r="G69" s="90">
        <f>IF('Medical equipment-NSP'!D77="yes", 1, 0)</f>
        <v>0</v>
      </c>
      <c r="H69" s="90">
        <f>IF('Medical equipment-NSP'!E77="yes", 1, 0)</f>
        <v>0</v>
      </c>
      <c r="I69" s="90">
        <f t="shared" si="16"/>
        <v>0</v>
      </c>
      <c r="J69" s="90">
        <f>IF('Medical equipment-NSP'!M77="Yes", 'Service providers'!G79, 1)</f>
        <v>1</v>
      </c>
      <c r="K69" s="90" t="str">
        <f>IFERROR(('Medical equipment-NSP'!N77*J69)/Q69, "0")</f>
        <v>0</v>
      </c>
      <c r="L69" s="90">
        <f>IF('Medical equipment-NSP'!M77="Yes", 'Service providers'!H79, 1)</f>
        <v>1</v>
      </c>
      <c r="M69" s="90" t="str">
        <f>IFERROR(('Medical equipment-NSP'!O77*L69)/Q69, "0")</f>
        <v>0</v>
      </c>
      <c r="N69" s="90">
        <f>IF('Medical equipment-NSP'!J77="yes", 1, 0)</f>
        <v>0</v>
      </c>
      <c r="O69" s="90">
        <f>IF('Medical equipment-NSP'!K77="yes", 1, 0)</f>
        <v>0</v>
      </c>
      <c r="P69" s="90">
        <f>IF('Medical equipment-NSP'!L77="yes", 1, 0)</f>
        <v>0</v>
      </c>
      <c r="Q69" s="90">
        <f t="shared" si="17"/>
        <v>0</v>
      </c>
      <c r="R69" s="90">
        <f>IF('Medical equipment-NSP'!T77="Yes", 'Service providers'!G79, 1)</f>
        <v>1</v>
      </c>
      <c r="S69" s="90" t="str">
        <f>IFERROR(('Medical equipment-NSP'!U77*R69)/Y69, "0")</f>
        <v>0</v>
      </c>
      <c r="T69" s="90">
        <f>IF('Medical equipment-NSP'!T77="Yes", 'Service providers'!H79, 1)</f>
        <v>1</v>
      </c>
      <c r="U69" s="90" t="str">
        <f>IFERROR(('Medical equipment-NSP'!V77*T69)/Y69, "0")</f>
        <v>0</v>
      </c>
      <c r="V69" s="90">
        <f>IF('Medical equipment-NSP'!Q77="yes", 1, 0)</f>
        <v>0</v>
      </c>
      <c r="W69" s="90">
        <f>IF('Medical equipment-NSP'!R77="yes", 1, 0)</f>
        <v>0</v>
      </c>
      <c r="X69" s="90">
        <f>IF('Medical equipment-NSP'!S77="yes", 1, 0)</f>
        <v>0</v>
      </c>
      <c r="Y69" s="90">
        <f t="shared" si="18"/>
        <v>0</v>
      </c>
      <c r="Z69" s="90">
        <f>IF('Medical equipment-NSP'!AA77="Yes", 'Service providers'!G79, 1)</f>
        <v>1</v>
      </c>
      <c r="AA69" s="90" t="str">
        <f>IFERROR(('Medical equipment-NSP'!AB77*Z69)/AG69, "0")</f>
        <v>0</v>
      </c>
      <c r="AB69" s="90">
        <f>IF('Medical equipment-NSP'!AA77="Yes", 'Service providers'!H79, 1)</f>
        <v>1</v>
      </c>
      <c r="AC69" s="90" t="str">
        <f>IFERROR(('Medical equipment-NSP'!AC77*AB69)/AG69, "0")</f>
        <v>0</v>
      </c>
      <c r="AD69" s="90">
        <f>IF('Medical equipment-NSP'!X77="yes", 1, 0)</f>
        <v>0</v>
      </c>
      <c r="AE69" s="90">
        <f>IF('Medical equipment-NSP'!Y77="yes", 1, 0)</f>
        <v>0</v>
      </c>
      <c r="AF69" s="90">
        <f>IF('Medical equipment-NSP'!Z77="yes", 1, 0)</f>
        <v>0</v>
      </c>
      <c r="AG69" s="90">
        <f t="shared" si="19"/>
        <v>0</v>
      </c>
      <c r="AH69" s="90">
        <f>IF('Medical equipment-NSP'!AH77="Yes", 'Service providers'!G79, 1)</f>
        <v>1</v>
      </c>
      <c r="AI69" s="90" t="str">
        <f>IFERROR(('Medical equipment-NSP'!AI77*AH69)/AO69, "0")</f>
        <v>0</v>
      </c>
      <c r="AJ69" s="90">
        <f>IF('Medical equipment-NSP'!AH77="Yes", 'Service providers'!H79, 1)</f>
        <v>1</v>
      </c>
      <c r="AK69" s="90" t="str">
        <f>IFERROR(('Medical equipment-NSP'!AJ77*AJ69)/AO69, "0")</f>
        <v>0</v>
      </c>
      <c r="AL69" s="90">
        <f>IF('Medical equipment-NSP'!AE77="yes", 1, 0)</f>
        <v>0</v>
      </c>
      <c r="AM69" s="90">
        <f>IF('Medical equipment-NSP'!AF77="yes", 1, 0)</f>
        <v>0</v>
      </c>
      <c r="AN69" s="90">
        <f>IF('Medical equipment-NSP'!AG77="yes", 1, 0)</f>
        <v>0</v>
      </c>
      <c r="AO69" s="90">
        <f t="shared" si="20"/>
        <v>0</v>
      </c>
      <c r="AP69" s="90">
        <f>IF('Medical equipment-NSP'!AO77="Yes", 'Service providers'!G79, 1)</f>
        <v>1</v>
      </c>
      <c r="AQ69" s="90" t="str">
        <f>IFERROR(('Medical equipment-NSP'!AP77*AP69)/AW69, "0")</f>
        <v>0</v>
      </c>
      <c r="AR69" s="90">
        <f>IF('Medical equipment-NSP'!AO77="Yes", 'Service providers'!H79, 1)</f>
        <v>1</v>
      </c>
      <c r="AS69" s="90" t="str">
        <f>IFERROR(('Medical equipment-NSP'!AQ77*AR69)/AW69, "0")</f>
        <v>0</v>
      </c>
      <c r="AT69" s="90">
        <f>IF('Medical equipment-NSP'!AL77="yes", 1, 0)</f>
        <v>0</v>
      </c>
      <c r="AU69" s="90">
        <f>IF('Medical equipment-NSP'!AM77="yes", 1, 0)</f>
        <v>0</v>
      </c>
      <c r="AV69" s="90">
        <f>IF('Medical equipment-NSP'!AN77="yes", 1, 0)</f>
        <v>0</v>
      </c>
      <c r="AW69" s="90">
        <f t="shared" si="21"/>
        <v>0</v>
      </c>
      <c r="AX69" s="90">
        <f>IF('Medical equipment-NSP'!AV77="Yes", 'Service providers'!G79, 1)</f>
        <v>1</v>
      </c>
      <c r="AY69" s="90" t="str">
        <f>IFERROR(('Medical equipment-NSP'!AW77*AX69)/BE69, "0")</f>
        <v>0</v>
      </c>
      <c r="AZ69" s="90">
        <f>IF('Medical equipment-NSP'!AV77="Yes", 'Service providers'!H79, 1)</f>
        <v>1</v>
      </c>
      <c r="BA69" s="90" t="str">
        <f>IFERROR(('Medical equipment-NSP'!AX77*AZ69)/BE69, "0")</f>
        <v>0</v>
      </c>
      <c r="BB69" s="90">
        <f>IF('Medical equipment-NSP'!AS77="yes", 1, 0)</f>
        <v>0</v>
      </c>
      <c r="BC69" s="90">
        <f>IF('Medical equipment-NSP'!AT77="yes", 1, 0)</f>
        <v>0</v>
      </c>
      <c r="BD69" s="90">
        <f>IF('Medical equipment-NSP'!AU77="yes", 1, 0)</f>
        <v>0</v>
      </c>
      <c r="BE69" s="90">
        <f t="shared" si="22"/>
        <v>0</v>
      </c>
      <c r="BF69" s="90">
        <f>IF('Medical equipment-NSP'!BC77="Yes", 'Service providers'!G79, 1)</f>
        <v>1</v>
      </c>
      <c r="BG69" s="90" t="str">
        <f>IFERROR(('Medical equipment-NSP'!BD77*BF69)/BM69, "0")</f>
        <v>0</v>
      </c>
      <c r="BH69" s="90">
        <f>IF('Medical equipment-NSP'!BC77="Yes", 'Service providers'!H79, 1)</f>
        <v>1</v>
      </c>
      <c r="BI69" s="90" t="str">
        <f>IFERROR(('Medical equipment-NSP'!BE77*BH69)/BM69, "0")</f>
        <v>0</v>
      </c>
      <c r="BJ69" s="90">
        <f>IF('Medical equipment-NSP'!AZ77="yes", 1, 0)</f>
        <v>0</v>
      </c>
      <c r="BK69" s="90">
        <f>IF('Medical equipment-NSP'!BA77="yes", 1, 0)</f>
        <v>0</v>
      </c>
      <c r="BL69" s="90">
        <f>IF('Medical equipment-NSP'!BB77="yes", 1, 0)</f>
        <v>0</v>
      </c>
      <c r="BM69" s="90">
        <f t="shared" si="23"/>
        <v>0</v>
      </c>
    </row>
    <row r="70" spans="1:65" x14ac:dyDescent="0.25">
      <c r="A70" s="98" t="str">
        <f>'Service providers'!A80</f>
        <v>Enter name of Site 4</v>
      </c>
      <c r="B70" s="90">
        <f>IF('Medical equipment-NSP'!F78="Yes", 'Service providers'!G80, 1)</f>
        <v>1</v>
      </c>
      <c r="C70" s="90" t="str">
        <f>IFERROR(('Medical equipment-NSP'!G78*B70)/I70, "0")</f>
        <v>0</v>
      </c>
      <c r="D70" s="90">
        <f>IF('Medical equipment-NSP'!F78="Yes", 'Service providers'!H80, 1)</f>
        <v>1</v>
      </c>
      <c r="E70" s="90" t="str">
        <f>IFERROR(('Medical equipment-NSP'!H78*D70)/I70, "0")</f>
        <v>0</v>
      </c>
      <c r="F70" s="90">
        <f>IF('Medical equipment-NSP'!C78="yes", 1, 0)</f>
        <v>0</v>
      </c>
      <c r="G70" s="90">
        <f>IF('Medical equipment-NSP'!D78="yes", 1, 0)</f>
        <v>0</v>
      </c>
      <c r="H70" s="90">
        <f>IF('Medical equipment-NSP'!E78="yes", 1, 0)</f>
        <v>0</v>
      </c>
      <c r="I70" s="90">
        <f t="shared" si="16"/>
        <v>0</v>
      </c>
      <c r="J70" s="90">
        <f>IF('Medical equipment-NSP'!M78="Yes", 'Service providers'!G80, 1)</f>
        <v>1</v>
      </c>
      <c r="K70" s="90" t="str">
        <f>IFERROR(('Medical equipment-NSP'!N78*J70)/Q70, "0")</f>
        <v>0</v>
      </c>
      <c r="L70" s="90">
        <f>IF('Medical equipment-NSP'!M78="Yes", 'Service providers'!H80, 1)</f>
        <v>1</v>
      </c>
      <c r="M70" s="90" t="str">
        <f>IFERROR(('Medical equipment-NSP'!O78*L70)/Q70, "0")</f>
        <v>0</v>
      </c>
      <c r="N70" s="90">
        <f>IF('Medical equipment-NSP'!J78="yes", 1, 0)</f>
        <v>0</v>
      </c>
      <c r="O70" s="90">
        <f>IF('Medical equipment-NSP'!K78="yes", 1, 0)</f>
        <v>0</v>
      </c>
      <c r="P70" s="90">
        <f>IF('Medical equipment-NSP'!L78="yes", 1, 0)</f>
        <v>0</v>
      </c>
      <c r="Q70" s="90">
        <f t="shared" si="17"/>
        <v>0</v>
      </c>
      <c r="R70" s="90">
        <f>IF('Medical equipment-NSP'!T78="Yes", 'Service providers'!G80, 1)</f>
        <v>1</v>
      </c>
      <c r="S70" s="90" t="str">
        <f>IFERROR(('Medical equipment-NSP'!U78*R70)/Y70, "0")</f>
        <v>0</v>
      </c>
      <c r="T70" s="90">
        <f>IF('Medical equipment-NSP'!T78="Yes", 'Service providers'!H80, 1)</f>
        <v>1</v>
      </c>
      <c r="U70" s="90" t="str">
        <f>IFERROR(('Medical equipment-NSP'!V78*T70)/Y70, "0")</f>
        <v>0</v>
      </c>
      <c r="V70" s="90">
        <f>IF('Medical equipment-NSP'!Q78="yes", 1, 0)</f>
        <v>0</v>
      </c>
      <c r="W70" s="90">
        <f>IF('Medical equipment-NSP'!R78="yes", 1, 0)</f>
        <v>0</v>
      </c>
      <c r="X70" s="90">
        <f>IF('Medical equipment-NSP'!S78="yes", 1, 0)</f>
        <v>0</v>
      </c>
      <c r="Y70" s="90">
        <f t="shared" si="18"/>
        <v>0</v>
      </c>
      <c r="Z70" s="90">
        <f>IF('Medical equipment-NSP'!AA78="Yes", 'Service providers'!G80, 1)</f>
        <v>1</v>
      </c>
      <c r="AA70" s="90" t="str">
        <f>IFERROR(('Medical equipment-NSP'!AB78*Z70)/AG70, "0")</f>
        <v>0</v>
      </c>
      <c r="AB70" s="90">
        <f>IF('Medical equipment-NSP'!AA78="Yes", 'Service providers'!H80, 1)</f>
        <v>1</v>
      </c>
      <c r="AC70" s="90" t="str">
        <f>IFERROR(('Medical equipment-NSP'!AC78*AB70)/AG70, "0")</f>
        <v>0</v>
      </c>
      <c r="AD70" s="90">
        <f>IF('Medical equipment-NSP'!X78="yes", 1, 0)</f>
        <v>0</v>
      </c>
      <c r="AE70" s="90">
        <f>IF('Medical equipment-NSP'!Y78="yes", 1, 0)</f>
        <v>0</v>
      </c>
      <c r="AF70" s="90">
        <f>IF('Medical equipment-NSP'!Z78="yes", 1, 0)</f>
        <v>0</v>
      </c>
      <c r="AG70" s="90">
        <f t="shared" si="19"/>
        <v>0</v>
      </c>
      <c r="AH70" s="90">
        <f>IF('Medical equipment-NSP'!AH78="Yes", 'Service providers'!G80, 1)</f>
        <v>1</v>
      </c>
      <c r="AI70" s="90" t="str">
        <f>IFERROR(('Medical equipment-NSP'!AI78*AH70)/AO70, "0")</f>
        <v>0</v>
      </c>
      <c r="AJ70" s="90">
        <f>IF('Medical equipment-NSP'!AH78="Yes", 'Service providers'!H80, 1)</f>
        <v>1</v>
      </c>
      <c r="AK70" s="90" t="str">
        <f>IFERROR(('Medical equipment-NSP'!AJ78*AJ70)/AO70, "0")</f>
        <v>0</v>
      </c>
      <c r="AL70" s="90">
        <f>IF('Medical equipment-NSP'!AE78="yes", 1, 0)</f>
        <v>0</v>
      </c>
      <c r="AM70" s="90">
        <f>IF('Medical equipment-NSP'!AF78="yes", 1, 0)</f>
        <v>0</v>
      </c>
      <c r="AN70" s="90">
        <f>IF('Medical equipment-NSP'!AG78="yes", 1, 0)</f>
        <v>0</v>
      </c>
      <c r="AO70" s="90">
        <f t="shared" si="20"/>
        <v>0</v>
      </c>
      <c r="AP70" s="90">
        <f>IF('Medical equipment-NSP'!AO78="Yes", 'Service providers'!G80, 1)</f>
        <v>1</v>
      </c>
      <c r="AQ70" s="90" t="str">
        <f>IFERROR(('Medical equipment-NSP'!AP78*AP70)/AW70, "0")</f>
        <v>0</v>
      </c>
      <c r="AR70" s="90">
        <f>IF('Medical equipment-NSP'!AO78="Yes", 'Service providers'!H80, 1)</f>
        <v>1</v>
      </c>
      <c r="AS70" s="90" t="str">
        <f>IFERROR(('Medical equipment-NSP'!AQ78*AR70)/AW70, "0")</f>
        <v>0</v>
      </c>
      <c r="AT70" s="90">
        <f>IF('Medical equipment-NSP'!AL78="yes", 1, 0)</f>
        <v>0</v>
      </c>
      <c r="AU70" s="90">
        <f>IF('Medical equipment-NSP'!AM78="yes", 1, 0)</f>
        <v>0</v>
      </c>
      <c r="AV70" s="90">
        <f>IF('Medical equipment-NSP'!AN78="yes", 1, 0)</f>
        <v>0</v>
      </c>
      <c r="AW70" s="90">
        <f t="shared" si="21"/>
        <v>0</v>
      </c>
      <c r="AX70" s="90">
        <f>IF('Medical equipment-NSP'!AV78="Yes", 'Service providers'!G80, 1)</f>
        <v>1</v>
      </c>
      <c r="AY70" s="90" t="str">
        <f>IFERROR(('Medical equipment-NSP'!AW78*AX70)/BE70, "0")</f>
        <v>0</v>
      </c>
      <c r="AZ70" s="90">
        <f>IF('Medical equipment-NSP'!AV78="Yes", 'Service providers'!H80, 1)</f>
        <v>1</v>
      </c>
      <c r="BA70" s="90" t="str">
        <f>IFERROR(('Medical equipment-NSP'!AX78*AZ70)/BE70, "0")</f>
        <v>0</v>
      </c>
      <c r="BB70" s="90">
        <f>IF('Medical equipment-NSP'!AS78="yes", 1, 0)</f>
        <v>0</v>
      </c>
      <c r="BC70" s="90">
        <f>IF('Medical equipment-NSP'!AT78="yes", 1, 0)</f>
        <v>0</v>
      </c>
      <c r="BD70" s="90">
        <f>IF('Medical equipment-NSP'!AU78="yes", 1, 0)</f>
        <v>0</v>
      </c>
      <c r="BE70" s="90">
        <f t="shared" si="22"/>
        <v>0</v>
      </c>
      <c r="BF70" s="90">
        <f>IF('Medical equipment-NSP'!BC78="Yes", 'Service providers'!G80, 1)</f>
        <v>1</v>
      </c>
      <c r="BG70" s="90" t="str">
        <f>IFERROR(('Medical equipment-NSP'!BD78*BF70)/BM70, "0")</f>
        <v>0</v>
      </c>
      <c r="BH70" s="90">
        <f>IF('Medical equipment-NSP'!BC78="Yes", 'Service providers'!H80, 1)</f>
        <v>1</v>
      </c>
      <c r="BI70" s="90" t="str">
        <f>IFERROR(('Medical equipment-NSP'!BE78*BH70)/BM70, "0")</f>
        <v>0</v>
      </c>
      <c r="BJ70" s="90">
        <f>IF('Medical equipment-NSP'!AZ78="yes", 1, 0)</f>
        <v>0</v>
      </c>
      <c r="BK70" s="90">
        <f>IF('Medical equipment-NSP'!BA78="yes", 1, 0)</f>
        <v>0</v>
      </c>
      <c r="BL70" s="90">
        <f>IF('Medical equipment-NSP'!BB78="yes", 1, 0)</f>
        <v>0</v>
      </c>
      <c r="BM70" s="90">
        <f t="shared" si="23"/>
        <v>0</v>
      </c>
    </row>
    <row r="71" spans="1:65" x14ac:dyDescent="0.25">
      <c r="A71" s="98" t="str">
        <f>'Service providers'!A81</f>
        <v>Enter name of Site 5</v>
      </c>
      <c r="B71" s="90">
        <f>IF('Medical equipment-NSP'!F79="Yes", 'Service providers'!G81, 1)</f>
        <v>1</v>
      </c>
      <c r="C71" s="90" t="str">
        <f>IFERROR(('Medical equipment-NSP'!G79*B71)/I71, "0")</f>
        <v>0</v>
      </c>
      <c r="D71" s="90">
        <f>IF('Medical equipment-NSP'!F79="Yes", 'Service providers'!H81, 1)</f>
        <v>1</v>
      </c>
      <c r="E71" s="90" t="str">
        <f>IFERROR(('Medical equipment-NSP'!H79*D71)/I71, "0")</f>
        <v>0</v>
      </c>
      <c r="F71" s="90">
        <f>IF('Medical equipment-NSP'!C79="yes", 1, 0)</f>
        <v>0</v>
      </c>
      <c r="G71" s="90">
        <f>IF('Medical equipment-NSP'!D79="yes", 1, 0)</f>
        <v>0</v>
      </c>
      <c r="H71" s="90">
        <f>IF('Medical equipment-NSP'!E79="yes", 1, 0)</f>
        <v>0</v>
      </c>
      <c r="I71" s="90">
        <f t="shared" si="16"/>
        <v>0</v>
      </c>
      <c r="J71" s="90">
        <f>IF('Medical equipment-NSP'!M79="Yes", 'Service providers'!G81, 1)</f>
        <v>1</v>
      </c>
      <c r="K71" s="90" t="str">
        <f>IFERROR(('Medical equipment-NSP'!N79*J71)/Q71, "0")</f>
        <v>0</v>
      </c>
      <c r="L71" s="90">
        <f>IF('Medical equipment-NSP'!M79="Yes", 'Service providers'!H81, 1)</f>
        <v>1</v>
      </c>
      <c r="M71" s="90" t="str">
        <f>IFERROR(('Medical equipment-NSP'!O79*L71)/Q71, "0")</f>
        <v>0</v>
      </c>
      <c r="N71" s="90">
        <f>IF('Medical equipment-NSP'!J79="yes", 1, 0)</f>
        <v>0</v>
      </c>
      <c r="O71" s="90">
        <f>IF('Medical equipment-NSP'!K79="yes", 1, 0)</f>
        <v>0</v>
      </c>
      <c r="P71" s="90">
        <f>IF('Medical equipment-NSP'!L79="yes", 1, 0)</f>
        <v>0</v>
      </c>
      <c r="Q71" s="90">
        <f t="shared" si="17"/>
        <v>0</v>
      </c>
      <c r="R71" s="90">
        <f>IF('Medical equipment-NSP'!T79="Yes", 'Service providers'!G81, 1)</f>
        <v>1</v>
      </c>
      <c r="S71" s="90" t="str">
        <f>IFERROR(('Medical equipment-NSP'!U79*R71)/Y71, "0")</f>
        <v>0</v>
      </c>
      <c r="T71" s="90">
        <f>IF('Medical equipment-NSP'!T79="Yes", 'Service providers'!H81, 1)</f>
        <v>1</v>
      </c>
      <c r="U71" s="90" t="str">
        <f>IFERROR(('Medical equipment-NSP'!V79*T71)/Y71, "0")</f>
        <v>0</v>
      </c>
      <c r="V71" s="90">
        <f>IF('Medical equipment-NSP'!Q79="yes", 1, 0)</f>
        <v>0</v>
      </c>
      <c r="W71" s="90">
        <f>IF('Medical equipment-NSP'!R79="yes", 1, 0)</f>
        <v>0</v>
      </c>
      <c r="X71" s="90">
        <f>IF('Medical equipment-NSP'!S79="yes", 1, 0)</f>
        <v>0</v>
      </c>
      <c r="Y71" s="90">
        <f t="shared" si="18"/>
        <v>0</v>
      </c>
      <c r="Z71" s="90">
        <f>IF('Medical equipment-NSP'!AA79="Yes", 'Service providers'!G81, 1)</f>
        <v>1</v>
      </c>
      <c r="AA71" s="90" t="str">
        <f>IFERROR(('Medical equipment-NSP'!AB79*Z71)/AG71, "0")</f>
        <v>0</v>
      </c>
      <c r="AB71" s="90">
        <f>IF('Medical equipment-NSP'!AA79="Yes", 'Service providers'!H81, 1)</f>
        <v>1</v>
      </c>
      <c r="AC71" s="90" t="str">
        <f>IFERROR(('Medical equipment-NSP'!AC79*AB71)/AG71, "0")</f>
        <v>0</v>
      </c>
      <c r="AD71" s="90">
        <f>IF('Medical equipment-NSP'!X79="yes", 1, 0)</f>
        <v>0</v>
      </c>
      <c r="AE71" s="90">
        <f>IF('Medical equipment-NSP'!Y79="yes", 1, 0)</f>
        <v>0</v>
      </c>
      <c r="AF71" s="90">
        <f>IF('Medical equipment-NSP'!Z79="yes", 1, 0)</f>
        <v>0</v>
      </c>
      <c r="AG71" s="90">
        <f t="shared" si="19"/>
        <v>0</v>
      </c>
      <c r="AH71" s="90">
        <f>IF('Medical equipment-NSP'!AH79="Yes", 'Service providers'!G81, 1)</f>
        <v>1</v>
      </c>
      <c r="AI71" s="90" t="str">
        <f>IFERROR(('Medical equipment-NSP'!AI79*AH71)/AO71, "0")</f>
        <v>0</v>
      </c>
      <c r="AJ71" s="90">
        <f>IF('Medical equipment-NSP'!AH79="Yes", 'Service providers'!H81, 1)</f>
        <v>1</v>
      </c>
      <c r="AK71" s="90" t="str">
        <f>IFERROR(('Medical equipment-NSP'!AJ79*AJ71)/AO71, "0")</f>
        <v>0</v>
      </c>
      <c r="AL71" s="90">
        <f>IF('Medical equipment-NSP'!AE79="yes", 1, 0)</f>
        <v>0</v>
      </c>
      <c r="AM71" s="90">
        <f>IF('Medical equipment-NSP'!AF79="yes", 1, 0)</f>
        <v>0</v>
      </c>
      <c r="AN71" s="90">
        <f>IF('Medical equipment-NSP'!AG79="yes", 1, 0)</f>
        <v>0</v>
      </c>
      <c r="AO71" s="90">
        <f t="shared" si="20"/>
        <v>0</v>
      </c>
      <c r="AP71" s="90">
        <f>IF('Medical equipment-NSP'!AO79="Yes", 'Service providers'!G81, 1)</f>
        <v>1</v>
      </c>
      <c r="AQ71" s="90" t="str">
        <f>IFERROR(('Medical equipment-NSP'!AP79*AP71)/AW71, "0")</f>
        <v>0</v>
      </c>
      <c r="AR71" s="90">
        <f>IF('Medical equipment-NSP'!AO79="Yes", 'Service providers'!H81, 1)</f>
        <v>1</v>
      </c>
      <c r="AS71" s="90" t="str">
        <f>IFERROR(('Medical equipment-NSP'!AQ79*AR71)/AW71, "0")</f>
        <v>0</v>
      </c>
      <c r="AT71" s="90">
        <f>IF('Medical equipment-NSP'!AL79="yes", 1, 0)</f>
        <v>0</v>
      </c>
      <c r="AU71" s="90">
        <f>IF('Medical equipment-NSP'!AM79="yes", 1, 0)</f>
        <v>0</v>
      </c>
      <c r="AV71" s="90">
        <f>IF('Medical equipment-NSP'!AN79="yes", 1, 0)</f>
        <v>0</v>
      </c>
      <c r="AW71" s="90">
        <f t="shared" si="21"/>
        <v>0</v>
      </c>
      <c r="AX71" s="90">
        <f>IF('Medical equipment-NSP'!AV79="Yes", 'Service providers'!G81, 1)</f>
        <v>1</v>
      </c>
      <c r="AY71" s="90" t="str">
        <f>IFERROR(('Medical equipment-NSP'!AW79*AX71)/BE71, "0")</f>
        <v>0</v>
      </c>
      <c r="AZ71" s="90">
        <f>IF('Medical equipment-NSP'!AV79="Yes", 'Service providers'!H81, 1)</f>
        <v>1</v>
      </c>
      <c r="BA71" s="90" t="str">
        <f>IFERROR(('Medical equipment-NSP'!AX79*AZ71)/BE71, "0")</f>
        <v>0</v>
      </c>
      <c r="BB71" s="90">
        <f>IF('Medical equipment-NSP'!AS79="yes", 1, 0)</f>
        <v>0</v>
      </c>
      <c r="BC71" s="90">
        <f>IF('Medical equipment-NSP'!AT79="yes", 1, 0)</f>
        <v>0</v>
      </c>
      <c r="BD71" s="90">
        <f>IF('Medical equipment-NSP'!AU79="yes", 1, 0)</f>
        <v>0</v>
      </c>
      <c r="BE71" s="90">
        <f t="shared" si="22"/>
        <v>0</v>
      </c>
      <c r="BF71" s="90">
        <f>IF('Medical equipment-NSP'!BC79="Yes", 'Service providers'!G81, 1)</f>
        <v>1</v>
      </c>
      <c r="BG71" s="90" t="str">
        <f>IFERROR(('Medical equipment-NSP'!BD79*BF71)/BM71, "0")</f>
        <v>0</v>
      </c>
      <c r="BH71" s="90">
        <f>IF('Medical equipment-NSP'!BC79="Yes", 'Service providers'!H81, 1)</f>
        <v>1</v>
      </c>
      <c r="BI71" s="90" t="str">
        <f>IFERROR(('Medical equipment-NSP'!BE79*BH71)/BM71, "0")</f>
        <v>0</v>
      </c>
      <c r="BJ71" s="90">
        <f>IF('Medical equipment-NSP'!AZ79="yes", 1, 0)</f>
        <v>0</v>
      </c>
      <c r="BK71" s="90">
        <f>IF('Medical equipment-NSP'!BA79="yes", 1, 0)</f>
        <v>0</v>
      </c>
      <c r="BL71" s="90">
        <f>IF('Medical equipment-NSP'!BB79="yes", 1, 0)</f>
        <v>0</v>
      </c>
      <c r="BM71" s="90">
        <f t="shared" si="23"/>
        <v>0</v>
      </c>
    </row>
    <row r="72" spans="1:65" x14ac:dyDescent="0.25">
      <c r="A72" s="98" t="str">
        <f>'Service providers'!A82</f>
        <v>Enter name of Site 6</v>
      </c>
      <c r="B72" s="90">
        <f>IF('Medical equipment-NSP'!F80="Yes", 'Service providers'!G82, 1)</f>
        <v>1</v>
      </c>
      <c r="C72" s="90" t="str">
        <f>IFERROR(('Medical equipment-NSP'!G80*B72)/I72, "0")</f>
        <v>0</v>
      </c>
      <c r="D72" s="90">
        <f>IF('Medical equipment-NSP'!F80="Yes", 'Service providers'!H82, 1)</f>
        <v>1</v>
      </c>
      <c r="E72" s="90" t="str">
        <f>IFERROR(('Medical equipment-NSP'!H80*D72)/I72, "0")</f>
        <v>0</v>
      </c>
      <c r="F72" s="90">
        <f>IF('Medical equipment-NSP'!C80="yes", 1, 0)</f>
        <v>0</v>
      </c>
      <c r="G72" s="90">
        <f>IF('Medical equipment-NSP'!D80="yes", 1, 0)</f>
        <v>0</v>
      </c>
      <c r="H72" s="90">
        <f>IF('Medical equipment-NSP'!E80="yes", 1, 0)</f>
        <v>0</v>
      </c>
      <c r="I72" s="90">
        <f t="shared" si="16"/>
        <v>0</v>
      </c>
      <c r="J72" s="90">
        <f>IF('Medical equipment-NSP'!M80="Yes", 'Service providers'!G82, 1)</f>
        <v>1</v>
      </c>
      <c r="K72" s="90" t="str">
        <f>IFERROR(('Medical equipment-NSP'!N80*J72)/Q72, "0")</f>
        <v>0</v>
      </c>
      <c r="L72" s="90">
        <f>IF('Medical equipment-NSP'!M80="Yes", 'Service providers'!H82, 1)</f>
        <v>1</v>
      </c>
      <c r="M72" s="90" t="str">
        <f>IFERROR(('Medical equipment-NSP'!O80*L72)/Q72, "0")</f>
        <v>0</v>
      </c>
      <c r="N72" s="90">
        <f>IF('Medical equipment-NSP'!J80="yes", 1, 0)</f>
        <v>0</v>
      </c>
      <c r="O72" s="90">
        <f>IF('Medical equipment-NSP'!K80="yes", 1, 0)</f>
        <v>0</v>
      </c>
      <c r="P72" s="90">
        <f>IF('Medical equipment-NSP'!L80="yes", 1, 0)</f>
        <v>0</v>
      </c>
      <c r="Q72" s="90">
        <f t="shared" si="17"/>
        <v>0</v>
      </c>
      <c r="R72" s="90">
        <f>IF('Medical equipment-NSP'!T80="Yes", 'Service providers'!G82, 1)</f>
        <v>1</v>
      </c>
      <c r="S72" s="90" t="str">
        <f>IFERROR(('Medical equipment-NSP'!U80*R72)/Y72, "0")</f>
        <v>0</v>
      </c>
      <c r="T72" s="90">
        <f>IF('Medical equipment-NSP'!T80="Yes", 'Service providers'!H82, 1)</f>
        <v>1</v>
      </c>
      <c r="U72" s="90" t="str">
        <f>IFERROR(('Medical equipment-NSP'!V80*T72)/Y72, "0")</f>
        <v>0</v>
      </c>
      <c r="V72" s="90">
        <f>IF('Medical equipment-NSP'!Q80="yes", 1, 0)</f>
        <v>0</v>
      </c>
      <c r="W72" s="90">
        <f>IF('Medical equipment-NSP'!R80="yes", 1, 0)</f>
        <v>0</v>
      </c>
      <c r="X72" s="90">
        <f>IF('Medical equipment-NSP'!S80="yes", 1, 0)</f>
        <v>0</v>
      </c>
      <c r="Y72" s="90">
        <f t="shared" si="18"/>
        <v>0</v>
      </c>
      <c r="Z72" s="90">
        <f>IF('Medical equipment-NSP'!AA80="Yes", 'Service providers'!G82, 1)</f>
        <v>1</v>
      </c>
      <c r="AA72" s="90" t="str">
        <f>IFERROR(('Medical equipment-NSP'!AB80*Z72)/AG72, "0")</f>
        <v>0</v>
      </c>
      <c r="AB72" s="90">
        <f>IF('Medical equipment-NSP'!AA80="Yes", 'Service providers'!H82, 1)</f>
        <v>1</v>
      </c>
      <c r="AC72" s="90" t="str">
        <f>IFERROR(('Medical equipment-NSP'!AC80*AB72)/AG72, "0")</f>
        <v>0</v>
      </c>
      <c r="AD72" s="90">
        <f>IF('Medical equipment-NSP'!X80="yes", 1, 0)</f>
        <v>0</v>
      </c>
      <c r="AE72" s="90">
        <f>IF('Medical equipment-NSP'!Y80="yes", 1, 0)</f>
        <v>0</v>
      </c>
      <c r="AF72" s="90">
        <f>IF('Medical equipment-NSP'!Z80="yes", 1, 0)</f>
        <v>0</v>
      </c>
      <c r="AG72" s="90">
        <f t="shared" si="19"/>
        <v>0</v>
      </c>
      <c r="AH72" s="90">
        <f>IF('Medical equipment-NSP'!AH80="Yes", 'Service providers'!G82, 1)</f>
        <v>1</v>
      </c>
      <c r="AI72" s="90" t="str">
        <f>IFERROR(('Medical equipment-NSP'!AI80*AH72)/AO72, "0")</f>
        <v>0</v>
      </c>
      <c r="AJ72" s="90">
        <f>IF('Medical equipment-NSP'!AH80="Yes", 'Service providers'!H82, 1)</f>
        <v>1</v>
      </c>
      <c r="AK72" s="90" t="str">
        <f>IFERROR(('Medical equipment-NSP'!AJ80*AJ72)/AO72, "0")</f>
        <v>0</v>
      </c>
      <c r="AL72" s="90">
        <f>IF('Medical equipment-NSP'!AE80="yes", 1, 0)</f>
        <v>0</v>
      </c>
      <c r="AM72" s="90">
        <f>IF('Medical equipment-NSP'!AF80="yes", 1, 0)</f>
        <v>0</v>
      </c>
      <c r="AN72" s="90">
        <f>IF('Medical equipment-NSP'!AG80="yes", 1, 0)</f>
        <v>0</v>
      </c>
      <c r="AO72" s="90">
        <f t="shared" si="20"/>
        <v>0</v>
      </c>
      <c r="AP72" s="90">
        <f>IF('Medical equipment-NSP'!AO80="Yes", 'Service providers'!G82, 1)</f>
        <v>1</v>
      </c>
      <c r="AQ72" s="90" t="str">
        <f>IFERROR(('Medical equipment-NSP'!AP80*AP72)/AW72, "0")</f>
        <v>0</v>
      </c>
      <c r="AR72" s="90">
        <f>IF('Medical equipment-NSP'!AO80="Yes", 'Service providers'!H82, 1)</f>
        <v>1</v>
      </c>
      <c r="AS72" s="90" t="str">
        <f>IFERROR(('Medical equipment-NSP'!AQ80*AR72)/AW72, "0")</f>
        <v>0</v>
      </c>
      <c r="AT72" s="90">
        <f>IF('Medical equipment-NSP'!AL80="yes", 1, 0)</f>
        <v>0</v>
      </c>
      <c r="AU72" s="90">
        <f>IF('Medical equipment-NSP'!AM80="yes", 1, 0)</f>
        <v>0</v>
      </c>
      <c r="AV72" s="90">
        <f>IF('Medical equipment-NSP'!AN80="yes", 1, 0)</f>
        <v>0</v>
      </c>
      <c r="AW72" s="90">
        <f t="shared" si="21"/>
        <v>0</v>
      </c>
      <c r="AX72" s="90">
        <f>IF('Medical equipment-NSP'!AV80="Yes", 'Service providers'!G82, 1)</f>
        <v>1</v>
      </c>
      <c r="AY72" s="90" t="str">
        <f>IFERROR(('Medical equipment-NSP'!AW80*AX72)/BE72, "0")</f>
        <v>0</v>
      </c>
      <c r="AZ72" s="90">
        <f>IF('Medical equipment-NSP'!AV80="Yes", 'Service providers'!H82, 1)</f>
        <v>1</v>
      </c>
      <c r="BA72" s="90" t="str">
        <f>IFERROR(('Medical equipment-NSP'!AX80*AZ72)/BE72, "0")</f>
        <v>0</v>
      </c>
      <c r="BB72" s="90">
        <f>IF('Medical equipment-NSP'!AS80="yes", 1, 0)</f>
        <v>0</v>
      </c>
      <c r="BC72" s="90">
        <f>IF('Medical equipment-NSP'!AT80="yes", 1, 0)</f>
        <v>0</v>
      </c>
      <c r="BD72" s="90">
        <f>IF('Medical equipment-NSP'!AU80="yes", 1, 0)</f>
        <v>0</v>
      </c>
      <c r="BE72" s="90">
        <f t="shared" si="22"/>
        <v>0</v>
      </c>
      <c r="BF72" s="90">
        <f>IF('Medical equipment-NSP'!BC80="Yes", 'Service providers'!G82, 1)</f>
        <v>1</v>
      </c>
      <c r="BG72" s="90" t="str">
        <f>IFERROR(('Medical equipment-NSP'!BD80*BF72)/BM72, "0")</f>
        <v>0</v>
      </c>
      <c r="BH72" s="90">
        <f>IF('Medical equipment-NSP'!BC80="Yes", 'Service providers'!H82, 1)</f>
        <v>1</v>
      </c>
      <c r="BI72" s="90" t="str">
        <f>IFERROR(('Medical equipment-NSP'!BE80*BH72)/BM72, "0")</f>
        <v>0</v>
      </c>
      <c r="BJ72" s="90">
        <f>IF('Medical equipment-NSP'!AZ80="yes", 1, 0)</f>
        <v>0</v>
      </c>
      <c r="BK72" s="90">
        <f>IF('Medical equipment-NSP'!BA80="yes", 1, 0)</f>
        <v>0</v>
      </c>
      <c r="BL72" s="90">
        <f>IF('Medical equipment-NSP'!BB80="yes", 1, 0)</f>
        <v>0</v>
      </c>
      <c r="BM72" s="90">
        <f t="shared" si="23"/>
        <v>0</v>
      </c>
    </row>
    <row r="73" spans="1:65" x14ac:dyDescent="0.25">
      <c r="A73" s="98" t="str">
        <f>'Service providers'!A83</f>
        <v>Enter name of Site 7</v>
      </c>
      <c r="B73" s="90">
        <f>IF('Medical equipment-NSP'!F81="Yes", 'Service providers'!G83, 1)</f>
        <v>1</v>
      </c>
      <c r="C73" s="90" t="str">
        <f>IFERROR(('Medical equipment-NSP'!G81*B73)/I73, "0")</f>
        <v>0</v>
      </c>
      <c r="D73" s="90">
        <f>IF('Medical equipment-NSP'!F81="Yes", 'Service providers'!H83, 1)</f>
        <v>1</v>
      </c>
      <c r="E73" s="90" t="str">
        <f>IFERROR(('Medical equipment-NSP'!H81*D73)/I73, "0")</f>
        <v>0</v>
      </c>
      <c r="F73" s="90">
        <f>IF('Medical equipment-NSP'!C81="yes", 1, 0)</f>
        <v>0</v>
      </c>
      <c r="G73" s="90">
        <f>IF('Medical equipment-NSP'!D81="yes", 1, 0)</f>
        <v>0</v>
      </c>
      <c r="H73" s="90">
        <f>IF('Medical equipment-NSP'!E81="yes", 1, 0)</f>
        <v>0</v>
      </c>
      <c r="I73" s="90">
        <f t="shared" si="16"/>
        <v>0</v>
      </c>
      <c r="J73" s="90">
        <f>IF('Medical equipment-NSP'!M81="Yes", 'Service providers'!G83, 1)</f>
        <v>1</v>
      </c>
      <c r="K73" s="90" t="str">
        <f>IFERROR(('Medical equipment-NSP'!N81*J73)/Q73, "0")</f>
        <v>0</v>
      </c>
      <c r="L73" s="90">
        <f>IF('Medical equipment-NSP'!M81="Yes", 'Service providers'!H83, 1)</f>
        <v>1</v>
      </c>
      <c r="M73" s="90" t="str">
        <f>IFERROR(('Medical equipment-NSP'!O81*L73)/Q73, "0")</f>
        <v>0</v>
      </c>
      <c r="N73" s="90">
        <f>IF('Medical equipment-NSP'!J81="yes", 1, 0)</f>
        <v>0</v>
      </c>
      <c r="O73" s="90">
        <f>IF('Medical equipment-NSP'!K81="yes", 1, 0)</f>
        <v>0</v>
      </c>
      <c r="P73" s="90">
        <f>IF('Medical equipment-NSP'!L81="yes", 1, 0)</f>
        <v>0</v>
      </c>
      <c r="Q73" s="90">
        <f t="shared" si="17"/>
        <v>0</v>
      </c>
      <c r="R73" s="90">
        <f>IF('Medical equipment-NSP'!T81="Yes", 'Service providers'!G83, 1)</f>
        <v>1</v>
      </c>
      <c r="S73" s="90" t="str">
        <f>IFERROR(('Medical equipment-NSP'!U81*R73)/Y73, "0")</f>
        <v>0</v>
      </c>
      <c r="T73" s="90">
        <f>IF('Medical equipment-NSP'!T81="Yes", 'Service providers'!H83, 1)</f>
        <v>1</v>
      </c>
      <c r="U73" s="90" t="str">
        <f>IFERROR(('Medical equipment-NSP'!V81*T73)/Y73, "0")</f>
        <v>0</v>
      </c>
      <c r="V73" s="90">
        <f>IF('Medical equipment-NSP'!Q81="yes", 1, 0)</f>
        <v>0</v>
      </c>
      <c r="W73" s="90">
        <f>IF('Medical equipment-NSP'!R81="yes", 1, 0)</f>
        <v>0</v>
      </c>
      <c r="X73" s="90">
        <f>IF('Medical equipment-NSP'!S81="yes", 1, 0)</f>
        <v>0</v>
      </c>
      <c r="Y73" s="90">
        <f t="shared" si="18"/>
        <v>0</v>
      </c>
      <c r="Z73" s="90">
        <f>IF('Medical equipment-NSP'!AA81="Yes", 'Service providers'!G83, 1)</f>
        <v>1</v>
      </c>
      <c r="AA73" s="90" t="str">
        <f>IFERROR(('Medical equipment-NSP'!AB81*Z73)/AG73, "0")</f>
        <v>0</v>
      </c>
      <c r="AB73" s="90">
        <f>IF('Medical equipment-NSP'!AA81="Yes", 'Service providers'!H83, 1)</f>
        <v>1</v>
      </c>
      <c r="AC73" s="90" t="str">
        <f>IFERROR(('Medical equipment-NSP'!AC81*AB73)/AG73, "0")</f>
        <v>0</v>
      </c>
      <c r="AD73" s="90">
        <f>IF('Medical equipment-NSP'!X81="yes", 1, 0)</f>
        <v>0</v>
      </c>
      <c r="AE73" s="90">
        <f>IF('Medical equipment-NSP'!Y81="yes", 1, 0)</f>
        <v>0</v>
      </c>
      <c r="AF73" s="90">
        <f>IF('Medical equipment-NSP'!Z81="yes", 1, 0)</f>
        <v>0</v>
      </c>
      <c r="AG73" s="90">
        <f t="shared" si="19"/>
        <v>0</v>
      </c>
      <c r="AH73" s="90">
        <f>IF('Medical equipment-NSP'!AH81="Yes", 'Service providers'!G83, 1)</f>
        <v>1</v>
      </c>
      <c r="AI73" s="90" t="str">
        <f>IFERROR(('Medical equipment-NSP'!AI81*AH73)/AO73, "0")</f>
        <v>0</v>
      </c>
      <c r="AJ73" s="90">
        <f>IF('Medical equipment-NSP'!AH81="Yes", 'Service providers'!H83, 1)</f>
        <v>1</v>
      </c>
      <c r="AK73" s="90" t="str">
        <f>IFERROR(('Medical equipment-NSP'!AJ81*AJ73)/AO73, "0")</f>
        <v>0</v>
      </c>
      <c r="AL73" s="90">
        <f>IF('Medical equipment-NSP'!AE81="yes", 1, 0)</f>
        <v>0</v>
      </c>
      <c r="AM73" s="90">
        <f>IF('Medical equipment-NSP'!AF81="yes", 1, 0)</f>
        <v>0</v>
      </c>
      <c r="AN73" s="90">
        <f>IF('Medical equipment-NSP'!AG81="yes", 1, 0)</f>
        <v>0</v>
      </c>
      <c r="AO73" s="90">
        <f t="shared" si="20"/>
        <v>0</v>
      </c>
      <c r="AP73" s="90">
        <f>IF('Medical equipment-NSP'!AO81="Yes", 'Service providers'!G83, 1)</f>
        <v>1</v>
      </c>
      <c r="AQ73" s="90" t="str">
        <f>IFERROR(('Medical equipment-NSP'!AP81*AP73)/AW73, "0")</f>
        <v>0</v>
      </c>
      <c r="AR73" s="90">
        <f>IF('Medical equipment-NSP'!AO81="Yes", 'Service providers'!H83, 1)</f>
        <v>1</v>
      </c>
      <c r="AS73" s="90" t="str">
        <f>IFERROR(('Medical equipment-NSP'!AQ81*AR73)/AW73, "0")</f>
        <v>0</v>
      </c>
      <c r="AT73" s="90">
        <f>IF('Medical equipment-NSP'!AL81="yes", 1, 0)</f>
        <v>0</v>
      </c>
      <c r="AU73" s="90">
        <f>IF('Medical equipment-NSP'!AM81="yes", 1, 0)</f>
        <v>0</v>
      </c>
      <c r="AV73" s="90">
        <f>IF('Medical equipment-NSP'!AN81="yes", 1, 0)</f>
        <v>0</v>
      </c>
      <c r="AW73" s="90">
        <f t="shared" si="21"/>
        <v>0</v>
      </c>
      <c r="AX73" s="90">
        <f>IF('Medical equipment-NSP'!AV81="Yes", 'Service providers'!G83, 1)</f>
        <v>1</v>
      </c>
      <c r="AY73" s="90" t="str">
        <f>IFERROR(('Medical equipment-NSP'!AW81*AX73)/BE73, "0")</f>
        <v>0</v>
      </c>
      <c r="AZ73" s="90">
        <f>IF('Medical equipment-NSP'!AV81="Yes", 'Service providers'!H83, 1)</f>
        <v>1</v>
      </c>
      <c r="BA73" s="90" t="str">
        <f>IFERROR(('Medical equipment-NSP'!AX81*AZ73)/BE73, "0")</f>
        <v>0</v>
      </c>
      <c r="BB73" s="90">
        <f>IF('Medical equipment-NSP'!AS81="yes", 1, 0)</f>
        <v>0</v>
      </c>
      <c r="BC73" s="90">
        <f>IF('Medical equipment-NSP'!AT81="yes", 1, 0)</f>
        <v>0</v>
      </c>
      <c r="BD73" s="90">
        <f>IF('Medical equipment-NSP'!AU81="yes", 1, 0)</f>
        <v>0</v>
      </c>
      <c r="BE73" s="90">
        <f t="shared" si="22"/>
        <v>0</v>
      </c>
      <c r="BF73" s="90">
        <f>IF('Medical equipment-NSP'!BC81="Yes", 'Service providers'!G83, 1)</f>
        <v>1</v>
      </c>
      <c r="BG73" s="90" t="str">
        <f>IFERROR(('Medical equipment-NSP'!BD81*BF73)/BM73, "0")</f>
        <v>0</v>
      </c>
      <c r="BH73" s="90">
        <f>IF('Medical equipment-NSP'!BC81="Yes", 'Service providers'!H83, 1)</f>
        <v>1</v>
      </c>
      <c r="BI73" s="90" t="str">
        <f>IFERROR(('Medical equipment-NSP'!BE81*BH73)/BM73, "0")</f>
        <v>0</v>
      </c>
      <c r="BJ73" s="90">
        <f>IF('Medical equipment-NSP'!AZ81="yes", 1, 0)</f>
        <v>0</v>
      </c>
      <c r="BK73" s="90">
        <f>IF('Medical equipment-NSP'!BA81="yes", 1, 0)</f>
        <v>0</v>
      </c>
      <c r="BL73" s="90">
        <f>IF('Medical equipment-NSP'!BB81="yes", 1, 0)</f>
        <v>0</v>
      </c>
      <c r="BM73" s="90">
        <f t="shared" si="23"/>
        <v>0</v>
      </c>
    </row>
    <row r="74" spans="1:65" x14ac:dyDescent="0.25">
      <c r="A74" s="98" t="str">
        <f>'Service providers'!A84</f>
        <v>Enter name of Site 8</v>
      </c>
      <c r="B74" s="90">
        <f>IF('Medical equipment-NSP'!F82="Yes", 'Service providers'!G84, 1)</f>
        <v>1</v>
      </c>
      <c r="C74" s="90" t="str">
        <f>IFERROR(('Medical equipment-NSP'!G82*B74)/I74, "0")</f>
        <v>0</v>
      </c>
      <c r="D74" s="90">
        <f>IF('Medical equipment-NSP'!F82="Yes", 'Service providers'!H84, 1)</f>
        <v>1</v>
      </c>
      <c r="E74" s="90" t="str">
        <f>IFERROR(('Medical equipment-NSP'!H82*D74)/I74, "0")</f>
        <v>0</v>
      </c>
      <c r="F74" s="90">
        <f>IF('Medical equipment-NSP'!C82="yes", 1, 0)</f>
        <v>0</v>
      </c>
      <c r="G74" s="90">
        <f>IF('Medical equipment-NSP'!D82="yes", 1, 0)</f>
        <v>0</v>
      </c>
      <c r="H74" s="90">
        <f>IF('Medical equipment-NSP'!E82="yes", 1, 0)</f>
        <v>0</v>
      </c>
      <c r="I74" s="90">
        <f t="shared" si="16"/>
        <v>0</v>
      </c>
      <c r="J74" s="90">
        <f>IF('Medical equipment-NSP'!M82="Yes", 'Service providers'!G84, 1)</f>
        <v>1</v>
      </c>
      <c r="K74" s="90" t="str">
        <f>IFERROR(('Medical equipment-NSP'!N82*J74)/Q74, "0")</f>
        <v>0</v>
      </c>
      <c r="L74" s="90">
        <f>IF('Medical equipment-NSP'!M82="Yes", 'Service providers'!H84, 1)</f>
        <v>1</v>
      </c>
      <c r="M74" s="90" t="str">
        <f>IFERROR(('Medical equipment-NSP'!O82*L74)/Q74, "0")</f>
        <v>0</v>
      </c>
      <c r="N74" s="90">
        <f>IF('Medical equipment-NSP'!J82="yes", 1, 0)</f>
        <v>0</v>
      </c>
      <c r="O74" s="90">
        <f>IF('Medical equipment-NSP'!K82="yes", 1, 0)</f>
        <v>0</v>
      </c>
      <c r="P74" s="90">
        <f>IF('Medical equipment-NSP'!L82="yes", 1, 0)</f>
        <v>0</v>
      </c>
      <c r="Q74" s="90">
        <f t="shared" si="17"/>
        <v>0</v>
      </c>
      <c r="R74" s="90">
        <f>IF('Medical equipment-NSP'!T82="Yes", 'Service providers'!G84, 1)</f>
        <v>1</v>
      </c>
      <c r="S74" s="90" t="str">
        <f>IFERROR(('Medical equipment-NSP'!U82*R74)/Y74, "0")</f>
        <v>0</v>
      </c>
      <c r="T74" s="90">
        <f>IF('Medical equipment-NSP'!T82="Yes", 'Service providers'!H84, 1)</f>
        <v>1</v>
      </c>
      <c r="U74" s="90" t="str">
        <f>IFERROR(('Medical equipment-NSP'!V82*T74)/Y74, "0")</f>
        <v>0</v>
      </c>
      <c r="V74" s="90">
        <f>IF('Medical equipment-NSP'!Q82="yes", 1, 0)</f>
        <v>0</v>
      </c>
      <c r="W74" s="90">
        <f>IF('Medical equipment-NSP'!R82="yes", 1, 0)</f>
        <v>0</v>
      </c>
      <c r="X74" s="90">
        <f>IF('Medical equipment-NSP'!S82="yes", 1, 0)</f>
        <v>0</v>
      </c>
      <c r="Y74" s="90">
        <f t="shared" si="18"/>
        <v>0</v>
      </c>
      <c r="Z74" s="90">
        <f>IF('Medical equipment-NSP'!AA82="Yes", 'Service providers'!G84, 1)</f>
        <v>1</v>
      </c>
      <c r="AA74" s="90" t="str">
        <f>IFERROR(('Medical equipment-NSP'!AB82*Z74)/AG74, "0")</f>
        <v>0</v>
      </c>
      <c r="AB74" s="90">
        <f>IF('Medical equipment-NSP'!AA82="Yes", 'Service providers'!H84, 1)</f>
        <v>1</v>
      </c>
      <c r="AC74" s="90" t="str">
        <f>IFERROR(('Medical equipment-NSP'!AC82*AB74)/AG74, "0")</f>
        <v>0</v>
      </c>
      <c r="AD74" s="90">
        <f>IF('Medical equipment-NSP'!X82="yes", 1, 0)</f>
        <v>0</v>
      </c>
      <c r="AE74" s="90">
        <f>IF('Medical equipment-NSP'!Y82="yes", 1, 0)</f>
        <v>0</v>
      </c>
      <c r="AF74" s="90">
        <f>IF('Medical equipment-NSP'!Z82="yes", 1, 0)</f>
        <v>0</v>
      </c>
      <c r="AG74" s="90">
        <f t="shared" si="19"/>
        <v>0</v>
      </c>
      <c r="AH74" s="90">
        <f>IF('Medical equipment-NSP'!AH82="Yes", 'Service providers'!G84, 1)</f>
        <v>1</v>
      </c>
      <c r="AI74" s="90" t="str">
        <f>IFERROR(('Medical equipment-NSP'!AI82*AH74)/AO74, "0")</f>
        <v>0</v>
      </c>
      <c r="AJ74" s="90">
        <f>IF('Medical equipment-NSP'!AH82="Yes", 'Service providers'!H84, 1)</f>
        <v>1</v>
      </c>
      <c r="AK74" s="90" t="str">
        <f>IFERROR(('Medical equipment-NSP'!AJ82*AJ74)/AO74, "0")</f>
        <v>0</v>
      </c>
      <c r="AL74" s="90">
        <f>IF('Medical equipment-NSP'!AE82="yes", 1, 0)</f>
        <v>0</v>
      </c>
      <c r="AM74" s="90">
        <f>IF('Medical equipment-NSP'!AF82="yes", 1, 0)</f>
        <v>0</v>
      </c>
      <c r="AN74" s="90">
        <f>IF('Medical equipment-NSP'!AG82="yes", 1, 0)</f>
        <v>0</v>
      </c>
      <c r="AO74" s="90">
        <f t="shared" si="20"/>
        <v>0</v>
      </c>
      <c r="AP74" s="90">
        <f>IF('Medical equipment-NSP'!AO82="Yes", 'Service providers'!G84, 1)</f>
        <v>1</v>
      </c>
      <c r="AQ74" s="90" t="str">
        <f>IFERROR(('Medical equipment-NSP'!AP82*AP74)/AW74, "0")</f>
        <v>0</v>
      </c>
      <c r="AR74" s="90">
        <f>IF('Medical equipment-NSP'!AO82="Yes", 'Service providers'!H84, 1)</f>
        <v>1</v>
      </c>
      <c r="AS74" s="90" t="str">
        <f>IFERROR(('Medical equipment-NSP'!AQ82*AR74)/AW74, "0")</f>
        <v>0</v>
      </c>
      <c r="AT74" s="90">
        <f>IF('Medical equipment-NSP'!AL82="yes", 1, 0)</f>
        <v>0</v>
      </c>
      <c r="AU74" s="90">
        <f>IF('Medical equipment-NSP'!AM82="yes", 1, 0)</f>
        <v>0</v>
      </c>
      <c r="AV74" s="90">
        <f>IF('Medical equipment-NSP'!AN82="yes", 1, 0)</f>
        <v>0</v>
      </c>
      <c r="AW74" s="90">
        <f t="shared" si="21"/>
        <v>0</v>
      </c>
      <c r="AX74" s="90">
        <f>IF('Medical equipment-NSP'!AV82="Yes", 'Service providers'!G84, 1)</f>
        <v>1</v>
      </c>
      <c r="AY74" s="90" t="str">
        <f>IFERROR(('Medical equipment-NSP'!AW82*AX74)/BE74, "0")</f>
        <v>0</v>
      </c>
      <c r="AZ74" s="90">
        <f>IF('Medical equipment-NSP'!AV82="Yes", 'Service providers'!H84, 1)</f>
        <v>1</v>
      </c>
      <c r="BA74" s="90" t="str">
        <f>IFERROR(('Medical equipment-NSP'!AX82*AZ74)/BE74, "0")</f>
        <v>0</v>
      </c>
      <c r="BB74" s="90">
        <f>IF('Medical equipment-NSP'!AS82="yes", 1, 0)</f>
        <v>0</v>
      </c>
      <c r="BC74" s="90">
        <f>IF('Medical equipment-NSP'!AT82="yes", 1, 0)</f>
        <v>0</v>
      </c>
      <c r="BD74" s="90">
        <f>IF('Medical equipment-NSP'!AU82="yes", 1, 0)</f>
        <v>0</v>
      </c>
      <c r="BE74" s="90">
        <f t="shared" si="22"/>
        <v>0</v>
      </c>
      <c r="BF74" s="90">
        <f>IF('Medical equipment-NSP'!BC82="Yes", 'Service providers'!G84, 1)</f>
        <v>1</v>
      </c>
      <c r="BG74" s="90" t="str">
        <f>IFERROR(('Medical equipment-NSP'!BD82*BF74)/BM74, "0")</f>
        <v>0</v>
      </c>
      <c r="BH74" s="90">
        <f>IF('Medical equipment-NSP'!BC82="Yes", 'Service providers'!H84, 1)</f>
        <v>1</v>
      </c>
      <c r="BI74" s="90" t="str">
        <f>IFERROR(('Medical equipment-NSP'!BE82*BH74)/BM74, "0")</f>
        <v>0</v>
      </c>
      <c r="BJ74" s="90">
        <f>IF('Medical equipment-NSP'!AZ82="yes", 1, 0)</f>
        <v>0</v>
      </c>
      <c r="BK74" s="90">
        <f>IF('Medical equipment-NSP'!BA82="yes", 1, 0)</f>
        <v>0</v>
      </c>
      <c r="BL74" s="90">
        <f>IF('Medical equipment-NSP'!BB82="yes", 1, 0)</f>
        <v>0</v>
      </c>
      <c r="BM74" s="90">
        <f t="shared" si="23"/>
        <v>0</v>
      </c>
    </row>
    <row r="75" spans="1:65" x14ac:dyDescent="0.25">
      <c r="A75" s="98" t="str">
        <f>'Service providers'!A85</f>
        <v>Enter name of Site 9</v>
      </c>
      <c r="B75" s="90">
        <f>IF('Medical equipment-NSP'!F83="Yes", 'Service providers'!G85, 1)</f>
        <v>1</v>
      </c>
      <c r="C75" s="90" t="str">
        <f>IFERROR(('Medical equipment-NSP'!G83*B75)/I75, "0")</f>
        <v>0</v>
      </c>
      <c r="D75" s="90">
        <f>IF('Medical equipment-NSP'!F83="Yes", 'Service providers'!H85, 1)</f>
        <v>1</v>
      </c>
      <c r="E75" s="90" t="str">
        <f>IFERROR(('Medical equipment-NSP'!H83*D75)/I75, "0")</f>
        <v>0</v>
      </c>
      <c r="F75" s="90">
        <f>IF('Medical equipment-NSP'!C83="yes", 1, 0)</f>
        <v>0</v>
      </c>
      <c r="G75" s="90">
        <f>IF('Medical equipment-NSP'!D83="yes", 1, 0)</f>
        <v>0</v>
      </c>
      <c r="H75" s="90">
        <f>IF('Medical equipment-NSP'!E83="yes", 1, 0)</f>
        <v>0</v>
      </c>
      <c r="I75" s="90">
        <f t="shared" si="16"/>
        <v>0</v>
      </c>
      <c r="J75" s="90">
        <f>IF('Medical equipment-NSP'!M83="Yes", 'Service providers'!G85, 1)</f>
        <v>1</v>
      </c>
      <c r="K75" s="90" t="str">
        <f>IFERROR(('Medical equipment-NSP'!N83*J75)/Q75, "0")</f>
        <v>0</v>
      </c>
      <c r="L75" s="90">
        <f>IF('Medical equipment-NSP'!M83="Yes", 'Service providers'!H85, 1)</f>
        <v>1</v>
      </c>
      <c r="M75" s="90" t="str">
        <f>IFERROR(('Medical equipment-NSP'!O83*L75)/Q75, "0")</f>
        <v>0</v>
      </c>
      <c r="N75" s="90">
        <f>IF('Medical equipment-NSP'!J83="yes", 1, 0)</f>
        <v>0</v>
      </c>
      <c r="O75" s="90">
        <f>IF('Medical equipment-NSP'!K83="yes", 1, 0)</f>
        <v>0</v>
      </c>
      <c r="P75" s="90">
        <f>IF('Medical equipment-NSP'!L83="yes", 1, 0)</f>
        <v>0</v>
      </c>
      <c r="Q75" s="90">
        <f t="shared" si="17"/>
        <v>0</v>
      </c>
      <c r="R75" s="90">
        <f>IF('Medical equipment-NSP'!T83="Yes", 'Service providers'!G85, 1)</f>
        <v>1</v>
      </c>
      <c r="S75" s="90" t="str">
        <f>IFERROR(('Medical equipment-NSP'!U83*R75)/Y75, "0")</f>
        <v>0</v>
      </c>
      <c r="T75" s="90">
        <f>IF('Medical equipment-NSP'!T83="Yes", 'Service providers'!H85, 1)</f>
        <v>1</v>
      </c>
      <c r="U75" s="90" t="str">
        <f>IFERROR(('Medical equipment-NSP'!V83*T75)/Y75, "0")</f>
        <v>0</v>
      </c>
      <c r="V75" s="90">
        <f>IF('Medical equipment-NSP'!Q83="yes", 1, 0)</f>
        <v>0</v>
      </c>
      <c r="W75" s="90">
        <f>IF('Medical equipment-NSP'!R83="yes", 1, 0)</f>
        <v>0</v>
      </c>
      <c r="X75" s="90">
        <f>IF('Medical equipment-NSP'!S83="yes", 1, 0)</f>
        <v>0</v>
      </c>
      <c r="Y75" s="90">
        <f t="shared" si="18"/>
        <v>0</v>
      </c>
      <c r="Z75" s="90">
        <f>IF('Medical equipment-NSP'!AA83="Yes", 'Service providers'!G85, 1)</f>
        <v>1</v>
      </c>
      <c r="AA75" s="90" t="str">
        <f>IFERROR(('Medical equipment-NSP'!AB83*Z75)/AG75, "0")</f>
        <v>0</v>
      </c>
      <c r="AB75" s="90">
        <f>IF('Medical equipment-NSP'!AA83="Yes", 'Service providers'!H85, 1)</f>
        <v>1</v>
      </c>
      <c r="AC75" s="90" t="str">
        <f>IFERROR(('Medical equipment-NSP'!AC83*AB75)/AG75, "0")</f>
        <v>0</v>
      </c>
      <c r="AD75" s="90">
        <f>IF('Medical equipment-NSP'!X83="yes", 1, 0)</f>
        <v>0</v>
      </c>
      <c r="AE75" s="90">
        <f>IF('Medical equipment-NSP'!Y83="yes", 1, 0)</f>
        <v>0</v>
      </c>
      <c r="AF75" s="90">
        <f>IF('Medical equipment-NSP'!Z83="yes", 1, 0)</f>
        <v>0</v>
      </c>
      <c r="AG75" s="90">
        <f t="shared" si="19"/>
        <v>0</v>
      </c>
      <c r="AH75" s="90">
        <f>IF('Medical equipment-NSP'!AH83="Yes", 'Service providers'!G85, 1)</f>
        <v>1</v>
      </c>
      <c r="AI75" s="90" t="str">
        <f>IFERROR(('Medical equipment-NSP'!AI83*AH75)/AO75, "0")</f>
        <v>0</v>
      </c>
      <c r="AJ75" s="90">
        <f>IF('Medical equipment-NSP'!AH83="Yes", 'Service providers'!H85, 1)</f>
        <v>1</v>
      </c>
      <c r="AK75" s="90" t="str">
        <f>IFERROR(('Medical equipment-NSP'!AJ83*AJ75)/AO75, "0")</f>
        <v>0</v>
      </c>
      <c r="AL75" s="90">
        <f>IF('Medical equipment-NSP'!AE83="yes", 1, 0)</f>
        <v>0</v>
      </c>
      <c r="AM75" s="90">
        <f>IF('Medical equipment-NSP'!AF83="yes", 1, 0)</f>
        <v>0</v>
      </c>
      <c r="AN75" s="90">
        <f>IF('Medical equipment-NSP'!AG83="yes", 1, 0)</f>
        <v>0</v>
      </c>
      <c r="AO75" s="90">
        <f t="shared" si="20"/>
        <v>0</v>
      </c>
      <c r="AP75" s="90">
        <f>IF('Medical equipment-NSP'!AO83="Yes", 'Service providers'!G85, 1)</f>
        <v>1</v>
      </c>
      <c r="AQ75" s="90" t="str">
        <f>IFERROR(('Medical equipment-NSP'!AP83*AP75)/AW75, "0")</f>
        <v>0</v>
      </c>
      <c r="AR75" s="90">
        <f>IF('Medical equipment-NSP'!AO83="Yes", 'Service providers'!H85, 1)</f>
        <v>1</v>
      </c>
      <c r="AS75" s="90" t="str">
        <f>IFERROR(('Medical equipment-NSP'!AQ83*AR75)/AW75, "0")</f>
        <v>0</v>
      </c>
      <c r="AT75" s="90">
        <f>IF('Medical equipment-NSP'!AL83="yes", 1, 0)</f>
        <v>0</v>
      </c>
      <c r="AU75" s="90">
        <f>IF('Medical equipment-NSP'!AM83="yes", 1, 0)</f>
        <v>0</v>
      </c>
      <c r="AV75" s="90">
        <f>IF('Medical equipment-NSP'!AN83="yes", 1, 0)</f>
        <v>0</v>
      </c>
      <c r="AW75" s="90">
        <f t="shared" si="21"/>
        <v>0</v>
      </c>
      <c r="AX75" s="90">
        <f>IF('Medical equipment-NSP'!AV83="Yes", 'Service providers'!G85, 1)</f>
        <v>1</v>
      </c>
      <c r="AY75" s="90" t="str">
        <f>IFERROR(('Medical equipment-NSP'!AW83*AX75)/BE75, "0")</f>
        <v>0</v>
      </c>
      <c r="AZ75" s="90">
        <f>IF('Medical equipment-NSP'!AV83="Yes", 'Service providers'!H85, 1)</f>
        <v>1</v>
      </c>
      <c r="BA75" s="90" t="str">
        <f>IFERROR(('Medical equipment-NSP'!AX83*AZ75)/BE75, "0")</f>
        <v>0</v>
      </c>
      <c r="BB75" s="90">
        <f>IF('Medical equipment-NSP'!AS83="yes", 1, 0)</f>
        <v>0</v>
      </c>
      <c r="BC75" s="90">
        <f>IF('Medical equipment-NSP'!AT83="yes", 1, 0)</f>
        <v>0</v>
      </c>
      <c r="BD75" s="90">
        <f>IF('Medical equipment-NSP'!AU83="yes", 1, 0)</f>
        <v>0</v>
      </c>
      <c r="BE75" s="90">
        <f t="shared" si="22"/>
        <v>0</v>
      </c>
      <c r="BF75" s="90">
        <f>IF('Medical equipment-NSP'!BC83="Yes", 'Service providers'!G85, 1)</f>
        <v>1</v>
      </c>
      <c r="BG75" s="90" t="str">
        <f>IFERROR(('Medical equipment-NSP'!BD83*BF75)/BM75, "0")</f>
        <v>0</v>
      </c>
      <c r="BH75" s="90">
        <f>IF('Medical equipment-NSP'!BC83="Yes", 'Service providers'!H85, 1)</f>
        <v>1</v>
      </c>
      <c r="BI75" s="90" t="str">
        <f>IFERROR(('Medical equipment-NSP'!BE83*BH75)/BM75, "0")</f>
        <v>0</v>
      </c>
      <c r="BJ75" s="90">
        <f>IF('Medical equipment-NSP'!AZ83="yes", 1, 0)</f>
        <v>0</v>
      </c>
      <c r="BK75" s="90">
        <f>IF('Medical equipment-NSP'!BA83="yes", 1, 0)</f>
        <v>0</v>
      </c>
      <c r="BL75" s="90">
        <f>IF('Medical equipment-NSP'!BB83="yes", 1, 0)</f>
        <v>0</v>
      </c>
      <c r="BM75" s="90">
        <f t="shared" si="23"/>
        <v>0</v>
      </c>
    </row>
    <row r="76" spans="1:65" x14ac:dyDescent="0.25">
      <c r="A76" s="98" t="str">
        <f>'Service providers'!A86</f>
        <v>Enter name of Site 10</v>
      </c>
      <c r="B76" s="90">
        <f>IF('Medical equipment-NSP'!F84="Yes", 'Service providers'!G86, 1)</f>
        <v>1</v>
      </c>
      <c r="C76" s="90" t="str">
        <f>IFERROR(('Medical equipment-NSP'!G84*B76)/I76, "0")</f>
        <v>0</v>
      </c>
      <c r="D76" s="90">
        <f>IF('Medical equipment-NSP'!F84="Yes", 'Service providers'!H86, 1)</f>
        <v>1</v>
      </c>
      <c r="E76" s="90" t="str">
        <f>IFERROR(('Medical equipment-NSP'!H84*D76)/I76, "0")</f>
        <v>0</v>
      </c>
      <c r="F76" s="90">
        <f>IF('Medical equipment-NSP'!C84="yes", 1, 0)</f>
        <v>0</v>
      </c>
      <c r="G76" s="90">
        <f>IF('Medical equipment-NSP'!D84="yes", 1, 0)</f>
        <v>0</v>
      </c>
      <c r="H76" s="90">
        <f>IF('Medical equipment-NSP'!E84="yes", 1, 0)</f>
        <v>0</v>
      </c>
      <c r="I76" s="90">
        <f t="shared" si="16"/>
        <v>0</v>
      </c>
      <c r="J76" s="90">
        <f>IF('Medical equipment-NSP'!M84="Yes", 'Service providers'!G86, 1)</f>
        <v>1</v>
      </c>
      <c r="K76" s="90" t="str">
        <f>IFERROR(('Medical equipment-NSP'!N84*J76)/Q76, "0")</f>
        <v>0</v>
      </c>
      <c r="L76" s="90">
        <f>IF('Medical equipment-NSP'!M84="Yes", 'Service providers'!H86, 1)</f>
        <v>1</v>
      </c>
      <c r="M76" s="90" t="str">
        <f>IFERROR(('Medical equipment-NSP'!O84*L76)/Q76, "0")</f>
        <v>0</v>
      </c>
      <c r="N76" s="90">
        <f>IF('Medical equipment-NSP'!J84="yes", 1, 0)</f>
        <v>0</v>
      </c>
      <c r="O76" s="90">
        <f>IF('Medical equipment-NSP'!K84="yes", 1, 0)</f>
        <v>0</v>
      </c>
      <c r="P76" s="90">
        <f>IF('Medical equipment-NSP'!L84="yes", 1, 0)</f>
        <v>0</v>
      </c>
      <c r="Q76" s="90">
        <f t="shared" si="17"/>
        <v>0</v>
      </c>
      <c r="R76" s="90">
        <f>IF('Medical equipment-NSP'!T84="Yes", 'Service providers'!G86, 1)</f>
        <v>1</v>
      </c>
      <c r="S76" s="90" t="str">
        <f>IFERROR(('Medical equipment-NSP'!U84*R76)/Y76, "0")</f>
        <v>0</v>
      </c>
      <c r="T76" s="90">
        <f>IF('Medical equipment-NSP'!T84="Yes", 'Service providers'!H86, 1)</f>
        <v>1</v>
      </c>
      <c r="U76" s="90" t="str">
        <f>IFERROR(('Medical equipment-NSP'!V84*T76)/Y76, "0")</f>
        <v>0</v>
      </c>
      <c r="V76" s="90">
        <f>IF('Medical equipment-NSP'!Q84="yes", 1, 0)</f>
        <v>0</v>
      </c>
      <c r="W76" s="90">
        <f>IF('Medical equipment-NSP'!R84="yes", 1, 0)</f>
        <v>0</v>
      </c>
      <c r="X76" s="90">
        <f>IF('Medical equipment-NSP'!S84="yes", 1, 0)</f>
        <v>0</v>
      </c>
      <c r="Y76" s="90">
        <f t="shared" si="18"/>
        <v>0</v>
      </c>
      <c r="Z76" s="90">
        <f>IF('Medical equipment-NSP'!AA84="Yes", 'Service providers'!G86, 1)</f>
        <v>1</v>
      </c>
      <c r="AA76" s="90" t="str">
        <f>IFERROR(('Medical equipment-NSP'!AB84*Z76)/AG76, "0")</f>
        <v>0</v>
      </c>
      <c r="AB76" s="90">
        <f>IF('Medical equipment-NSP'!AA84="Yes", 'Service providers'!H86, 1)</f>
        <v>1</v>
      </c>
      <c r="AC76" s="90" t="str">
        <f>IFERROR(('Medical equipment-NSP'!AC84*AB76)/AG76, "0")</f>
        <v>0</v>
      </c>
      <c r="AD76" s="90">
        <f>IF('Medical equipment-NSP'!X84="yes", 1, 0)</f>
        <v>0</v>
      </c>
      <c r="AE76" s="90">
        <f>IF('Medical equipment-NSP'!Y84="yes", 1, 0)</f>
        <v>0</v>
      </c>
      <c r="AF76" s="90">
        <f>IF('Medical equipment-NSP'!Z84="yes", 1, 0)</f>
        <v>0</v>
      </c>
      <c r="AG76" s="90">
        <f t="shared" si="19"/>
        <v>0</v>
      </c>
      <c r="AH76" s="90">
        <f>IF('Medical equipment-NSP'!AH84="Yes", 'Service providers'!G86, 1)</f>
        <v>1</v>
      </c>
      <c r="AI76" s="90" t="str">
        <f>IFERROR(('Medical equipment-NSP'!AI84*AH76)/AO76, "0")</f>
        <v>0</v>
      </c>
      <c r="AJ76" s="90">
        <f>IF('Medical equipment-NSP'!AH84="Yes", 'Service providers'!H86, 1)</f>
        <v>1</v>
      </c>
      <c r="AK76" s="90" t="str">
        <f>IFERROR(('Medical equipment-NSP'!AJ84*AJ76)/AO76, "0")</f>
        <v>0</v>
      </c>
      <c r="AL76" s="90">
        <f>IF('Medical equipment-NSP'!AE84="yes", 1, 0)</f>
        <v>0</v>
      </c>
      <c r="AM76" s="90">
        <f>IF('Medical equipment-NSP'!AF84="yes", 1, 0)</f>
        <v>0</v>
      </c>
      <c r="AN76" s="90">
        <f>IF('Medical equipment-NSP'!AG84="yes", 1, 0)</f>
        <v>0</v>
      </c>
      <c r="AO76" s="90">
        <f t="shared" si="20"/>
        <v>0</v>
      </c>
      <c r="AP76" s="90">
        <f>IF('Medical equipment-NSP'!AO84="Yes", 'Service providers'!G86, 1)</f>
        <v>1</v>
      </c>
      <c r="AQ76" s="90" t="str">
        <f>IFERROR(('Medical equipment-NSP'!AP84*AP76)/AW76, "0")</f>
        <v>0</v>
      </c>
      <c r="AR76" s="90">
        <f>IF('Medical equipment-NSP'!AO84="Yes", 'Service providers'!H86, 1)</f>
        <v>1</v>
      </c>
      <c r="AS76" s="90" t="str">
        <f>IFERROR(('Medical equipment-NSP'!AQ84*AR76)/AW76, "0")</f>
        <v>0</v>
      </c>
      <c r="AT76" s="90">
        <f>IF('Medical equipment-NSP'!AL84="yes", 1, 0)</f>
        <v>0</v>
      </c>
      <c r="AU76" s="90">
        <f>IF('Medical equipment-NSP'!AM84="yes", 1, 0)</f>
        <v>0</v>
      </c>
      <c r="AV76" s="90">
        <f>IF('Medical equipment-NSP'!AN84="yes", 1, 0)</f>
        <v>0</v>
      </c>
      <c r="AW76" s="90">
        <f t="shared" si="21"/>
        <v>0</v>
      </c>
      <c r="AX76" s="90">
        <f>IF('Medical equipment-NSP'!AV84="Yes", 'Service providers'!G86, 1)</f>
        <v>1</v>
      </c>
      <c r="AY76" s="90" t="str">
        <f>IFERROR(('Medical equipment-NSP'!AW84*AX76)/BE76, "0")</f>
        <v>0</v>
      </c>
      <c r="AZ76" s="90">
        <f>IF('Medical equipment-NSP'!AV84="Yes", 'Service providers'!H86, 1)</f>
        <v>1</v>
      </c>
      <c r="BA76" s="90" t="str">
        <f>IFERROR(('Medical equipment-NSP'!AX84*AZ76)/BE76, "0")</f>
        <v>0</v>
      </c>
      <c r="BB76" s="90">
        <f>IF('Medical equipment-NSP'!AS84="yes", 1, 0)</f>
        <v>0</v>
      </c>
      <c r="BC76" s="90">
        <f>IF('Medical equipment-NSP'!AT84="yes", 1, 0)</f>
        <v>0</v>
      </c>
      <c r="BD76" s="90">
        <f>IF('Medical equipment-NSP'!AU84="yes", 1, 0)</f>
        <v>0</v>
      </c>
      <c r="BE76" s="90">
        <f t="shared" si="22"/>
        <v>0</v>
      </c>
      <c r="BF76" s="90">
        <f>IF('Medical equipment-NSP'!BC84="Yes", 'Service providers'!G86, 1)</f>
        <v>1</v>
      </c>
      <c r="BG76" s="90" t="str">
        <f>IFERROR(('Medical equipment-NSP'!BD84*BF76)/BM76, "0")</f>
        <v>0</v>
      </c>
      <c r="BH76" s="90">
        <f>IF('Medical equipment-NSP'!BC84="Yes", 'Service providers'!H86, 1)</f>
        <v>1</v>
      </c>
      <c r="BI76" s="90" t="str">
        <f>IFERROR(('Medical equipment-NSP'!BE84*BH76)/BM76, "0")</f>
        <v>0</v>
      </c>
      <c r="BJ76" s="90">
        <f>IF('Medical equipment-NSP'!AZ84="yes", 1, 0)</f>
        <v>0</v>
      </c>
      <c r="BK76" s="90">
        <f>IF('Medical equipment-NSP'!BA84="yes", 1, 0)</f>
        <v>0</v>
      </c>
      <c r="BL76" s="90">
        <f>IF('Medical equipment-NSP'!BB84="yes", 1, 0)</f>
        <v>0</v>
      </c>
      <c r="BM76" s="90">
        <f t="shared" si="23"/>
        <v>0</v>
      </c>
    </row>
    <row r="77" spans="1:65" x14ac:dyDescent="0.25">
      <c r="A77" s="98" t="str">
        <f>'Service providers'!A87</f>
        <v>Enter name of Site 11</v>
      </c>
      <c r="B77" s="90">
        <f>IF('Medical equipment-NSP'!F85="Yes", 'Service providers'!G87, 1)</f>
        <v>1</v>
      </c>
      <c r="C77" s="90" t="str">
        <f>IFERROR(('Medical equipment-NSP'!G85*B77)/I77, "0")</f>
        <v>0</v>
      </c>
      <c r="D77" s="90">
        <f>IF('Medical equipment-NSP'!F85="Yes", 'Service providers'!H87, 1)</f>
        <v>1</v>
      </c>
      <c r="E77" s="90" t="str">
        <f>IFERROR(('Medical equipment-NSP'!H85*D77)/I77, "0")</f>
        <v>0</v>
      </c>
      <c r="F77" s="90">
        <f>IF('Medical equipment-NSP'!C85="yes", 1, 0)</f>
        <v>0</v>
      </c>
      <c r="G77" s="90">
        <f>IF('Medical equipment-NSP'!D85="yes", 1, 0)</f>
        <v>0</v>
      </c>
      <c r="H77" s="90">
        <f>IF('Medical equipment-NSP'!E85="yes", 1, 0)</f>
        <v>0</v>
      </c>
      <c r="I77" s="90">
        <f t="shared" si="16"/>
        <v>0</v>
      </c>
      <c r="J77" s="90">
        <f>IF('Medical equipment-NSP'!M85="Yes", 'Service providers'!G87, 1)</f>
        <v>1</v>
      </c>
      <c r="K77" s="90" t="str">
        <f>IFERROR(('Medical equipment-NSP'!N85*J77)/Q77, "0")</f>
        <v>0</v>
      </c>
      <c r="L77" s="90">
        <f>IF('Medical equipment-NSP'!M85="Yes", 'Service providers'!H87, 1)</f>
        <v>1</v>
      </c>
      <c r="M77" s="90" t="str">
        <f>IFERROR(('Medical equipment-NSP'!O85*L77)/Q77, "0")</f>
        <v>0</v>
      </c>
      <c r="N77" s="90">
        <f>IF('Medical equipment-NSP'!J85="yes", 1, 0)</f>
        <v>0</v>
      </c>
      <c r="O77" s="90">
        <f>IF('Medical equipment-NSP'!K85="yes", 1, 0)</f>
        <v>0</v>
      </c>
      <c r="P77" s="90">
        <f>IF('Medical equipment-NSP'!L85="yes", 1, 0)</f>
        <v>0</v>
      </c>
      <c r="Q77" s="90">
        <f t="shared" si="17"/>
        <v>0</v>
      </c>
      <c r="R77" s="90">
        <f>IF('Medical equipment-NSP'!T85="Yes", 'Service providers'!G87, 1)</f>
        <v>1</v>
      </c>
      <c r="S77" s="90" t="str">
        <f>IFERROR(('Medical equipment-NSP'!U85*R77)/Y77, "0")</f>
        <v>0</v>
      </c>
      <c r="T77" s="90">
        <f>IF('Medical equipment-NSP'!T85="Yes", 'Service providers'!H87, 1)</f>
        <v>1</v>
      </c>
      <c r="U77" s="90" t="str">
        <f>IFERROR(('Medical equipment-NSP'!V85*T77)/Y77, "0")</f>
        <v>0</v>
      </c>
      <c r="V77" s="90">
        <f>IF('Medical equipment-NSP'!Q85="yes", 1, 0)</f>
        <v>0</v>
      </c>
      <c r="W77" s="90">
        <f>IF('Medical equipment-NSP'!R85="yes", 1, 0)</f>
        <v>0</v>
      </c>
      <c r="X77" s="90">
        <f>IF('Medical equipment-NSP'!S85="yes", 1, 0)</f>
        <v>0</v>
      </c>
      <c r="Y77" s="90">
        <f t="shared" si="18"/>
        <v>0</v>
      </c>
      <c r="Z77" s="90">
        <f>IF('Medical equipment-NSP'!AA85="Yes", 'Service providers'!G87, 1)</f>
        <v>1</v>
      </c>
      <c r="AA77" s="90" t="str">
        <f>IFERROR(('Medical equipment-NSP'!AB85*Z77)/AG77, "0")</f>
        <v>0</v>
      </c>
      <c r="AB77" s="90">
        <f>IF('Medical equipment-NSP'!AA85="Yes", 'Service providers'!H87, 1)</f>
        <v>1</v>
      </c>
      <c r="AC77" s="90" t="str">
        <f>IFERROR(('Medical equipment-NSP'!AC85*AB77)/AG77, "0")</f>
        <v>0</v>
      </c>
      <c r="AD77" s="90">
        <f>IF('Medical equipment-NSP'!X85="yes", 1, 0)</f>
        <v>0</v>
      </c>
      <c r="AE77" s="90">
        <f>IF('Medical equipment-NSP'!Y85="yes", 1, 0)</f>
        <v>0</v>
      </c>
      <c r="AF77" s="90">
        <f>IF('Medical equipment-NSP'!Z85="yes", 1, 0)</f>
        <v>0</v>
      </c>
      <c r="AG77" s="90">
        <f t="shared" si="19"/>
        <v>0</v>
      </c>
      <c r="AH77" s="90">
        <f>IF('Medical equipment-NSP'!AH85="Yes", 'Service providers'!G87, 1)</f>
        <v>1</v>
      </c>
      <c r="AI77" s="90" t="str">
        <f>IFERROR(('Medical equipment-NSP'!AI85*AH77)/AO77, "0")</f>
        <v>0</v>
      </c>
      <c r="AJ77" s="90">
        <f>IF('Medical equipment-NSP'!AH85="Yes", 'Service providers'!H87, 1)</f>
        <v>1</v>
      </c>
      <c r="AK77" s="90" t="str">
        <f>IFERROR(('Medical equipment-NSP'!AJ85*AJ77)/AO77, "0")</f>
        <v>0</v>
      </c>
      <c r="AL77" s="90">
        <f>IF('Medical equipment-NSP'!AE85="yes", 1, 0)</f>
        <v>0</v>
      </c>
      <c r="AM77" s="90">
        <f>IF('Medical equipment-NSP'!AF85="yes", 1, 0)</f>
        <v>0</v>
      </c>
      <c r="AN77" s="90">
        <f>IF('Medical equipment-NSP'!AG85="yes", 1, 0)</f>
        <v>0</v>
      </c>
      <c r="AO77" s="90">
        <f t="shared" si="20"/>
        <v>0</v>
      </c>
      <c r="AP77" s="90">
        <f>IF('Medical equipment-NSP'!AO85="Yes", 'Service providers'!G87, 1)</f>
        <v>1</v>
      </c>
      <c r="AQ77" s="90" t="str">
        <f>IFERROR(('Medical equipment-NSP'!AP85*AP77)/AW77, "0")</f>
        <v>0</v>
      </c>
      <c r="AR77" s="90">
        <f>IF('Medical equipment-NSP'!AO85="Yes", 'Service providers'!H87, 1)</f>
        <v>1</v>
      </c>
      <c r="AS77" s="90" t="str">
        <f>IFERROR(('Medical equipment-NSP'!AQ85*AR77)/AW77, "0")</f>
        <v>0</v>
      </c>
      <c r="AT77" s="90">
        <f>IF('Medical equipment-NSP'!AL85="yes", 1, 0)</f>
        <v>0</v>
      </c>
      <c r="AU77" s="90">
        <f>IF('Medical equipment-NSP'!AM85="yes", 1, 0)</f>
        <v>0</v>
      </c>
      <c r="AV77" s="90">
        <f>IF('Medical equipment-NSP'!AN85="yes", 1, 0)</f>
        <v>0</v>
      </c>
      <c r="AW77" s="90">
        <f t="shared" si="21"/>
        <v>0</v>
      </c>
      <c r="AX77" s="90">
        <f>IF('Medical equipment-NSP'!AV85="Yes", 'Service providers'!G87, 1)</f>
        <v>1</v>
      </c>
      <c r="AY77" s="90" t="str">
        <f>IFERROR(('Medical equipment-NSP'!AW85*AX77)/BE77, "0")</f>
        <v>0</v>
      </c>
      <c r="AZ77" s="90">
        <f>IF('Medical equipment-NSP'!AV85="Yes", 'Service providers'!H87, 1)</f>
        <v>1</v>
      </c>
      <c r="BA77" s="90" t="str">
        <f>IFERROR(('Medical equipment-NSP'!AX85*AZ77)/BE77, "0")</f>
        <v>0</v>
      </c>
      <c r="BB77" s="90">
        <f>IF('Medical equipment-NSP'!AS85="yes", 1, 0)</f>
        <v>0</v>
      </c>
      <c r="BC77" s="90">
        <f>IF('Medical equipment-NSP'!AT85="yes", 1, 0)</f>
        <v>0</v>
      </c>
      <c r="BD77" s="90">
        <f>IF('Medical equipment-NSP'!AU85="yes", 1, 0)</f>
        <v>0</v>
      </c>
      <c r="BE77" s="90">
        <f t="shared" si="22"/>
        <v>0</v>
      </c>
      <c r="BF77" s="90">
        <f>IF('Medical equipment-NSP'!BC85="Yes", 'Service providers'!G87, 1)</f>
        <v>1</v>
      </c>
      <c r="BG77" s="90" t="str">
        <f>IFERROR(('Medical equipment-NSP'!BD85*BF77)/BM77, "0")</f>
        <v>0</v>
      </c>
      <c r="BH77" s="90">
        <f>IF('Medical equipment-NSP'!BC85="Yes", 'Service providers'!H87, 1)</f>
        <v>1</v>
      </c>
      <c r="BI77" s="90" t="str">
        <f>IFERROR(('Medical equipment-NSP'!BE85*BH77)/BM77, "0")</f>
        <v>0</v>
      </c>
      <c r="BJ77" s="90">
        <f>IF('Medical equipment-NSP'!AZ85="yes", 1, 0)</f>
        <v>0</v>
      </c>
      <c r="BK77" s="90">
        <f>IF('Medical equipment-NSP'!BA85="yes", 1, 0)</f>
        <v>0</v>
      </c>
      <c r="BL77" s="90">
        <f>IF('Medical equipment-NSP'!BB85="yes", 1, 0)</f>
        <v>0</v>
      </c>
      <c r="BM77" s="90">
        <f t="shared" si="23"/>
        <v>0</v>
      </c>
    </row>
    <row r="78" spans="1:65" x14ac:dyDescent="0.25">
      <c r="A78" s="98" t="str">
        <f>'Service providers'!A88</f>
        <v>Enter name of Site 12</v>
      </c>
      <c r="B78" s="90">
        <f>IF('Medical equipment-NSP'!F86="Yes", 'Service providers'!G88, 1)</f>
        <v>1</v>
      </c>
      <c r="C78" s="90" t="str">
        <f>IFERROR(('Medical equipment-NSP'!G86*B78)/I78, "0")</f>
        <v>0</v>
      </c>
      <c r="D78" s="90">
        <f>IF('Medical equipment-NSP'!F86="Yes", 'Service providers'!H88, 1)</f>
        <v>1</v>
      </c>
      <c r="E78" s="90" t="str">
        <f>IFERROR(('Medical equipment-NSP'!H86*D78)/I78, "0")</f>
        <v>0</v>
      </c>
      <c r="F78" s="90">
        <f>IF('Medical equipment-NSP'!C86="yes", 1, 0)</f>
        <v>0</v>
      </c>
      <c r="G78" s="90">
        <f>IF('Medical equipment-NSP'!D86="yes", 1, 0)</f>
        <v>0</v>
      </c>
      <c r="H78" s="90">
        <f>IF('Medical equipment-NSP'!E86="yes", 1, 0)</f>
        <v>0</v>
      </c>
      <c r="I78" s="90">
        <f t="shared" si="16"/>
        <v>0</v>
      </c>
      <c r="J78" s="90">
        <f>IF('Medical equipment-NSP'!M86="Yes", 'Service providers'!G88, 1)</f>
        <v>1</v>
      </c>
      <c r="K78" s="90" t="str">
        <f>IFERROR(('Medical equipment-NSP'!N86*J78)/Q78, "0")</f>
        <v>0</v>
      </c>
      <c r="L78" s="90">
        <f>IF('Medical equipment-NSP'!M86="Yes", 'Service providers'!H88, 1)</f>
        <v>1</v>
      </c>
      <c r="M78" s="90" t="str">
        <f>IFERROR(('Medical equipment-NSP'!O86*L78)/Q78, "0")</f>
        <v>0</v>
      </c>
      <c r="N78" s="90">
        <f>IF('Medical equipment-NSP'!J86="yes", 1, 0)</f>
        <v>0</v>
      </c>
      <c r="O78" s="90">
        <f>IF('Medical equipment-NSP'!K86="yes", 1, 0)</f>
        <v>0</v>
      </c>
      <c r="P78" s="90">
        <f>IF('Medical equipment-NSP'!L86="yes", 1, 0)</f>
        <v>0</v>
      </c>
      <c r="Q78" s="90">
        <f t="shared" si="17"/>
        <v>0</v>
      </c>
      <c r="R78" s="90">
        <f>IF('Medical equipment-NSP'!T86="Yes", 'Service providers'!G88, 1)</f>
        <v>1</v>
      </c>
      <c r="S78" s="90" t="str">
        <f>IFERROR(('Medical equipment-NSP'!U86*R78)/Y78, "0")</f>
        <v>0</v>
      </c>
      <c r="T78" s="90">
        <f>IF('Medical equipment-NSP'!T86="Yes", 'Service providers'!H88, 1)</f>
        <v>1</v>
      </c>
      <c r="U78" s="90" t="str">
        <f>IFERROR(('Medical equipment-NSP'!V86*T78)/Y78, "0")</f>
        <v>0</v>
      </c>
      <c r="V78" s="90">
        <f>IF('Medical equipment-NSP'!Q86="yes", 1, 0)</f>
        <v>0</v>
      </c>
      <c r="W78" s="90">
        <f>IF('Medical equipment-NSP'!R86="yes", 1, 0)</f>
        <v>0</v>
      </c>
      <c r="X78" s="90">
        <f>IF('Medical equipment-NSP'!S86="yes", 1, 0)</f>
        <v>0</v>
      </c>
      <c r="Y78" s="90">
        <f t="shared" si="18"/>
        <v>0</v>
      </c>
      <c r="Z78" s="90">
        <f>IF('Medical equipment-NSP'!AA86="Yes", 'Service providers'!G88, 1)</f>
        <v>1</v>
      </c>
      <c r="AA78" s="90" t="str">
        <f>IFERROR(('Medical equipment-NSP'!AB86*Z78)/AG78, "0")</f>
        <v>0</v>
      </c>
      <c r="AB78" s="90">
        <f>IF('Medical equipment-NSP'!AA86="Yes", 'Service providers'!H88, 1)</f>
        <v>1</v>
      </c>
      <c r="AC78" s="90" t="str">
        <f>IFERROR(('Medical equipment-NSP'!AC86*AB78)/AG78, "0")</f>
        <v>0</v>
      </c>
      <c r="AD78" s="90">
        <f>IF('Medical equipment-NSP'!X86="yes", 1, 0)</f>
        <v>0</v>
      </c>
      <c r="AE78" s="90">
        <f>IF('Medical equipment-NSP'!Y86="yes", 1, 0)</f>
        <v>0</v>
      </c>
      <c r="AF78" s="90">
        <f>IF('Medical equipment-NSP'!Z86="yes", 1, 0)</f>
        <v>0</v>
      </c>
      <c r="AG78" s="90">
        <f t="shared" si="19"/>
        <v>0</v>
      </c>
      <c r="AH78" s="90">
        <f>IF('Medical equipment-NSP'!AH86="Yes", 'Service providers'!G88, 1)</f>
        <v>1</v>
      </c>
      <c r="AI78" s="90" t="str">
        <f>IFERROR(('Medical equipment-NSP'!AI86*AH78)/AO78, "0")</f>
        <v>0</v>
      </c>
      <c r="AJ78" s="90">
        <f>IF('Medical equipment-NSP'!AH86="Yes", 'Service providers'!H88, 1)</f>
        <v>1</v>
      </c>
      <c r="AK78" s="90" t="str">
        <f>IFERROR(('Medical equipment-NSP'!AJ86*AJ78)/AO78, "0")</f>
        <v>0</v>
      </c>
      <c r="AL78" s="90">
        <f>IF('Medical equipment-NSP'!AE86="yes", 1, 0)</f>
        <v>0</v>
      </c>
      <c r="AM78" s="90">
        <f>IF('Medical equipment-NSP'!AF86="yes", 1, 0)</f>
        <v>0</v>
      </c>
      <c r="AN78" s="90">
        <f>IF('Medical equipment-NSP'!AG86="yes", 1, 0)</f>
        <v>0</v>
      </c>
      <c r="AO78" s="90">
        <f t="shared" si="20"/>
        <v>0</v>
      </c>
      <c r="AP78" s="90">
        <f>IF('Medical equipment-NSP'!AO86="Yes", 'Service providers'!G88, 1)</f>
        <v>1</v>
      </c>
      <c r="AQ78" s="90" t="str">
        <f>IFERROR(('Medical equipment-NSP'!AP86*AP78)/AW78, "0")</f>
        <v>0</v>
      </c>
      <c r="AR78" s="90">
        <f>IF('Medical equipment-NSP'!AO86="Yes", 'Service providers'!H88, 1)</f>
        <v>1</v>
      </c>
      <c r="AS78" s="90" t="str">
        <f>IFERROR(('Medical equipment-NSP'!AQ86*AR78)/AW78, "0")</f>
        <v>0</v>
      </c>
      <c r="AT78" s="90">
        <f>IF('Medical equipment-NSP'!AL86="yes", 1, 0)</f>
        <v>0</v>
      </c>
      <c r="AU78" s="90">
        <f>IF('Medical equipment-NSP'!AM86="yes", 1, 0)</f>
        <v>0</v>
      </c>
      <c r="AV78" s="90">
        <f>IF('Medical equipment-NSP'!AN86="yes", 1, 0)</f>
        <v>0</v>
      </c>
      <c r="AW78" s="90">
        <f t="shared" si="21"/>
        <v>0</v>
      </c>
      <c r="AX78" s="90">
        <f>IF('Medical equipment-NSP'!AV86="Yes", 'Service providers'!G88, 1)</f>
        <v>1</v>
      </c>
      <c r="AY78" s="90" t="str">
        <f>IFERROR(('Medical equipment-NSP'!AW86*AX78)/BE78, "0")</f>
        <v>0</v>
      </c>
      <c r="AZ78" s="90">
        <f>IF('Medical equipment-NSP'!AV86="Yes", 'Service providers'!H88, 1)</f>
        <v>1</v>
      </c>
      <c r="BA78" s="90" t="str">
        <f>IFERROR(('Medical equipment-NSP'!AX86*AZ78)/BE78, "0")</f>
        <v>0</v>
      </c>
      <c r="BB78" s="90">
        <f>IF('Medical equipment-NSP'!AS86="yes", 1, 0)</f>
        <v>0</v>
      </c>
      <c r="BC78" s="90">
        <f>IF('Medical equipment-NSP'!AT86="yes", 1, 0)</f>
        <v>0</v>
      </c>
      <c r="BD78" s="90">
        <f>IF('Medical equipment-NSP'!AU86="yes", 1, 0)</f>
        <v>0</v>
      </c>
      <c r="BE78" s="90">
        <f t="shared" si="22"/>
        <v>0</v>
      </c>
      <c r="BF78" s="90">
        <f>IF('Medical equipment-NSP'!BC86="Yes", 'Service providers'!G88, 1)</f>
        <v>1</v>
      </c>
      <c r="BG78" s="90" t="str">
        <f>IFERROR(('Medical equipment-NSP'!BD86*BF78)/BM78, "0")</f>
        <v>0</v>
      </c>
      <c r="BH78" s="90">
        <f>IF('Medical equipment-NSP'!BC86="Yes", 'Service providers'!H88, 1)</f>
        <v>1</v>
      </c>
      <c r="BI78" s="90" t="str">
        <f>IFERROR(('Medical equipment-NSP'!BE86*BH78)/BM78, "0")</f>
        <v>0</v>
      </c>
      <c r="BJ78" s="90">
        <f>IF('Medical equipment-NSP'!AZ86="yes", 1, 0)</f>
        <v>0</v>
      </c>
      <c r="BK78" s="90">
        <f>IF('Medical equipment-NSP'!BA86="yes", 1, 0)</f>
        <v>0</v>
      </c>
      <c r="BL78" s="90">
        <f>IF('Medical equipment-NSP'!BB86="yes", 1, 0)</f>
        <v>0</v>
      </c>
      <c r="BM78" s="90">
        <f t="shared" si="23"/>
        <v>0</v>
      </c>
    </row>
    <row r="79" spans="1:65" x14ac:dyDescent="0.25">
      <c r="A79" s="98" t="str">
        <f>'Service providers'!A89</f>
        <v>Enter name of Site 13</v>
      </c>
      <c r="B79" s="90">
        <f>IF('Medical equipment-NSP'!F87="Yes", 'Service providers'!G89, 1)</f>
        <v>1</v>
      </c>
      <c r="C79" s="90" t="str">
        <f>IFERROR(('Medical equipment-NSP'!G87*B79)/I79, "0")</f>
        <v>0</v>
      </c>
      <c r="D79" s="90">
        <f>IF('Medical equipment-NSP'!F87="Yes", 'Service providers'!H89, 1)</f>
        <v>1</v>
      </c>
      <c r="E79" s="90" t="str">
        <f>IFERROR(('Medical equipment-NSP'!H87*D79)/I79, "0")</f>
        <v>0</v>
      </c>
      <c r="F79" s="90">
        <f>IF('Medical equipment-NSP'!C87="yes", 1, 0)</f>
        <v>0</v>
      </c>
      <c r="G79" s="90">
        <f>IF('Medical equipment-NSP'!D87="yes", 1, 0)</f>
        <v>0</v>
      </c>
      <c r="H79" s="90">
        <f>IF('Medical equipment-NSP'!E87="yes", 1, 0)</f>
        <v>0</v>
      </c>
      <c r="I79" s="90">
        <f t="shared" si="16"/>
        <v>0</v>
      </c>
      <c r="J79" s="90">
        <f>IF('Medical equipment-NSP'!M87="Yes", 'Service providers'!G89, 1)</f>
        <v>1</v>
      </c>
      <c r="K79" s="90" t="str">
        <f>IFERROR(('Medical equipment-NSP'!N87*J79)/Q79, "0")</f>
        <v>0</v>
      </c>
      <c r="L79" s="90">
        <f>IF('Medical equipment-NSP'!M87="Yes", 'Service providers'!H89, 1)</f>
        <v>1</v>
      </c>
      <c r="M79" s="90" t="str">
        <f>IFERROR(('Medical equipment-NSP'!O87*L79)/Q79, "0")</f>
        <v>0</v>
      </c>
      <c r="N79" s="90">
        <f>IF('Medical equipment-NSP'!J87="yes", 1, 0)</f>
        <v>0</v>
      </c>
      <c r="O79" s="90">
        <f>IF('Medical equipment-NSP'!K87="yes", 1, 0)</f>
        <v>0</v>
      </c>
      <c r="P79" s="90">
        <f>IF('Medical equipment-NSP'!L87="yes", 1, 0)</f>
        <v>0</v>
      </c>
      <c r="Q79" s="90">
        <f t="shared" si="17"/>
        <v>0</v>
      </c>
      <c r="R79" s="90">
        <f>IF('Medical equipment-NSP'!T87="Yes", 'Service providers'!G89, 1)</f>
        <v>1</v>
      </c>
      <c r="S79" s="90" t="str">
        <f>IFERROR(('Medical equipment-NSP'!U87*R79)/Y79, "0")</f>
        <v>0</v>
      </c>
      <c r="T79" s="90">
        <f>IF('Medical equipment-NSP'!T87="Yes", 'Service providers'!H89, 1)</f>
        <v>1</v>
      </c>
      <c r="U79" s="90" t="str">
        <f>IFERROR(('Medical equipment-NSP'!V87*T79)/Y79, "0")</f>
        <v>0</v>
      </c>
      <c r="V79" s="90">
        <f>IF('Medical equipment-NSP'!Q87="yes", 1, 0)</f>
        <v>0</v>
      </c>
      <c r="W79" s="90">
        <f>IF('Medical equipment-NSP'!R87="yes", 1, 0)</f>
        <v>0</v>
      </c>
      <c r="X79" s="90">
        <f>IF('Medical equipment-NSP'!S87="yes", 1, 0)</f>
        <v>0</v>
      </c>
      <c r="Y79" s="90">
        <f t="shared" si="18"/>
        <v>0</v>
      </c>
      <c r="Z79" s="90">
        <f>IF('Medical equipment-NSP'!AA87="Yes", 'Service providers'!G89, 1)</f>
        <v>1</v>
      </c>
      <c r="AA79" s="90" t="str">
        <f>IFERROR(('Medical equipment-NSP'!AB87*Z79)/AG79, "0")</f>
        <v>0</v>
      </c>
      <c r="AB79" s="90">
        <f>IF('Medical equipment-NSP'!AA87="Yes", 'Service providers'!H89, 1)</f>
        <v>1</v>
      </c>
      <c r="AC79" s="90" t="str">
        <f>IFERROR(('Medical equipment-NSP'!AC87*AB79)/AG79, "0")</f>
        <v>0</v>
      </c>
      <c r="AD79" s="90">
        <f>IF('Medical equipment-NSP'!X87="yes", 1, 0)</f>
        <v>0</v>
      </c>
      <c r="AE79" s="90">
        <f>IF('Medical equipment-NSP'!Y87="yes", 1, 0)</f>
        <v>0</v>
      </c>
      <c r="AF79" s="90">
        <f>IF('Medical equipment-NSP'!Z87="yes", 1, 0)</f>
        <v>0</v>
      </c>
      <c r="AG79" s="90">
        <f t="shared" si="19"/>
        <v>0</v>
      </c>
      <c r="AH79" s="90">
        <f>IF('Medical equipment-NSP'!AH87="Yes", 'Service providers'!G89, 1)</f>
        <v>1</v>
      </c>
      <c r="AI79" s="90" t="str">
        <f>IFERROR(('Medical equipment-NSP'!AI87*AH79)/AO79, "0")</f>
        <v>0</v>
      </c>
      <c r="AJ79" s="90">
        <f>IF('Medical equipment-NSP'!AH87="Yes", 'Service providers'!H89, 1)</f>
        <v>1</v>
      </c>
      <c r="AK79" s="90" t="str">
        <f>IFERROR(('Medical equipment-NSP'!AJ87*AJ79)/AO79, "0")</f>
        <v>0</v>
      </c>
      <c r="AL79" s="90">
        <f>IF('Medical equipment-NSP'!AE87="yes", 1, 0)</f>
        <v>0</v>
      </c>
      <c r="AM79" s="90">
        <f>IF('Medical equipment-NSP'!AF87="yes", 1, 0)</f>
        <v>0</v>
      </c>
      <c r="AN79" s="90">
        <f>IF('Medical equipment-NSP'!AG87="yes", 1, 0)</f>
        <v>0</v>
      </c>
      <c r="AO79" s="90">
        <f t="shared" si="20"/>
        <v>0</v>
      </c>
      <c r="AP79" s="90">
        <f>IF('Medical equipment-NSP'!AO87="Yes", 'Service providers'!G89, 1)</f>
        <v>1</v>
      </c>
      <c r="AQ79" s="90" t="str">
        <f>IFERROR(('Medical equipment-NSP'!AP87*AP79)/AW79, "0")</f>
        <v>0</v>
      </c>
      <c r="AR79" s="90">
        <f>IF('Medical equipment-NSP'!AO87="Yes", 'Service providers'!H89, 1)</f>
        <v>1</v>
      </c>
      <c r="AS79" s="90" t="str">
        <f>IFERROR(('Medical equipment-NSP'!AQ87*AR79)/AW79, "0")</f>
        <v>0</v>
      </c>
      <c r="AT79" s="90">
        <f>IF('Medical equipment-NSP'!AL87="yes", 1, 0)</f>
        <v>0</v>
      </c>
      <c r="AU79" s="90">
        <f>IF('Medical equipment-NSP'!AM87="yes", 1, 0)</f>
        <v>0</v>
      </c>
      <c r="AV79" s="90">
        <f>IF('Medical equipment-NSP'!AN87="yes", 1, 0)</f>
        <v>0</v>
      </c>
      <c r="AW79" s="90">
        <f t="shared" si="21"/>
        <v>0</v>
      </c>
      <c r="AX79" s="90">
        <f>IF('Medical equipment-NSP'!AV87="Yes", 'Service providers'!G89, 1)</f>
        <v>1</v>
      </c>
      <c r="AY79" s="90" t="str">
        <f>IFERROR(('Medical equipment-NSP'!AW87*AX79)/BE79, "0")</f>
        <v>0</v>
      </c>
      <c r="AZ79" s="90">
        <f>IF('Medical equipment-NSP'!AV87="Yes", 'Service providers'!H89, 1)</f>
        <v>1</v>
      </c>
      <c r="BA79" s="90" t="str">
        <f>IFERROR(('Medical equipment-NSP'!AX87*AZ79)/BE79, "0")</f>
        <v>0</v>
      </c>
      <c r="BB79" s="90">
        <f>IF('Medical equipment-NSP'!AS87="yes", 1, 0)</f>
        <v>0</v>
      </c>
      <c r="BC79" s="90">
        <f>IF('Medical equipment-NSP'!AT87="yes", 1, 0)</f>
        <v>0</v>
      </c>
      <c r="BD79" s="90">
        <f>IF('Medical equipment-NSP'!AU87="yes", 1, 0)</f>
        <v>0</v>
      </c>
      <c r="BE79" s="90">
        <f t="shared" si="22"/>
        <v>0</v>
      </c>
      <c r="BF79" s="90">
        <f>IF('Medical equipment-NSP'!BC87="Yes", 'Service providers'!G89, 1)</f>
        <v>1</v>
      </c>
      <c r="BG79" s="90" t="str">
        <f>IFERROR(('Medical equipment-NSP'!BD87*BF79)/BM79, "0")</f>
        <v>0</v>
      </c>
      <c r="BH79" s="90">
        <f>IF('Medical equipment-NSP'!BC87="Yes", 'Service providers'!H89, 1)</f>
        <v>1</v>
      </c>
      <c r="BI79" s="90" t="str">
        <f>IFERROR(('Medical equipment-NSP'!BE87*BH79)/BM79, "0")</f>
        <v>0</v>
      </c>
      <c r="BJ79" s="90">
        <f>IF('Medical equipment-NSP'!AZ87="yes", 1, 0)</f>
        <v>0</v>
      </c>
      <c r="BK79" s="90">
        <f>IF('Medical equipment-NSP'!BA87="yes", 1, 0)</f>
        <v>0</v>
      </c>
      <c r="BL79" s="90">
        <f>IF('Medical equipment-NSP'!BB87="yes", 1, 0)</f>
        <v>0</v>
      </c>
      <c r="BM79" s="90">
        <f t="shared" si="23"/>
        <v>0</v>
      </c>
    </row>
    <row r="80" spans="1:65" x14ac:dyDescent="0.25">
      <c r="A80" s="98" t="str">
        <f>'Service providers'!A90</f>
        <v>Enter name of Site 14</v>
      </c>
      <c r="B80" s="90">
        <f>IF('Medical equipment-NSP'!F88="Yes", 'Service providers'!G90, 1)</f>
        <v>1</v>
      </c>
      <c r="C80" s="90" t="str">
        <f>IFERROR(('Medical equipment-NSP'!G88*B80)/I80, "0")</f>
        <v>0</v>
      </c>
      <c r="D80" s="90">
        <f>IF('Medical equipment-NSP'!F88="Yes", 'Service providers'!H90, 1)</f>
        <v>1</v>
      </c>
      <c r="E80" s="90" t="str">
        <f>IFERROR(('Medical equipment-NSP'!H88*D80)/I80, "0")</f>
        <v>0</v>
      </c>
      <c r="F80" s="90">
        <f>IF('Medical equipment-NSP'!C88="yes", 1, 0)</f>
        <v>0</v>
      </c>
      <c r="G80" s="90">
        <f>IF('Medical equipment-NSP'!D88="yes", 1, 0)</f>
        <v>0</v>
      </c>
      <c r="H80" s="90">
        <f>IF('Medical equipment-NSP'!E88="yes", 1, 0)</f>
        <v>0</v>
      </c>
      <c r="I80" s="90">
        <f t="shared" si="16"/>
        <v>0</v>
      </c>
      <c r="J80" s="90">
        <f>IF('Medical equipment-NSP'!M88="Yes", 'Service providers'!G90, 1)</f>
        <v>1</v>
      </c>
      <c r="K80" s="90" t="str">
        <f>IFERROR(('Medical equipment-NSP'!N88*J80)/Q80, "0")</f>
        <v>0</v>
      </c>
      <c r="L80" s="90">
        <f>IF('Medical equipment-NSP'!M88="Yes", 'Service providers'!H90, 1)</f>
        <v>1</v>
      </c>
      <c r="M80" s="90" t="str">
        <f>IFERROR(('Medical equipment-NSP'!O88*L80)/Q80, "0")</f>
        <v>0</v>
      </c>
      <c r="N80" s="90">
        <f>IF('Medical equipment-NSP'!J88="yes", 1, 0)</f>
        <v>0</v>
      </c>
      <c r="O80" s="90">
        <f>IF('Medical equipment-NSP'!K88="yes", 1, 0)</f>
        <v>0</v>
      </c>
      <c r="P80" s="90">
        <f>IF('Medical equipment-NSP'!L88="yes", 1, 0)</f>
        <v>0</v>
      </c>
      <c r="Q80" s="90">
        <f t="shared" si="17"/>
        <v>0</v>
      </c>
      <c r="R80" s="90">
        <f>IF('Medical equipment-NSP'!T88="Yes", 'Service providers'!G90, 1)</f>
        <v>1</v>
      </c>
      <c r="S80" s="90" t="str">
        <f>IFERROR(('Medical equipment-NSP'!U88*R80)/Y80, "0")</f>
        <v>0</v>
      </c>
      <c r="T80" s="90">
        <f>IF('Medical equipment-NSP'!T88="Yes", 'Service providers'!H90, 1)</f>
        <v>1</v>
      </c>
      <c r="U80" s="90" t="str">
        <f>IFERROR(('Medical equipment-NSP'!V88*T80)/Y80, "0")</f>
        <v>0</v>
      </c>
      <c r="V80" s="90">
        <f>IF('Medical equipment-NSP'!Q88="yes", 1, 0)</f>
        <v>0</v>
      </c>
      <c r="W80" s="90">
        <f>IF('Medical equipment-NSP'!R88="yes", 1, 0)</f>
        <v>0</v>
      </c>
      <c r="X80" s="90">
        <f>IF('Medical equipment-NSP'!S88="yes", 1, 0)</f>
        <v>0</v>
      </c>
      <c r="Y80" s="90">
        <f t="shared" si="18"/>
        <v>0</v>
      </c>
      <c r="Z80" s="90">
        <f>IF('Medical equipment-NSP'!AA88="Yes", 'Service providers'!G90, 1)</f>
        <v>1</v>
      </c>
      <c r="AA80" s="90" t="str">
        <f>IFERROR(('Medical equipment-NSP'!AB88*Z80)/AG80, "0")</f>
        <v>0</v>
      </c>
      <c r="AB80" s="90">
        <f>IF('Medical equipment-NSP'!AA88="Yes", 'Service providers'!H90, 1)</f>
        <v>1</v>
      </c>
      <c r="AC80" s="90" t="str">
        <f>IFERROR(('Medical equipment-NSP'!AC88*AB80)/AG80, "0")</f>
        <v>0</v>
      </c>
      <c r="AD80" s="90">
        <f>IF('Medical equipment-NSP'!X88="yes", 1, 0)</f>
        <v>0</v>
      </c>
      <c r="AE80" s="90">
        <f>IF('Medical equipment-NSP'!Y88="yes", 1, 0)</f>
        <v>0</v>
      </c>
      <c r="AF80" s="90">
        <f>IF('Medical equipment-NSP'!Z88="yes", 1, 0)</f>
        <v>0</v>
      </c>
      <c r="AG80" s="90">
        <f t="shared" si="19"/>
        <v>0</v>
      </c>
      <c r="AH80" s="90">
        <f>IF('Medical equipment-NSP'!AH88="Yes", 'Service providers'!G90, 1)</f>
        <v>1</v>
      </c>
      <c r="AI80" s="90" t="str">
        <f>IFERROR(('Medical equipment-NSP'!AI88*AH80)/AO80, "0")</f>
        <v>0</v>
      </c>
      <c r="AJ80" s="90">
        <f>IF('Medical equipment-NSP'!AH88="Yes", 'Service providers'!H90, 1)</f>
        <v>1</v>
      </c>
      <c r="AK80" s="90" t="str">
        <f>IFERROR(('Medical equipment-NSP'!AJ88*AJ80)/AO80, "0")</f>
        <v>0</v>
      </c>
      <c r="AL80" s="90">
        <f>IF('Medical equipment-NSP'!AE88="yes", 1, 0)</f>
        <v>0</v>
      </c>
      <c r="AM80" s="90">
        <f>IF('Medical equipment-NSP'!AF88="yes", 1, 0)</f>
        <v>0</v>
      </c>
      <c r="AN80" s="90">
        <f>IF('Medical equipment-NSP'!AG88="yes", 1, 0)</f>
        <v>0</v>
      </c>
      <c r="AO80" s="90">
        <f t="shared" si="20"/>
        <v>0</v>
      </c>
      <c r="AP80" s="90">
        <f>IF('Medical equipment-NSP'!AO88="Yes", 'Service providers'!G90, 1)</f>
        <v>1</v>
      </c>
      <c r="AQ80" s="90" t="str">
        <f>IFERROR(('Medical equipment-NSP'!AP88*AP80)/AW80, "0")</f>
        <v>0</v>
      </c>
      <c r="AR80" s="90">
        <f>IF('Medical equipment-NSP'!AO88="Yes", 'Service providers'!H90, 1)</f>
        <v>1</v>
      </c>
      <c r="AS80" s="90" t="str">
        <f>IFERROR(('Medical equipment-NSP'!AQ88*AR80)/AW80, "0")</f>
        <v>0</v>
      </c>
      <c r="AT80" s="90">
        <f>IF('Medical equipment-NSP'!AL88="yes", 1, 0)</f>
        <v>0</v>
      </c>
      <c r="AU80" s="90">
        <f>IF('Medical equipment-NSP'!AM88="yes", 1, 0)</f>
        <v>0</v>
      </c>
      <c r="AV80" s="90">
        <f>IF('Medical equipment-NSP'!AN88="yes", 1, 0)</f>
        <v>0</v>
      </c>
      <c r="AW80" s="90">
        <f t="shared" si="21"/>
        <v>0</v>
      </c>
      <c r="AX80" s="90">
        <f>IF('Medical equipment-NSP'!AV88="Yes", 'Service providers'!G90, 1)</f>
        <v>1</v>
      </c>
      <c r="AY80" s="90" t="str">
        <f>IFERROR(('Medical equipment-NSP'!AW88*AX80)/BE80, "0")</f>
        <v>0</v>
      </c>
      <c r="AZ80" s="90">
        <f>IF('Medical equipment-NSP'!AV88="Yes", 'Service providers'!H90, 1)</f>
        <v>1</v>
      </c>
      <c r="BA80" s="90" t="str">
        <f>IFERROR(('Medical equipment-NSP'!AX88*AZ80)/BE80, "0")</f>
        <v>0</v>
      </c>
      <c r="BB80" s="90">
        <f>IF('Medical equipment-NSP'!AS88="yes", 1, 0)</f>
        <v>0</v>
      </c>
      <c r="BC80" s="90">
        <f>IF('Medical equipment-NSP'!AT88="yes", 1, 0)</f>
        <v>0</v>
      </c>
      <c r="BD80" s="90">
        <f>IF('Medical equipment-NSP'!AU88="yes", 1, 0)</f>
        <v>0</v>
      </c>
      <c r="BE80" s="90">
        <f t="shared" si="22"/>
        <v>0</v>
      </c>
      <c r="BF80" s="90">
        <f>IF('Medical equipment-NSP'!BC88="Yes", 'Service providers'!G90, 1)</f>
        <v>1</v>
      </c>
      <c r="BG80" s="90" t="str">
        <f>IFERROR(('Medical equipment-NSP'!BD88*BF80)/BM80, "0")</f>
        <v>0</v>
      </c>
      <c r="BH80" s="90">
        <f>IF('Medical equipment-NSP'!BC88="Yes", 'Service providers'!H90, 1)</f>
        <v>1</v>
      </c>
      <c r="BI80" s="90" t="str">
        <f>IFERROR(('Medical equipment-NSP'!BE88*BH80)/BM80, "0")</f>
        <v>0</v>
      </c>
      <c r="BJ80" s="90">
        <f>IF('Medical equipment-NSP'!AZ88="yes", 1, 0)</f>
        <v>0</v>
      </c>
      <c r="BK80" s="90">
        <f>IF('Medical equipment-NSP'!BA88="yes", 1, 0)</f>
        <v>0</v>
      </c>
      <c r="BL80" s="90">
        <f>IF('Medical equipment-NSP'!BB88="yes", 1, 0)</f>
        <v>0</v>
      </c>
      <c r="BM80" s="90">
        <f t="shared" si="23"/>
        <v>0</v>
      </c>
    </row>
    <row r="81" spans="1:65" x14ac:dyDescent="0.25">
      <c r="A81" s="98" t="str">
        <f>'Service providers'!A91</f>
        <v>Enter name of Site 15</v>
      </c>
      <c r="B81" s="90">
        <f>IF('Medical equipment-NSP'!F89="Yes", 'Service providers'!G91, 1)</f>
        <v>1</v>
      </c>
      <c r="C81" s="90" t="str">
        <f>IFERROR(('Medical equipment-NSP'!G89*B81)/I81, "0")</f>
        <v>0</v>
      </c>
      <c r="D81" s="90">
        <f>IF('Medical equipment-NSP'!F89="Yes", 'Service providers'!H91, 1)</f>
        <v>1</v>
      </c>
      <c r="E81" s="90" t="str">
        <f>IFERROR(('Medical equipment-NSP'!H89*D81)/I81, "0")</f>
        <v>0</v>
      </c>
      <c r="F81" s="90">
        <f>IF('Medical equipment-NSP'!C89="yes", 1, 0)</f>
        <v>0</v>
      </c>
      <c r="G81" s="90">
        <f>IF('Medical equipment-NSP'!D89="yes", 1, 0)</f>
        <v>0</v>
      </c>
      <c r="H81" s="90">
        <f>IF('Medical equipment-NSP'!E89="yes", 1, 0)</f>
        <v>0</v>
      </c>
      <c r="I81" s="90">
        <f t="shared" si="16"/>
        <v>0</v>
      </c>
      <c r="J81" s="90">
        <f>IF('Medical equipment-NSP'!M89="Yes", 'Service providers'!G91, 1)</f>
        <v>1</v>
      </c>
      <c r="K81" s="90" t="str">
        <f>IFERROR(('Medical equipment-NSP'!N89*J81)/Q81, "0")</f>
        <v>0</v>
      </c>
      <c r="L81" s="90">
        <f>IF('Medical equipment-NSP'!M89="Yes", 'Service providers'!H91, 1)</f>
        <v>1</v>
      </c>
      <c r="M81" s="90" t="str">
        <f>IFERROR(('Medical equipment-NSP'!O89*L81)/Q81, "0")</f>
        <v>0</v>
      </c>
      <c r="N81" s="90">
        <f>IF('Medical equipment-NSP'!J89="yes", 1, 0)</f>
        <v>0</v>
      </c>
      <c r="O81" s="90">
        <f>IF('Medical equipment-NSP'!K89="yes", 1, 0)</f>
        <v>0</v>
      </c>
      <c r="P81" s="90">
        <f>IF('Medical equipment-NSP'!L89="yes", 1, 0)</f>
        <v>0</v>
      </c>
      <c r="Q81" s="90">
        <f t="shared" si="17"/>
        <v>0</v>
      </c>
      <c r="R81" s="90">
        <f>IF('Medical equipment-NSP'!T89="Yes", 'Service providers'!G91, 1)</f>
        <v>1</v>
      </c>
      <c r="S81" s="90" t="str">
        <f>IFERROR(('Medical equipment-NSP'!U89*R81)/Y81, "0")</f>
        <v>0</v>
      </c>
      <c r="T81" s="90">
        <f>IF('Medical equipment-NSP'!T89="Yes", 'Service providers'!H91, 1)</f>
        <v>1</v>
      </c>
      <c r="U81" s="90" t="str">
        <f>IFERROR(('Medical equipment-NSP'!V89*T81)/Y81, "0")</f>
        <v>0</v>
      </c>
      <c r="V81" s="90">
        <f>IF('Medical equipment-NSP'!Q89="yes", 1, 0)</f>
        <v>0</v>
      </c>
      <c r="W81" s="90">
        <f>IF('Medical equipment-NSP'!R89="yes", 1, 0)</f>
        <v>0</v>
      </c>
      <c r="X81" s="90">
        <f>IF('Medical equipment-NSP'!S89="yes", 1, 0)</f>
        <v>0</v>
      </c>
      <c r="Y81" s="90">
        <f t="shared" si="18"/>
        <v>0</v>
      </c>
      <c r="Z81" s="90">
        <f>IF('Medical equipment-NSP'!AA89="Yes", 'Service providers'!G91, 1)</f>
        <v>1</v>
      </c>
      <c r="AA81" s="90" t="str">
        <f>IFERROR(('Medical equipment-NSP'!AB89*Z81)/AG81, "0")</f>
        <v>0</v>
      </c>
      <c r="AB81" s="90">
        <f>IF('Medical equipment-NSP'!AA89="Yes", 'Service providers'!H91, 1)</f>
        <v>1</v>
      </c>
      <c r="AC81" s="90" t="str">
        <f>IFERROR(('Medical equipment-NSP'!AC89*AB81)/AG81, "0")</f>
        <v>0</v>
      </c>
      <c r="AD81" s="90">
        <f>IF('Medical equipment-NSP'!X89="yes", 1, 0)</f>
        <v>0</v>
      </c>
      <c r="AE81" s="90">
        <f>IF('Medical equipment-NSP'!Y89="yes", 1, 0)</f>
        <v>0</v>
      </c>
      <c r="AF81" s="90">
        <f>IF('Medical equipment-NSP'!Z89="yes", 1, 0)</f>
        <v>0</v>
      </c>
      <c r="AG81" s="90">
        <f t="shared" si="19"/>
        <v>0</v>
      </c>
      <c r="AH81" s="90">
        <f>IF('Medical equipment-NSP'!AH89="Yes", 'Service providers'!G91, 1)</f>
        <v>1</v>
      </c>
      <c r="AI81" s="90" t="str">
        <f>IFERROR(('Medical equipment-NSP'!AI89*AH81)/AO81, "0")</f>
        <v>0</v>
      </c>
      <c r="AJ81" s="90">
        <f>IF('Medical equipment-NSP'!AH89="Yes", 'Service providers'!H91, 1)</f>
        <v>1</v>
      </c>
      <c r="AK81" s="90" t="str">
        <f>IFERROR(('Medical equipment-NSP'!AJ89*AJ81)/AO81, "0")</f>
        <v>0</v>
      </c>
      <c r="AL81" s="90">
        <f>IF('Medical equipment-NSP'!AE89="yes", 1, 0)</f>
        <v>0</v>
      </c>
      <c r="AM81" s="90">
        <f>IF('Medical equipment-NSP'!AF89="yes", 1, 0)</f>
        <v>0</v>
      </c>
      <c r="AN81" s="90">
        <f>IF('Medical equipment-NSP'!AG89="yes", 1, 0)</f>
        <v>0</v>
      </c>
      <c r="AO81" s="90">
        <f t="shared" si="20"/>
        <v>0</v>
      </c>
      <c r="AP81" s="90">
        <f>IF('Medical equipment-NSP'!AO89="Yes", 'Service providers'!G91, 1)</f>
        <v>1</v>
      </c>
      <c r="AQ81" s="90" t="str">
        <f>IFERROR(('Medical equipment-NSP'!AP89*AP81)/AW81, "0")</f>
        <v>0</v>
      </c>
      <c r="AR81" s="90">
        <f>IF('Medical equipment-NSP'!AO89="Yes", 'Service providers'!H91, 1)</f>
        <v>1</v>
      </c>
      <c r="AS81" s="90" t="str">
        <f>IFERROR(('Medical equipment-NSP'!AQ89*AR81)/AW81, "0")</f>
        <v>0</v>
      </c>
      <c r="AT81" s="90">
        <f>IF('Medical equipment-NSP'!AL89="yes", 1, 0)</f>
        <v>0</v>
      </c>
      <c r="AU81" s="90">
        <f>IF('Medical equipment-NSP'!AM89="yes", 1, 0)</f>
        <v>0</v>
      </c>
      <c r="AV81" s="90">
        <f>IF('Medical equipment-NSP'!AN89="yes", 1, 0)</f>
        <v>0</v>
      </c>
      <c r="AW81" s="90">
        <f t="shared" si="21"/>
        <v>0</v>
      </c>
      <c r="AX81" s="90">
        <f>IF('Medical equipment-NSP'!AV89="Yes", 'Service providers'!G91, 1)</f>
        <v>1</v>
      </c>
      <c r="AY81" s="90" t="str">
        <f>IFERROR(('Medical equipment-NSP'!AW89*AX81)/BE81, "0")</f>
        <v>0</v>
      </c>
      <c r="AZ81" s="90">
        <f>IF('Medical equipment-NSP'!AV89="Yes", 'Service providers'!H91, 1)</f>
        <v>1</v>
      </c>
      <c r="BA81" s="90" t="str">
        <f>IFERROR(('Medical equipment-NSP'!AX89*AZ81)/BE81, "0")</f>
        <v>0</v>
      </c>
      <c r="BB81" s="90">
        <f>IF('Medical equipment-NSP'!AS89="yes", 1, 0)</f>
        <v>0</v>
      </c>
      <c r="BC81" s="90">
        <f>IF('Medical equipment-NSP'!AT89="yes", 1, 0)</f>
        <v>0</v>
      </c>
      <c r="BD81" s="90">
        <f>IF('Medical equipment-NSP'!AU89="yes", 1, 0)</f>
        <v>0</v>
      </c>
      <c r="BE81" s="90">
        <f t="shared" si="22"/>
        <v>0</v>
      </c>
      <c r="BF81" s="90">
        <f>IF('Medical equipment-NSP'!BC89="Yes", 'Service providers'!G91, 1)</f>
        <v>1</v>
      </c>
      <c r="BG81" s="90" t="str">
        <f>IFERROR(('Medical equipment-NSP'!BD89*BF81)/BM81, "0")</f>
        <v>0</v>
      </c>
      <c r="BH81" s="90">
        <f>IF('Medical equipment-NSP'!BC89="Yes", 'Service providers'!H91, 1)</f>
        <v>1</v>
      </c>
      <c r="BI81" s="90" t="str">
        <f>IFERROR(('Medical equipment-NSP'!BE89*BH81)/BM81, "0")</f>
        <v>0</v>
      </c>
      <c r="BJ81" s="90">
        <f>IF('Medical equipment-NSP'!AZ89="yes", 1, 0)</f>
        <v>0</v>
      </c>
      <c r="BK81" s="90">
        <f>IF('Medical equipment-NSP'!BA89="yes", 1, 0)</f>
        <v>0</v>
      </c>
      <c r="BL81" s="90">
        <f>IF('Medical equipment-NSP'!BB89="yes", 1, 0)</f>
        <v>0</v>
      </c>
      <c r="BM81" s="90">
        <f t="shared" si="23"/>
        <v>0</v>
      </c>
    </row>
    <row r="82" spans="1:65" x14ac:dyDescent="0.25">
      <c r="A82" s="98" t="str">
        <f>'Service providers'!A92</f>
        <v>Enter name of Site 16</v>
      </c>
      <c r="B82" s="90">
        <f>IF('Medical equipment-NSP'!F90="Yes", 'Service providers'!G92, 1)</f>
        <v>1</v>
      </c>
      <c r="C82" s="90" t="str">
        <f>IFERROR(('Medical equipment-NSP'!G90*B82)/I82, "0")</f>
        <v>0</v>
      </c>
      <c r="D82" s="90">
        <f>IF('Medical equipment-NSP'!F90="Yes", 'Service providers'!H92, 1)</f>
        <v>1</v>
      </c>
      <c r="E82" s="90" t="str">
        <f>IFERROR(('Medical equipment-NSP'!H90*D82)/I82, "0")</f>
        <v>0</v>
      </c>
      <c r="F82" s="90">
        <f>IF('Medical equipment-NSP'!C90="yes", 1, 0)</f>
        <v>0</v>
      </c>
      <c r="G82" s="90">
        <f>IF('Medical equipment-NSP'!D90="yes", 1, 0)</f>
        <v>0</v>
      </c>
      <c r="H82" s="90">
        <f>IF('Medical equipment-NSP'!E90="yes", 1, 0)</f>
        <v>0</v>
      </c>
      <c r="I82" s="90">
        <f t="shared" si="16"/>
        <v>0</v>
      </c>
      <c r="J82" s="90">
        <f>IF('Medical equipment-NSP'!M90="Yes", 'Service providers'!G92, 1)</f>
        <v>1</v>
      </c>
      <c r="K82" s="90" t="str">
        <f>IFERROR(('Medical equipment-NSP'!N90*J82)/Q82, "0")</f>
        <v>0</v>
      </c>
      <c r="L82" s="90">
        <f>IF('Medical equipment-NSP'!M90="Yes", 'Service providers'!H92, 1)</f>
        <v>1</v>
      </c>
      <c r="M82" s="90" t="str">
        <f>IFERROR(('Medical equipment-NSP'!O90*L82)/Q82, "0")</f>
        <v>0</v>
      </c>
      <c r="N82" s="90">
        <f>IF('Medical equipment-NSP'!J90="yes", 1, 0)</f>
        <v>0</v>
      </c>
      <c r="O82" s="90">
        <f>IF('Medical equipment-NSP'!K90="yes", 1, 0)</f>
        <v>0</v>
      </c>
      <c r="P82" s="90">
        <f>IF('Medical equipment-NSP'!L90="yes", 1, 0)</f>
        <v>0</v>
      </c>
      <c r="Q82" s="90">
        <f t="shared" si="17"/>
        <v>0</v>
      </c>
      <c r="R82" s="90">
        <f>IF('Medical equipment-NSP'!T90="Yes", 'Service providers'!G92, 1)</f>
        <v>1</v>
      </c>
      <c r="S82" s="90" t="str">
        <f>IFERROR(('Medical equipment-NSP'!U90*R82)/Y82, "0")</f>
        <v>0</v>
      </c>
      <c r="T82" s="90">
        <f>IF('Medical equipment-NSP'!T90="Yes", 'Service providers'!H92, 1)</f>
        <v>1</v>
      </c>
      <c r="U82" s="90" t="str">
        <f>IFERROR(('Medical equipment-NSP'!V90*T82)/Y82, "0")</f>
        <v>0</v>
      </c>
      <c r="V82" s="90">
        <f>IF('Medical equipment-NSP'!Q90="yes", 1, 0)</f>
        <v>0</v>
      </c>
      <c r="W82" s="90">
        <f>IF('Medical equipment-NSP'!R90="yes", 1, 0)</f>
        <v>0</v>
      </c>
      <c r="X82" s="90">
        <f>IF('Medical equipment-NSP'!S90="yes", 1, 0)</f>
        <v>0</v>
      </c>
      <c r="Y82" s="90">
        <f t="shared" si="18"/>
        <v>0</v>
      </c>
      <c r="Z82" s="90">
        <f>IF('Medical equipment-NSP'!AA90="Yes", 'Service providers'!G92, 1)</f>
        <v>1</v>
      </c>
      <c r="AA82" s="90" t="str">
        <f>IFERROR(('Medical equipment-NSP'!AB90*Z82)/AG82, "0")</f>
        <v>0</v>
      </c>
      <c r="AB82" s="90">
        <f>IF('Medical equipment-NSP'!AA90="Yes", 'Service providers'!H92, 1)</f>
        <v>1</v>
      </c>
      <c r="AC82" s="90" t="str">
        <f>IFERROR(('Medical equipment-NSP'!AC90*AB82)/AG82, "0")</f>
        <v>0</v>
      </c>
      <c r="AD82" s="90">
        <f>IF('Medical equipment-NSP'!X90="yes", 1, 0)</f>
        <v>0</v>
      </c>
      <c r="AE82" s="90">
        <f>IF('Medical equipment-NSP'!Y90="yes", 1, 0)</f>
        <v>0</v>
      </c>
      <c r="AF82" s="90">
        <f>IF('Medical equipment-NSP'!Z90="yes", 1, 0)</f>
        <v>0</v>
      </c>
      <c r="AG82" s="90">
        <f t="shared" si="19"/>
        <v>0</v>
      </c>
      <c r="AH82" s="90">
        <f>IF('Medical equipment-NSP'!AH90="Yes", 'Service providers'!G92, 1)</f>
        <v>1</v>
      </c>
      <c r="AI82" s="90" t="str">
        <f>IFERROR(('Medical equipment-NSP'!AI90*AH82)/AO82, "0")</f>
        <v>0</v>
      </c>
      <c r="AJ82" s="90">
        <f>IF('Medical equipment-NSP'!AH90="Yes", 'Service providers'!H92, 1)</f>
        <v>1</v>
      </c>
      <c r="AK82" s="90" t="str">
        <f>IFERROR(('Medical equipment-NSP'!AJ90*AJ82)/AO82, "0")</f>
        <v>0</v>
      </c>
      <c r="AL82" s="90">
        <f>IF('Medical equipment-NSP'!AE90="yes", 1, 0)</f>
        <v>0</v>
      </c>
      <c r="AM82" s="90">
        <f>IF('Medical equipment-NSP'!AF90="yes", 1, 0)</f>
        <v>0</v>
      </c>
      <c r="AN82" s="90">
        <f>IF('Medical equipment-NSP'!AG90="yes", 1, 0)</f>
        <v>0</v>
      </c>
      <c r="AO82" s="90">
        <f t="shared" si="20"/>
        <v>0</v>
      </c>
      <c r="AP82" s="90">
        <f>IF('Medical equipment-NSP'!AO90="Yes", 'Service providers'!G92, 1)</f>
        <v>1</v>
      </c>
      <c r="AQ82" s="90" t="str">
        <f>IFERROR(('Medical equipment-NSP'!AP90*AP82)/AW82, "0")</f>
        <v>0</v>
      </c>
      <c r="AR82" s="90">
        <f>IF('Medical equipment-NSP'!AO90="Yes", 'Service providers'!H92, 1)</f>
        <v>1</v>
      </c>
      <c r="AS82" s="90" t="str">
        <f>IFERROR(('Medical equipment-NSP'!AQ90*AR82)/AW82, "0")</f>
        <v>0</v>
      </c>
      <c r="AT82" s="90">
        <f>IF('Medical equipment-NSP'!AL90="yes", 1, 0)</f>
        <v>0</v>
      </c>
      <c r="AU82" s="90">
        <f>IF('Medical equipment-NSP'!AM90="yes", 1, 0)</f>
        <v>0</v>
      </c>
      <c r="AV82" s="90">
        <f>IF('Medical equipment-NSP'!AN90="yes", 1, 0)</f>
        <v>0</v>
      </c>
      <c r="AW82" s="90">
        <f t="shared" si="21"/>
        <v>0</v>
      </c>
      <c r="AX82" s="90">
        <f>IF('Medical equipment-NSP'!AV90="Yes", 'Service providers'!G92, 1)</f>
        <v>1</v>
      </c>
      <c r="AY82" s="90" t="str">
        <f>IFERROR(('Medical equipment-NSP'!AW90*AX82)/BE82, "0")</f>
        <v>0</v>
      </c>
      <c r="AZ82" s="90">
        <f>IF('Medical equipment-NSP'!AV90="Yes", 'Service providers'!H92, 1)</f>
        <v>1</v>
      </c>
      <c r="BA82" s="90" t="str">
        <f>IFERROR(('Medical equipment-NSP'!AX90*AZ82)/BE82, "0")</f>
        <v>0</v>
      </c>
      <c r="BB82" s="90">
        <f>IF('Medical equipment-NSP'!AS90="yes", 1, 0)</f>
        <v>0</v>
      </c>
      <c r="BC82" s="90">
        <f>IF('Medical equipment-NSP'!AT90="yes", 1, 0)</f>
        <v>0</v>
      </c>
      <c r="BD82" s="90">
        <f>IF('Medical equipment-NSP'!AU90="yes", 1, 0)</f>
        <v>0</v>
      </c>
      <c r="BE82" s="90">
        <f t="shared" si="22"/>
        <v>0</v>
      </c>
      <c r="BF82" s="90">
        <f>IF('Medical equipment-NSP'!BC90="Yes", 'Service providers'!G92, 1)</f>
        <v>1</v>
      </c>
      <c r="BG82" s="90" t="str">
        <f>IFERROR(('Medical equipment-NSP'!BD90*BF82)/BM82, "0")</f>
        <v>0</v>
      </c>
      <c r="BH82" s="90">
        <f>IF('Medical equipment-NSP'!BC90="Yes", 'Service providers'!H92, 1)</f>
        <v>1</v>
      </c>
      <c r="BI82" s="90" t="str">
        <f>IFERROR(('Medical equipment-NSP'!BE90*BH82)/BM82, "0")</f>
        <v>0</v>
      </c>
      <c r="BJ82" s="90">
        <f>IF('Medical equipment-NSP'!AZ90="yes", 1, 0)</f>
        <v>0</v>
      </c>
      <c r="BK82" s="90">
        <f>IF('Medical equipment-NSP'!BA90="yes", 1, 0)</f>
        <v>0</v>
      </c>
      <c r="BL82" s="90">
        <f>IF('Medical equipment-NSP'!BB90="yes", 1, 0)</f>
        <v>0</v>
      </c>
      <c r="BM82" s="90">
        <f t="shared" si="23"/>
        <v>0</v>
      </c>
    </row>
    <row r="83" spans="1:65" x14ac:dyDescent="0.25">
      <c r="A83" s="98" t="str">
        <f>'Service providers'!A93</f>
        <v>Enter name of Site 17</v>
      </c>
      <c r="B83" s="90">
        <f>IF('Medical equipment-NSP'!F91="Yes", 'Service providers'!G93, 1)</f>
        <v>1</v>
      </c>
      <c r="C83" s="90" t="str">
        <f>IFERROR(('Medical equipment-NSP'!G91*B83)/I83, "0")</f>
        <v>0</v>
      </c>
      <c r="D83" s="90">
        <f>IF('Medical equipment-NSP'!F91="Yes", 'Service providers'!H93, 1)</f>
        <v>1</v>
      </c>
      <c r="E83" s="90" t="str">
        <f>IFERROR(('Medical equipment-NSP'!H91*D83)/I83, "0")</f>
        <v>0</v>
      </c>
      <c r="F83" s="90">
        <f>IF('Medical equipment-NSP'!C91="yes", 1, 0)</f>
        <v>0</v>
      </c>
      <c r="G83" s="90">
        <f>IF('Medical equipment-NSP'!D91="yes", 1, 0)</f>
        <v>0</v>
      </c>
      <c r="H83" s="90">
        <f>IF('Medical equipment-NSP'!E91="yes", 1, 0)</f>
        <v>0</v>
      </c>
      <c r="I83" s="90">
        <f t="shared" si="16"/>
        <v>0</v>
      </c>
      <c r="J83" s="90">
        <f>IF('Medical equipment-NSP'!M91="Yes", 'Service providers'!G93, 1)</f>
        <v>1</v>
      </c>
      <c r="K83" s="90" t="str">
        <f>IFERROR(('Medical equipment-NSP'!N91*J83)/Q83, "0")</f>
        <v>0</v>
      </c>
      <c r="L83" s="90">
        <f>IF('Medical equipment-NSP'!M91="Yes", 'Service providers'!H93, 1)</f>
        <v>1</v>
      </c>
      <c r="M83" s="90" t="str">
        <f>IFERROR(('Medical equipment-NSP'!O91*L83)/Q83, "0")</f>
        <v>0</v>
      </c>
      <c r="N83" s="90">
        <f>IF('Medical equipment-NSP'!J91="yes", 1, 0)</f>
        <v>0</v>
      </c>
      <c r="O83" s="90">
        <f>IF('Medical equipment-NSP'!K91="yes", 1, 0)</f>
        <v>0</v>
      </c>
      <c r="P83" s="90">
        <f>IF('Medical equipment-NSP'!L91="yes", 1, 0)</f>
        <v>0</v>
      </c>
      <c r="Q83" s="90">
        <f t="shared" si="17"/>
        <v>0</v>
      </c>
      <c r="R83" s="90">
        <f>IF('Medical equipment-NSP'!T91="Yes", 'Service providers'!G93, 1)</f>
        <v>1</v>
      </c>
      <c r="S83" s="90" t="str">
        <f>IFERROR(('Medical equipment-NSP'!U91*R83)/Y83, "0")</f>
        <v>0</v>
      </c>
      <c r="T83" s="90">
        <f>IF('Medical equipment-NSP'!T91="Yes", 'Service providers'!H93, 1)</f>
        <v>1</v>
      </c>
      <c r="U83" s="90" t="str">
        <f>IFERROR(('Medical equipment-NSP'!V91*T83)/Y83, "0")</f>
        <v>0</v>
      </c>
      <c r="V83" s="90">
        <f>IF('Medical equipment-NSP'!Q91="yes", 1, 0)</f>
        <v>0</v>
      </c>
      <c r="W83" s="90">
        <f>IF('Medical equipment-NSP'!R91="yes", 1, 0)</f>
        <v>0</v>
      </c>
      <c r="X83" s="90">
        <f>IF('Medical equipment-NSP'!S91="yes", 1, 0)</f>
        <v>0</v>
      </c>
      <c r="Y83" s="90">
        <f t="shared" si="18"/>
        <v>0</v>
      </c>
      <c r="Z83" s="90">
        <f>IF('Medical equipment-NSP'!AA91="Yes", 'Service providers'!G93, 1)</f>
        <v>1</v>
      </c>
      <c r="AA83" s="90" t="str">
        <f>IFERROR(('Medical equipment-NSP'!AB91*Z83)/AG83, "0")</f>
        <v>0</v>
      </c>
      <c r="AB83" s="90">
        <f>IF('Medical equipment-NSP'!AA91="Yes", 'Service providers'!H93, 1)</f>
        <v>1</v>
      </c>
      <c r="AC83" s="90" t="str">
        <f>IFERROR(('Medical equipment-NSP'!AC91*AB83)/AG83, "0")</f>
        <v>0</v>
      </c>
      <c r="AD83" s="90">
        <f>IF('Medical equipment-NSP'!X91="yes", 1, 0)</f>
        <v>0</v>
      </c>
      <c r="AE83" s="90">
        <f>IF('Medical equipment-NSP'!Y91="yes", 1, 0)</f>
        <v>0</v>
      </c>
      <c r="AF83" s="90">
        <f>IF('Medical equipment-NSP'!Z91="yes", 1, 0)</f>
        <v>0</v>
      </c>
      <c r="AG83" s="90">
        <f t="shared" si="19"/>
        <v>0</v>
      </c>
      <c r="AH83" s="90">
        <f>IF('Medical equipment-NSP'!AH91="Yes", 'Service providers'!G93, 1)</f>
        <v>1</v>
      </c>
      <c r="AI83" s="90" t="str">
        <f>IFERROR(('Medical equipment-NSP'!AI91*AH83)/AO83, "0")</f>
        <v>0</v>
      </c>
      <c r="AJ83" s="90">
        <f>IF('Medical equipment-NSP'!AH91="Yes", 'Service providers'!H93, 1)</f>
        <v>1</v>
      </c>
      <c r="AK83" s="90" t="str">
        <f>IFERROR(('Medical equipment-NSP'!AJ91*AJ83)/AO83, "0")</f>
        <v>0</v>
      </c>
      <c r="AL83" s="90">
        <f>IF('Medical equipment-NSP'!AE91="yes", 1, 0)</f>
        <v>0</v>
      </c>
      <c r="AM83" s="90">
        <f>IF('Medical equipment-NSP'!AF91="yes", 1, 0)</f>
        <v>0</v>
      </c>
      <c r="AN83" s="90">
        <f>IF('Medical equipment-NSP'!AG91="yes", 1, 0)</f>
        <v>0</v>
      </c>
      <c r="AO83" s="90">
        <f t="shared" si="20"/>
        <v>0</v>
      </c>
      <c r="AP83" s="90">
        <f>IF('Medical equipment-NSP'!AO91="Yes", 'Service providers'!G93, 1)</f>
        <v>1</v>
      </c>
      <c r="AQ83" s="90" t="str">
        <f>IFERROR(('Medical equipment-NSP'!AP91*AP83)/AW83, "0")</f>
        <v>0</v>
      </c>
      <c r="AR83" s="90">
        <f>IF('Medical equipment-NSP'!AO91="Yes", 'Service providers'!H93, 1)</f>
        <v>1</v>
      </c>
      <c r="AS83" s="90" t="str">
        <f>IFERROR(('Medical equipment-NSP'!AQ91*AR83)/AW83, "0")</f>
        <v>0</v>
      </c>
      <c r="AT83" s="90">
        <f>IF('Medical equipment-NSP'!AL91="yes", 1, 0)</f>
        <v>0</v>
      </c>
      <c r="AU83" s="90">
        <f>IF('Medical equipment-NSP'!AM91="yes", 1, 0)</f>
        <v>0</v>
      </c>
      <c r="AV83" s="90">
        <f>IF('Medical equipment-NSP'!AN91="yes", 1, 0)</f>
        <v>0</v>
      </c>
      <c r="AW83" s="90">
        <f t="shared" si="21"/>
        <v>0</v>
      </c>
      <c r="AX83" s="90">
        <f>IF('Medical equipment-NSP'!AV91="Yes", 'Service providers'!G93, 1)</f>
        <v>1</v>
      </c>
      <c r="AY83" s="90" t="str">
        <f>IFERROR(('Medical equipment-NSP'!AW91*AX83)/BE83, "0")</f>
        <v>0</v>
      </c>
      <c r="AZ83" s="90">
        <f>IF('Medical equipment-NSP'!AV91="Yes", 'Service providers'!H93, 1)</f>
        <v>1</v>
      </c>
      <c r="BA83" s="90" t="str">
        <f>IFERROR(('Medical equipment-NSP'!AX91*AZ83)/BE83, "0")</f>
        <v>0</v>
      </c>
      <c r="BB83" s="90">
        <f>IF('Medical equipment-NSP'!AS91="yes", 1, 0)</f>
        <v>0</v>
      </c>
      <c r="BC83" s="90">
        <f>IF('Medical equipment-NSP'!AT91="yes", 1, 0)</f>
        <v>0</v>
      </c>
      <c r="BD83" s="90">
        <f>IF('Medical equipment-NSP'!AU91="yes", 1, 0)</f>
        <v>0</v>
      </c>
      <c r="BE83" s="90">
        <f t="shared" si="22"/>
        <v>0</v>
      </c>
      <c r="BF83" s="90">
        <f>IF('Medical equipment-NSP'!BC91="Yes", 'Service providers'!G93, 1)</f>
        <v>1</v>
      </c>
      <c r="BG83" s="90" t="str">
        <f>IFERROR(('Medical equipment-NSP'!BD91*BF83)/BM83, "0")</f>
        <v>0</v>
      </c>
      <c r="BH83" s="90">
        <f>IF('Medical equipment-NSP'!BC91="Yes", 'Service providers'!H93, 1)</f>
        <v>1</v>
      </c>
      <c r="BI83" s="90" t="str">
        <f>IFERROR(('Medical equipment-NSP'!BE91*BH83)/BM83, "0")</f>
        <v>0</v>
      </c>
      <c r="BJ83" s="90">
        <f>IF('Medical equipment-NSP'!AZ91="yes", 1, 0)</f>
        <v>0</v>
      </c>
      <c r="BK83" s="90">
        <f>IF('Medical equipment-NSP'!BA91="yes", 1, 0)</f>
        <v>0</v>
      </c>
      <c r="BL83" s="90">
        <f>IF('Medical equipment-NSP'!BB91="yes", 1, 0)</f>
        <v>0</v>
      </c>
      <c r="BM83" s="90">
        <f t="shared" si="23"/>
        <v>0</v>
      </c>
    </row>
    <row r="84" spans="1:65" x14ac:dyDescent="0.25">
      <c r="A84" s="98" t="str">
        <f>'Service providers'!A94</f>
        <v>Enter name of Site 18</v>
      </c>
      <c r="B84" s="90">
        <f>IF('Medical equipment-NSP'!F92="Yes", 'Service providers'!G94, 1)</f>
        <v>1</v>
      </c>
      <c r="C84" s="90" t="str">
        <f>IFERROR(('Medical equipment-NSP'!G92*B84)/I84, "0")</f>
        <v>0</v>
      </c>
      <c r="D84" s="90">
        <f>IF('Medical equipment-NSP'!F92="Yes", 'Service providers'!H94, 1)</f>
        <v>1</v>
      </c>
      <c r="E84" s="90" t="str">
        <f>IFERROR(('Medical equipment-NSP'!H92*D84)/I84, "0")</f>
        <v>0</v>
      </c>
      <c r="F84" s="90">
        <f>IF('Medical equipment-NSP'!C92="yes", 1, 0)</f>
        <v>0</v>
      </c>
      <c r="G84" s="90">
        <f>IF('Medical equipment-NSP'!D92="yes", 1, 0)</f>
        <v>0</v>
      </c>
      <c r="H84" s="90">
        <f>IF('Medical equipment-NSP'!E92="yes", 1, 0)</f>
        <v>0</v>
      </c>
      <c r="I84" s="90">
        <f t="shared" si="16"/>
        <v>0</v>
      </c>
      <c r="J84" s="90">
        <f>IF('Medical equipment-NSP'!M92="Yes", 'Service providers'!G94, 1)</f>
        <v>1</v>
      </c>
      <c r="K84" s="90" t="str">
        <f>IFERROR(('Medical equipment-NSP'!N92*J84)/Q84, "0")</f>
        <v>0</v>
      </c>
      <c r="L84" s="90">
        <f>IF('Medical equipment-NSP'!M92="Yes", 'Service providers'!H94, 1)</f>
        <v>1</v>
      </c>
      <c r="M84" s="90" t="str">
        <f>IFERROR(('Medical equipment-NSP'!O92*L84)/Q84, "0")</f>
        <v>0</v>
      </c>
      <c r="N84" s="90">
        <f>IF('Medical equipment-NSP'!J92="yes", 1, 0)</f>
        <v>0</v>
      </c>
      <c r="O84" s="90">
        <f>IF('Medical equipment-NSP'!K92="yes", 1, 0)</f>
        <v>0</v>
      </c>
      <c r="P84" s="90">
        <f>IF('Medical equipment-NSP'!L92="yes", 1, 0)</f>
        <v>0</v>
      </c>
      <c r="Q84" s="90">
        <f t="shared" si="17"/>
        <v>0</v>
      </c>
      <c r="R84" s="90">
        <f>IF('Medical equipment-NSP'!T92="Yes", 'Service providers'!G94, 1)</f>
        <v>1</v>
      </c>
      <c r="S84" s="90" t="str">
        <f>IFERROR(('Medical equipment-NSP'!U92*R84)/Y84, "0")</f>
        <v>0</v>
      </c>
      <c r="T84" s="90">
        <f>IF('Medical equipment-NSP'!T92="Yes", 'Service providers'!H94, 1)</f>
        <v>1</v>
      </c>
      <c r="U84" s="90" t="str">
        <f>IFERROR(('Medical equipment-NSP'!V92*T84)/Y84, "0")</f>
        <v>0</v>
      </c>
      <c r="V84" s="90">
        <f>IF('Medical equipment-NSP'!Q92="yes", 1, 0)</f>
        <v>0</v>
      </c>
      <c r="W84" s="90">
        <f>IF('Medical equipment-NSP'!R92="yes", 1, 0)</f>
        <v>0</v>
      </c>
      <c r="X84" s="90">
        <f>IF('Medical equipment-NSP'!S92="yes", 1, 0)</f>
        <v>0</v>
      </c>
      <c r="Y84" s="90">
        <f t="shared" si="18"/>
        <v>0</v>
      </c>
      <c r="Z84" s="90">
        <f>IF('Medical equipment-NSP'!AA92="Yes", 'Service providers'!G94, 1)</f>
        <v>1</v>
      </c>
      <c r="AA84" s="90" t="str">
        <f>IFERROR(('Medical equipment-NSP'!AB92*Z84)/AG84, "0")</f>
        <v>0</v>
      </c>
      <c r="AB84" s="90">
        <f>IF('Medical equipment-NSP'!AA92="Yes", 'Service providers'!H94, 1)</f>
        <v>1</v>
      </c>
      <c r="AC84" s="90" t="str">
        <f>IFERROR(('Medical equipment-NSP'!AC92*AB84)/AG84, "0")</f>
        <v>0</v>
      </c>
      <c r="AD84" s="90">
        <f>IF('Medical equipment-NSP'!X92="yes", 1, 0)</f>
        <v>0</v>
      </c>
      <c r="AE84" s="90">
        <f>IF('Medical equipment-NSP'!Y92="yes", 1, 0)</f>
        <v>0</v>
      </c>
      <c r="AF84" s="90">
        <f>IF('Medical equipment-NSP'!Z92="yes", 1, 0)</f>
        <v>0</v>
      </c>
      <c r="AG84" s="90">
        <f t="shared" si="19"/>
        <v>0</v>
      </c>
      <c r="AH84" s="90">
        <f>IF('Medical equipment-NSP'!AH92="Yes", 'Service providers'!G94, 1)</f>
        <v>1</v>
      </c>
      <c r="AI84" s="90" t="str">
        <f>IFERROR(('Medical equipment-NSP'!AI92*AH84)/AO84, "0")</f>
        <v>0</v>
      </c>
      <c r="AJ84" s="90">
        <f>IF('Medical equipment-NSP'!AH92="Yes", 'Service providers'!H94, 1)</f>
        <v>1</v>
      </c>
      <c r="AK84" s="90" t="str">
        <f>IFERROR(('Medical equipment-NSP'!AJ92*AJ84)/AO84, "0")</f>
        <v>0</v>
      </c>
      <c r="AL84" s="90">
        <f>IF('Medical equipment-NSP'!AE92="yes", 1, 0)</f>
        <v>0</v>
      </c>
      <c r="AM84" s="90">
        <f>IF('Medical equipment-NSP'!AF92="yes", 1, 0)</f>
        <v>0</v>
      </c>
      <c r="AN84" s="90">
        <f>IF('Medical equipment-NSP'!AG92="yes", 1, 0)</f>
        <v>0</v>
      </c>
      <c r="AO84" s="90">
        <f t="shared" si="20"/>
        <v>0</v>
      </c>
      <c r="AP84" s="90">
        <f>IF('Medical equipment-NSP'!AO92="Yes", 'Service providers'!G94, 1)</f>
        <v>1</v>
      </c>
      <c r="AQ84" s="90" t="str">
        <f>IFERROR(('Medical equipment-NSP'!AP92*AP84)/AW84, "0")</f>
        <v>0</v>
      </c>
      <c r="AR84" s="90">
        <f>IF('Medical equipment-NSP'!AO92="Yes", 'Service providers'!H94, 1)</f>
        <v>1</v>
      </c>
      <c r="AS84" s="90" t="str">
        <f>IFERROR(('Medical equipment-NSP'!AQ92*AR84)/AW84, "0")</f>
        <v>0</v>
      </c>
      <c r="AT84" s="90">
        <f>IF('Medical equipment-NSP'!AL92="yes", 1, 0)</f>
        <v>0</v>
      </c>
      <c r="AU84" s="90">
        <f>IF('Medical equipment-NSP'!AM92="yes", 1, 0)</f>
        <v>0</v>
      </c>
      <c r="AV84" s="90">
        <f>IF('Medical equipment-NSP'!AN92="yes", 1, 0)</f>
        <v>0</v>
      </c>
      <c r="AW84" s="90">
        <f t="shared" si="21"/>
        <v>0</v>
      </c>
      <c r="AX84" s="90">
        <f>IF('Medical equipment-NSP'!AV92="Yes", 'Service providers'!G94, 1)</f>
        <v>1</v>
      </c>
      <c r="AY84" s="90" t="str">
        <f>IFERROR(('Medical equipment-NSP'!AW92*AX84)/BE84, "0")</f>
        <v>0</v>
      </c>
      <c r="AZ84" s="90">
        <f>IF('Medical equipment-NSP'!AV92="Yes", 'Service providers'!H94, 1)</f>
        <v>1</v>
      </c>
      <c r="BA84" s="90" t="str">
        <f>IFERROR(('Medical equipment-NSP'!AX92*AZ84)/BE84, "0")</f>
        <v>0</v>
      </c>
      <c r="BB84" s="90">
        <f>IF('Medical equipment-NSP'!AS92="yes", 1, 0)</f>
        <v>0</v>
      </c>
      <c r="BC84" s="90">
        <f>IF('Medical equipment-NSP'!AT92="yes", 1, 0)</f>
        <v>0</v>
      </c>
      <c r="BD84" s="90">
        <f>IF('Medical equipment-NSP'!AU92="yes", 1, 0)</f>
        <v>0</v>
      </c>
      <c r="BE84" s="90">
        <f t="shared" si="22"/>
        <v>0</v>
      </c>
      <c r="BF84" s="90">
        <f>IF('Medical equipment-NSP'!BC92="Yes", 'Service providers'!G94, 1)</f>
        <v>1</v>
      </c>
      <c r="BG84" s="90" t="str">
        <f>IFERROR(('Medical equipment-NSP'!BD92*BF84)/BM84, "0")</f>
        <v>0</v>
      </c>
      <c r="BH84" s="90">
        <f>IF('Medical equipment-NSP'!BC92="Yes", 'Service providers'!H94, 1)</f>
        <v>1</v>
      </c>
      <c r="BI84" s="90" t="str">
        <f>IFERROR(('Medical equipment-NSP'!BE92*BH84)/BM84, "0")</f>
        <v>0</v>
      </c>
      <c r="BJ84" s="90">
        <f>IF('Medical equipment-NSP'!AZ92="yes", 1, 0)</f>
        <v>0</v>
      </c>
      <c r="BK84" s="90">
        <f>IF('Medical equipment-NSP'!BA92="yes", 1, 0)</f>
        <v>0</v>
      </c>
      <c r="BL84" s="90">
        <f>IF('Medical equipment-NSP'!BB92="yes", 1, 0)</f>
        <v>0</v>
      </c>
      <c r="BM84" s="90">
        <f t="shared" si="23"/>
        <v>0</v>
      </c>
    </row>
    <row r="85" spans="1:65" x14ac:dyDescent="0.25">
      <c r="A85" s="98" t="str">
        <f>'Service providers'!A95</f>
        <v>Enter name of Site 19</v>
      </c>
      <c r="B85" s="90">
        <f>IF('Medical equipment-NSP'!F93="Yes", 'Service providers'!G95, 1)</f>
        <v>1</v>
      </c>
      <c r="C85" s="90" t="str">
        <f>IFERROR(('Medical equipment-NSP'!G93*B85)/I85, "0")</f>
        <v>0</v>
      </c>
      <c r="D85" s="90">
        <f>IF('Medical equipment-NSP'!F93="Yes", 'Service providers'!H95, 1)</f>
        <v>1</v>
      </c>
      <c r="E85" s="90" t="str">
        <f>IFERROR(('Medical equipment-NSP'!H93*D85)/I85, "0")</f>
        <v>0</v>
      </c>
      <c r="F85" s="90">
        <f>IF('Medical equipment-NSP'!C93="yes", 1, 0)</f>
        <v>0</v>
      </c>
      <c r="G85" s="90">
        <f>IF('Medical equipment-NSP'!D93="yes", 1, 0)</f>
        <v>0</v>
      </c>
      <c r="H85" s="90">
        <f>IF('Medical equipment-NSP'!E93="yes", 1, 0)</f>
        <v>0</v>
      </c>
      <c r="I85" s="90">
        <f t="shared" si="16"/>
        <v>0</v>
      </c>
      <c r="J85" s="90">
        <f>IF('Medical equipment-NSP'!M93="Yes", 'Service providers'!G95, 1)</f>
        <v>1</v>
      </c>
      <c r="K85" s="90" t="str">
        <f>IFERROR(('Medical equipment-NSP'!N93*J85)/Q85, "0")</f>
        <v>0</v>
      </c>
      <c r="L85" s="90">
        <f>IF('Medical equipment-NSP'!M93="Yes", 'Service providers'!H95, 1)</f>
        <v>1</v>
      </c>
      <c r="M85" s="90" t="str">
        <f>IFERROR(('Medical equipment-NSP'!O93*L85)/Q85, "0")</f>
        <v>0</v>
      </c>
      <c r="N85" s="90">
        <f>IF('Medical equipment-NSP'!J93="yes", 1, 0)</f>
        <v>0</v>
      </c>
      <c r="O85" s="90">
        <f>IF('Medical equipment-NSP'!K93="yes", 1, 0)</f>
        <v>0</v>
      </c>
      <c r="P85" s="90">
        <f>IF('Medical equipment-NSP'!L93="yes", 1, 0)</f>
        <v>0</v>
      </c>
      <c r="Q85" s="90">
        <f t="shared" si="17"/>
        <v>0</v>
      </c>
      <c r="R85" s="90">
        <f>IF('Medical equipment-NSP'!T93="Yes", 'Service providers'!G95, 1)</f>
        <v>1</v>
      </c>
      <c r="S85" s="90" t="str">
        <f>IFERROR(('Medical equipment-NSP'!U93*R85)/Y85, "0")</f>
        <v>0</v>
      </c>
      <c r="T85" s="90">
        <f>IF('Medical equipment-NSP'!T93="Yes", 'Service providers'!H95, 1)</f>
        <v>1</v>
      </c>
      <c r="U85" s="90" t="str">
        <f>IFERROR(('Medical equipment-NSP'!V93*T85)/Y85, "0")</f>
        <v>0</v>
      </c>
      <c r="V85" s="90">
        <f>IF('Medical equipment-NSP'!Q93="yes", 1, 0)</f>
        <v>0</v>
      </c>
      <c r="W85" s="90">
        <f>IF('Medical equipment-NSP'!R93="yes", 1, 0)</f>
        <v>0</v>
      </c>
      <c r="X85" s="90">
        <f>IF('Medical equipment-NSP'!S93="yes", 1, 0)</f>
        <v>0</v>
      </c>
      <c r="Y85" s="90">
        <f t="shared" si="18"/>
        <v>0</v>
      </c>
      <c r="Z85" s="90">
        <f>IF('Medical equipment-NSP'!AA93="Yes", 'Service providers'!G95, 1)</f>
        <v>1</v>
      </c>
      <c r="AA85" s="90" t="str">
        <f>IFERROR(('Medical equipment-NSP'!AB93*Z85)/AG85, "0")</f>
        <v>0</v>
      </c>
      <c r="AB85" s="90">
        <f>IF('Medical equipment-NSP'!AA93="Yes", 'Service providers'!H95, 1)</f>
        <v>1</v>
      </c>
      <c r="AC85" s="90" t="str">
        <f>IFERROR(('Medical equipment-NSP'!AC93*AB85)/AG85, "0")</f>
        <v>0</v>
      </c>
      <c r="AD85" s="90">
        <f>IF('Medical equipment-NSP'!X93="yes", 1, 0)</f>
        <v>0</v>
      </c>
      <c r="AE85" s="90">
        <f>IF('Medical equipment-NSP'!Y93="yes", 1, 0)</f>
        <v>0</v>
      </c>
      <c r="AF85" s="90">
        <f>IF('Medical equipment-NSP'!Z93="yes", 1, 0)</f>
        <v>0</v>
      </c>
      <c r="AG85" s="90">
        <f t="shared" si="19"/>
        <v>0</v>
      </c>
      <c r="AH85" s="90">
        <f>IF('Medical equipment-NSP'!AH93="Yes", 'Service providers'!G95, 1)</f>
        <v>1</v>
      </c>
      <c r="AI85" s="90" t="str">
        <f>IFERROR(('Medical equipment-NSP'!AI93*AH85)/AO85, "0")</f>
        <v>0</v>
      </c>
      <c r="AJ85" s="90">
        <f>IF('Medical equipment-NSP'!AH93="Yes", 'Service providers'!H95, 1)</f>
        <v>1</v>
      </c>
      <c r="AK85" s="90" t="str">
        <f>IFERROR(('Medical equipment-NSP'!AJ93*AJ85)/AO85, "0")</f>
        <v>0</v>
      </c>
      <c r="AL85" s="90">
        <f>IF('Medical equipment-NSP'!AE93="yes", 1, 0)</f>
        <v>0</v>
      </c>
      <c r="AM85" s="90">
        <f>IF('Medical equipment-NSP'!AF93="yes", 1, 0)</f>
        <v>0</v>
      </c>
      <c r="AN85" s="90">
        <f>IF('Medical equipment-NSP'!AG93="yes", 1, 0)</f>
        <v>0</v>
      </c>
      <c r="AO85" s="90">
        <f t="shared" si="20"/>
        <v>0</v>
      </c>
      <c r="AP85" s="90">
        <f>IF('Medical equipment-NSP'!AO93="Yes", 'Service providers'!G95, 1)</f>
        <v>1</v>
      </c>
      <c r="AQ85" s="90" t="str">
        <f>IFERROR(('Medical equipment-NSP'!AP93*AP85)/AW85, "0")</f>
        <v>0</v>
      </c>
      <c r="AR85" s="90">
        <f>IF('Medical equipment-NSP'!AO93="Yes", 'Service providers'!H95, 1)</f>
        <v>1</v>
      </c>
      <c r="AS85" s="90" t="str">
        <f>IFERROR(('Medical equipment-NSP'!AQ93*AR85)/AW85, "0")</f>
        <v>0</v>
      </c>
      <c r="AT85" s="90">
        <f>IF('Medical equipment-NSP'!AL93="yes", 1, 0)</f>
        <v>0</v>
      </c>
      <c r="AU85" s="90">
        <f>IF('Medical equipment-NSP'!AM93="yes", 1, 0)</f>
        <v>0</v>
      </c>
      <c r="AV85" s="90">
        <f>IF('Medical equipment-NSP'!AN93="yes", 1, 0)</f>
        <v>0</v>
      </c>
      <c r="AW85" s="90">
        <f t="shared" si="21"/>
        <v>0</v>
      </c>
      <c r="AX85" s="90">
        <f>IF('Medical equipment-NSP'!AV93="Yes", 'Service providers'!G95, 1)</f>
        <v>1</v>
      </c>
      <c r="AY85" s="90" t="str">
        <f>IFERROR(('Medical equipment-NSP'!AW93*AX85)/BE85, "0")</f>
        <v>0</v>
      </c>
      <c r="AZ85" s="90">
        <f>IF('Medical equipment-NSP'!AV93="Yes", 'Service providers'!H95, 1)</f>
        <v>1</v>
      </c>
      <c r="BA85" s="90" t="str">
        <f>IFERROR(('Medical equipment-NSP'!AX93*AZ85)/BE85, "0")</f>
        <v>0</v>
      </c>
      <c r="BB85" s="90">
        <f>IF('Medical equipment-NSP'!AS93="yes", 1, 0)</f>
        <v>0</v>
      </c>
      <c r="BC85" s="90">
        <f>IF('Medical equipment-NSP'!AT93="yes", 1, 0)</f>
        <v>0</v>
      </c>
      <c r="BD85" s="90">
        <f>IF('Medical equipment-NSP'!AU93="yes", 1, 0)</f>
        <v>0</v>
      </c>
      <c r="BE85" s="90">
        <f t="shared" si="22"/>
        <v>0</v>
      </c>
      <c r="BF85" s="90">
        <f>IF('Medical equipment-NSP'!BC93="Yes", 'Service providers'!G95, 1)</f>
        <v>1</v>
      </c>
      <c r="BG85" s="90" t="str">
        <f>IFERROR(('Medical equipment-NSP'!BD93*BF85)/BM85, "0")</f>
        <v>0</v>
      </c>
      <c r="BH85" s="90">
        <f>IF('Medical equipment-NSP'!BC93="Yes", 'Service providers'!H95, 1)</f>
        <v>1</v>
      </c>
      <c r="BI85" s="90" t="str">
        <f>IFERROR(('Medical equipment-NSP'!BE93*BH85)/BM85, "0")</f>
        <v>0</v>
      </c>
      <c r="BJ85" s="90">
        <f>IF('Medical equipment-NSP'!AZ93="yes", 1, 0)</f>
        <v>0</v>
      </c>
      <c r="BK85" s="90">
        <f>IF('Medical equipment-NSP'!BA93="yes", 1, 0)</f>
        <v>0</v>
      </c>
      <c r="BL85" s="90">
        <f>IF('Medical equipment-NSP'!BB93="yes", 1, 0)</f>
        <v>0</v>
      </c>
      <c r="BM85" s="90">
        <f t="shared" si="23"/>
        <v>0</v>
      </c>
    </row>
    <row r="86" spans="1:65" x14ac:dyDescent="0.25">
      <c r="A86" s="98" t="str">
        <f>'Service providers'!A96</f>
        <v>Enter name of Site 20</v>
      </c>
      <c r="B86" s="90">
        <f>IF('Medical equipment-NSP'!F94="Yes", 'Service providers'!G96, 1)</f>
        <v>1</v>
      </c>
      <c r="C86" s="90" t="str">
        <f>IFERROR(('Medical equipment-NSP'!G94*B86)/I86, "0")</f>
        <v>0</v>
      </c>
      <c r="D86" s="90">
        <f>IF('Medical equipment-NSP'!F94="Yes", 'Service providers'!H96, 1)</f>
        <v>1</v>
      </c>
      <c r="E86" s="90" t="str">
        <f>IFERROR(('Medical equipment-NSP'!H94*D86)/I86, "0")</f>
        <v>0</v>
      </c>
      <c r="F86" s="90">
        <f>IF('Medical equipment-NSP'!C94="yes", 1, 0)</f>
        <v>0</v>
      </c>
      <c r="G86" s="90">
        <f>IF('Medical equipment-NSP'!D94="yes", 1, 0)</f>
        <v>0</v>
      </c>
      <c r="H86" s="90">
        <f>IF('Medical equipment-NSP'!E94="yes", 1, 0)</f>
        <v>0</v>
      </c>
      <c r="I86" s="90">
        <f t="shared" si="16"/>
        <v>0</v>
      </c>
      <c r="J86" s="90">
        <f>IF('Medical equipment-NSP'!M94="Yes", 'Service providers'!G96, 1)</f>
        <v>1</v>
      </c>
      <c r="K86" s="90" t="str">
        <f>IFERROR(('Medical equipment-NSP'!N94*J86)/Q86, "0")</f>
        <v>0</v>
      </c>
      <c r="L86" s="90">
        <f>IF('Medical equipment-NSP'!M94="Yes", 'Service providers'!H96, 1)</f>
        <v>1</v>
      </c>
      <c r="M86" s="90" t="str">
        <f>IFERROR(('Medical equipment-NSP'!O94*L86)/Q86, "0")</f>
        <v>0</v>
      </c>
      <c r="N86" s="90">
        <f>IF('Medical equipment-NSP'!J94="yes", 1, 0)</f>
        <v>0</v>
      </c>
      <c r="O86" s="90">
        <f>IF('Medical equipment-NSP'!K94="yes", 1, 0)</f>
        <v>0</v>
      </c>
      <c r="P86" s="90">
        <f>IF('Medical equipment-NSP'!L94="yes", 1, 0)</f>
        <v>0</v>
      </c>
      <c r="Q86" s="90">
        <f t="shared" si="17"/>
        <v>0</v>
      </c>
      <c r="R86" s="90">
        <f>IF('Medical equipment-NSP'!T94="Yes", 'Service providers'!G96, 1)</f>
        <v>1</v>
      </c>
      <c r="S86" s="90" t="str">
        <f>IFERROR(('Medical equipment-NSP'!U94*R86)/Y86, "0")</f>
        <v>0</v>
      </c>
      <c r="T86" s="90">
        <f>IF('Medical equipment-NSP'!T94="Yes", 'Service providers'!H96, 1)</f>
        <v>1</v>
      </c>
      <c r="U86" s="90" t="str">
        <f>IFERROR(('Medical equipment-NSP'!V94*T86)/Y86, "0")</f>
        <v>0</v>
      </c>
      <c r="V86" s="90">
        <f>IF('Medical equipment-NSP'!Q94="yes", 1, 0)</f>
        <v>0</v>
      </c>
      <c r="W86" s="90">
        <f>IF('Medical equipment-NSP'!R94="yes", 1, 0)</f>
        <v>0</v>
      </c>
      <c r="X86" s="90">
        <f>IF('Medical equipment-NSP'!S94="yes", 1, 0)</f>
        <v>0</v>
      </c>
      <c r="Y86" s="90">
        <f t="shared" si="18"/>
        <v>0</v>
      </c>
      <c r="Z86" s="90">
        <f>IF('Medical equipment-NSP'!AA94="Yes", 'Service providers'!G96, 1)</f>
        <v>1</v>
      </c>
      <c r="AA86" s="90" t="str">
        <f>IFERROR(('Medical equipment-NSP'!AB94*Z86)/AG86, "0")</f>
        <v>0</v>
      </c>
      <c r="AB86" s="90">
        <f>IF('Medical equipment-NSP'!AA94="Yes", 'Service providers'!H96, 1)</f>
        <v>1</v>
      </c>
      <c r="AC86" s="90" t="str">
        <f>IFERROR(('Medical equipment-NSP'!AC94*AB86)/AG86, "0")</f>
        <v>0</v>
      </c>
      <c r="AD86" s="90">
        <f>IF('Medical equipment-NSP'!X94="yes", 1, 0)</f>
        <v>0</v>
      </c>
      <c r="AE86" s="90">
        <f>IF('Medical equipment-NSP'!Y94="yes", 1, 0)</f>
        <v>0</v>
      </c>
      <c r="AF86" s="90">
        <f>IF('Medical equipment-NSP'!Z94="yes", 1, 0)</f>
        <v>0</v>
      </c>
      <c r="AG86" s="90">
        <f t="shared" si="19"/>
        <v>0</v>
      </c>
      <c r="AH86" s="90">
        <f>IF('Medical equipment-NSP'!AH94="Yes", 'Service providers'!G96, 1)</f>
        <v>1</v>
      </c>
      <c r="AI86" s="90" t="str">
        <f>IFERROR(('Medical equipment-NSP'!AI94*AH86)/AO86, "0")</f>
        <v>0</v>
      </c>
      <c r="AJ86" s="90">
        <f>IF('Medical equipment-NSP'!AH94="Yes", 'Service providers'!H96, 1)</f>
        <v>1</v>
      </c>
      <c r="AK86" s="90" t="str">
        <f>IFERROR(('Medical equipment-NSP'!AJ94*AJ86)/AO86, "0")</f>
        <v>0</v>
      </c>
      <c r="AL86" s="90">
        <f>IF('Medical equipment-NSP'!AE94="yes", 1, 0)</f>
        <v>0</v>
      </c>
      <c r="AM86" s="90">
        <f>IF('Medical equipment-NSP'!AF94="yes", 1, 0)</f>
        <v>0</v>
      </c>
      <c r="AN86" s="90">
        <f>IF('Medical equipment-NSP'!AG94="yes", 1, 0)</f>
        <v>0</v>
      </c>
      <c r="AO86" s="90">
        <f t="shared" si="20"/>
        <v>0</v>
      </c>
      <c r="AP86" s="90">
        <f>IF('Medical equipment-NSP'!AO94="Yes", 'Service providers'!G96, 1)</f>
        <v>1</v>
      </c>
      <c r="AQ86" s="90" t="str">
        <f>IFERROR(('Medical equipment-NSP'!AP94*AP86)/AW86, "0")</f>
        <v>0</v>
      </c>
      <c r="AR86" s="90">
        <f>IF('Medical equipment-NSP'!AO94="Yes", 'Service providers'!H96, 1)</f>
        <v>1</v>
      </c>
      <c r="AS86" s="90" t="str">
        <f>IFERROR(('Medical equipment-NSP'!AQ94*AR86)/AW86, "0")</f>
        <v>0</v>
      </c>
      <c r="AT86" s="90">
        <f>IF('Medical equipment-NSP'!AL94="yes", 1, 0)</f>
        <v>0</v>
      </c>
      <c r="AU86" s="90">
        <f>IF('Medical equipment-NSP'!AM94="yes", 1, 0)</f>
        <v>0</v>
      </c>
      <c r="AV86" s="90">
        <f>IF('Medical equipment-NSP'!AN94="yes", 1, 0)</f>
        <v>0</v>
      </c>
      <c r="AW86" s="90">
        <f t="shared" si="21"/>
        <v>0</v>
      </c>
      <c r="AX86" s="90">
        <f>IF('Medical equipment-NSP'!AV94="Yes", 'Service providers'!G96, 1)</f>
        <v>1</v>
      </c>
      <c r="AY86" s="90" t="str">
        <f>IFERROR(('Medical equipment-NSP'!AW94*AX86)/BE86, "0")</f>
        <v>0</v>
      </c>
      <c r="AZ86" s="90">
        <f>IF('Medical equipment-NSP'!AV94="Yes", 'Service providers'!H96, 1)</f>
        <v>1</v>
      </c>
      <c r="BA86" s="90" t="str">
        <f>IFERROR(('Medical equipment-NSP'!AX94*AZ86)/BE86, "0")</f>
        <v>0</v>
      </c>
      <c r="BB86" s="90">
        <f>IF('Medical equipment-NSP'!AS94="yes", 1, 0)</f>
        <v>0</v>
      </c>
      <c r="BC86" s="90">
        <f>IF('Medical equipment-NSP'!AT94="yes", 1, 0)</f>
        <v>0</v>
      </c>
      <c r="BD86" s="90">
        <f>IF('Medical equipment-NSP'!AU94="yes", 1, 0)</f>
        <v>0</v>
      </c>
      <c r="BE86" s="90">
        <f t="shared" si="22"/>
        <v>0</v>
      </c>
      <c r="BF86" s="90">
        <f>IF('Medical equipment-NSP'!BC94="Yes", 'Service providers'!G96, 1)</f>
        <v>1</v>
      </c>
      <c r="BG86" s="90" t="str">
        <f>IFERROR(('Medical equipment-NSP'!BD94*BF86)/BM86, "0")</f>
        <v>0</v>
      </c>
      <c r="BH86" s="90">
        <f>IF('Medical equipment-NSP'!BC94="Yes", 'Service providers'!H96, 1)</f>
        <v>1</v>
      </c>
      <c r="BI86" s="90" t="str">
        <f>IFERROR(('Medical equipment-NSP'!BE94*BH86)/BM86, "0")</f>
        <v>0</v>
      </c>
      <c r="BJ86" s="90">
        <f>IF('Medical equipment-NSP'!AZ94="yes", 1, 0)</f>
        <v>0</v>
      </c>
      <c r="BK86" s="90">
        <f>IF('Medical equipment-NSP'!BA94="yes", 1, 0)</f>
        <v>0</v>
      </c>
      <c r="BL86" s="90">
        <f>IF('Medical equipment-NSP'!BB94="yes", 1, 0)</f>
        <v>0</v>
      </c>
      <c r="BM86" s="90">
        <f t="shared" si="23"/>
        <v>0</v>
      </c>
    </row>
    <row r="87" spans="1:65" x14ac:dyDescent="0.25">
      <c r="A87" s="97" t="str">
        <f>'Service providers'!A97</f>
        <v>Enter name here</v>
      </c>
      <c r="B87" s="90">
        <f>IF('Medical equipment-NSP'!F95="Yes", 'Service providers'!G97, 1)</f>
        <v>1</v>
      </c>
      <c r="C87" s="90" t="str">
        <f>IFERROR(('Medical equipment-NSP'!G95*B87)/I87, "0")</f>
        <v>0</v>
      </c>
      <c r="D87" s="90">
        <f>IF('Medical equipment-NSP'!F95="Yes", 'Service providers'!H97, 1)</f>
        <v>1</v>
      </c>
      <c r="E87" s="90" t="str">
        <f>IFERROR(('Medical equipment-NSP'!H95*D87)/I87, "0")</f>
        <v>0</v>
      </c>
      <c r="F87" s="90">
        <f>IF('Medical equipment-NSP'!C95="yes", 1, 0)</f>
        <v>0</v>
      </c>
      <c r="G87" s="90">
        <f>IF('Medical equipment-NSP'!D95="yes", 1, 0)</f>
        <v>0</v>
      </c>
      <c r="H87" s="90">
        <f>IF('Medical equipment-NSP'!E95="yes", 1, 0)</f>
        <v>0</v>
      </c>
      <c r="I87" s="90">
        <f t="shared" si="0"/>
        <v>0</v>
      </c>
      <c r="J87" s="90">
        <f>IF('Medical equipment-NSP'!M95="Yes", 'Service providers'!G97, 1)</f>
        <v>1</v>
      </c>
      <c r="K87" s="90" t="str">
        <f>IFERROR(('Medical equipment-NSP'!N95*J87)/Q87, "0")</f>
        <v>0</v>
      </c>
      <c r="L87" s="90">
        <f>IF('Medical equipment-NSP'!M95="Yes", 'Service providers'!H97, 1)</f>
        <v>1</v>
      </c>
      <c r="M87" s="90" t="str">
        <f>IFERROR(('Medical equipment-NSP'!O95*L87)/Q87, "0")</f>
        <v>0</v>
      </c>
      <c r="N87" s="90">
        <f>IF('Medical equipment-NSP'!J95="yes", 1, 0)</f>
        <v>0</v>
      </c>
      <c r="O87" s="90">
        <f>IF('Medical equipment-NSP'!K95="yes", 1, 0)</f>
        <v>0</v>
      </c>
      <c r="P87" s="90">
        <f>IF('Medical equipment-NSP'!L95="yes", 1, 0)</f>
        <v>0</v>
      </c>
      <c r="Q87" s="90">
        <f t="shared" si="1"/>
        <v>0</v>
      </c>
      <c r="R87" s="90">
        <f>IF('Medical equipment-NSP'!T95="Yes", 'Service providers'!G97, 1)</f>
        <v>1</v>
      </c>
      <c r="S87" s="90" t="str">
        <f>IFERROR(('Medical equipment-NSP'!U95*R87)/Y87, "0")</f>
        <v>0</v>
      </c>
      <c r="T87" s="90">
        <f>IF('Medical equipment-NSP'!T95="Yes", 'Service providers'!H97, 1)</f>
        <v>1</v>
      </c>
      <c r="U87" s="90" t="str">
        <f>IFERROR(('Medical equipment-NSP'!V95*T87)/Y87, "0")</f>
        <v>0</v>
      </c>
      <c r="V87" s="90">
        <f>IF('Medical equipment-NSP'!Q95="yes", 1, 0)</f>
        <v>0</v>
      </c>
      <c r="W87" s="90">
        <f>IF('Medical equipment-NSP'!R95="yes", 1, 0)</f>
        <v>0</v>
      </c>
      <c r="X87" s="90">
        <f>IF('Medical equipment-NSP'!S95="yes", 1, 0)</f>
        <v>0</v>
      </c>
      <c r="Y87" s="90">
        <f t="shared" si="2"/>
        <v>0</v>
      </c>
      <c r="Z87" s="90">
        <f>IF('Medical equipment-NSP'!AA95="Yes", 'Service providers'!G97, 1)</f>
        <v>1</v>
      </c>
      <c r="AA87" s="90" t="str">
        <f>IFERROR(('Medical equipment-NSP'!AB95*Z87)/AG87, "0")</f>
        <v>0</v>
      </c>
      <c r="AB87" s="90">
        <f>IF('Medical equipment-NSP'!AA95="Yes", 'Service providers'!H97, 1)</f>
        <v>1</v>
      </c>
      <c r="AC87" s="90" t="str">
        <f>IFERROR(('Medical equipment-NSP'!AC95*AB87)/AG87, "0")</f>
        <v>0</v>
      </c>
      <c r="AD87" s="90">
        <f>IF('Medical equipment-NSP'!X95="yes", 1, 0)</f>
        <v>0</v>
      </c>
      <c r="AE87" s="90">
        <f>IF('Medical equipment-NSP'!Y95="yes", 1, 0)</f>
        <v>0</v>
      </c>
      <c r="AF87" s="90">
        <f>IF('Medical equipment-NSP'!Z95="yes", 1, 0)</f>
        <v>0</v>
      </c>
      <c r="AG87" s="90">
        <f t="shared" si="3"/>
        <v>0</v>
      </c>
      <c r="AH87" s="90">
        <f>IF('Medical equipment-NSP'!AH95="Yes", 'Service providers'!G97, 1)</f>
        <v>1</v>
      </c>
      <c r="AI87" s="90" t="str">
        <f>IFERROR(('Medical equipment-NSP'!AI95*AH87)/AO87, "0")</f>
        <v>0</v>
      </c>
      <c r="AJ87" s="90">
        <f>IF('Medical equipment-NSP'!AH95="Yes", 'Service providers'!H97, 1)</f>
        <v>1</v>
      </c>
      <c r="AK87" s="90" t="str">
        <f>IFERROR(('Medical equipment-NSP'!AJ95*AJ87)/AO87, "0")</f>
        <v>0</v>
      </c>
      <c r="AL87" s="90">
        <f>IF('Medical equipment-NSP'!AE95="yes", 1, 0)</f>
        <v>0</v>
      </c>
      <c r="AM87" s="90">
        <f>IF('Medical equipment-NSP'!AF95="yes", 1, 0)</f>
        <v>0</v>
      </c>
      <c r="AN87" s="90">
        <f>IF('Medical equipment-NSP'!AG95="yes", 1, 0)</f>
        <v>0</v>
      </c>
      <c r="AO87" s="90">
        <f t="shared" si="4"/>
        <v>0</v>
      </c>
      <c r="AP87" s="90">
        <f>IF('Medical equipment-NSP'!AO95="Yes", 'Service providers'!G97, 1)</f>
        <v>1</v>
      </c>
      <c r="AQ87" s="90" t="str">
        <f>IFERROR(('Medical equipment-NSP'!AP95*AP87)/AW87, "0")</f>
        <v>0</v>
      </c>
      <c r="AR87" s="90">
        <f>IF('Medical equipment-NSP'!AO95="Yes", 'Service providers'!H97, 1)</f>
        <v>1</v>
      </c>
      <c r="AS87" s="90" t="str">
        <f>IFERROR(('Medical equipment-NSP'!AQ95*AR87)/AW87, "0")</f>
        <v>0</v>
      </c>
      <c r="AT87" s="90">
        <f>IF('Medical equipment-NSP'!AL95="yes", 1, 0)</f>
        <v>0</v>
      </c>
      <c r="AU87" s="90">
        <f>IF('Medical equipment-NSP'!AM95="yes", 1, 0)</f>
        <v>0</v>
      </c>
      <c r="AV87" s="90">
        <f>IF('Medical equipment-NSP'!AN95="yes", 1, 0)</f>
        <v>0</v>
      </c>
      <c r="AW87" s="90">
        <f t="shared" si="5"/>
        <v>0</v>
      </c>
      <c r="AX87" s="90">
        <f>IF('Medical equipment-NSP'!AV95="Yes", 'Service providers'!G97, 1)</f>
        <v>1</v>
      </c>
      <c r="AY87" s="90" t="str">
        <f>IFERROR(('Medical equipment-NSP'!AW95*AX87)/BE87, "0")</f>
        <v>0</v>
      </c>
      <c r="AZ87" s="90">
        <f>IF('Medical equipment-NSP'!AV95="Yes", 'Service providers'!H97, 1)</f>
        <v>1</v>
      </c>
      <c r="BA87" s="90" t="str">
        <f>IFERROR(('Medical equipment-NSP'!AX95*AZ87)/BE87, "0")</f>
        <v>0</v>
      </c>
      <c r="BB87" s="90">
        <f>IF('Medical equipment-NSP'!AS95="yes", 1, 0)</f>
        <v>0</v>
      </c>
      <c r="BC87" s="90">
        <f>IF('Medical equipment-NSP'!AT95="yes", 1, 0)</f>
        <v>0</v>
      </c>
      <c r="BD87" s="90">
        <f>IF('Medical equipment-NSP'!AU95="yes", 1, 0)</f>
        <v>0</v>
      </c>
      <c r="BE87" s="90">
        <f t="shared" si="6"/>
        <v>0</v>
      </c>
      <c r="BF87" s="90">
        <f>IF('Medical equipment-NSP'!BC95="Yes", 'Service providers'!G97, 1)</f>
        <v>1</v>
      </c>
      <c r="BG87" s="90" t="str">
        <f>IFERROR(('Medical equipment-NSP'!BD95*BF87)/BM87, "0")</f>
        <v>0</v>
      </c>
      <c r="BH87" s="90">
        <f>IF('Medical equipment-NSP'!BC95="Yes", 'Service providers'!H97, 1)</f>
        <v>1</v>
      </c>
      <c r="BI87" s="90" t="str">
        <f>IFERROR(('Medical equipment-NSP'!BE95*BH87)/BM87, "0")</f>
        <v>0</v>
      </c>
      <c r="BJ87" s="90">
        <f>IF('Medical equipment-NSP'!AZ95="yes", 1, 0)</f>
        <v>0</v>
      </c>
      <c r="BK87" s="90">
        <f>IF('Medical equipment-NSP'!BA95="yes", 1, 0)</f>
        <v>0</v>
      </c>
      <c r="BL87" s="90">
        <f>IF('Medical equipment-NSP'!BB95="yes", 1, 0)</f>
        <v>0</v>
      </c>
      <c r="BM87" s="90">
        <f t="shared" si="7"/>
        <v>0</v>
      </c>
    </row>
    <row r="88" spans="1:65" x14ac:dyDescent="0.25">
      <c r="A88" s="98" t="str">
        <f>'Service providers'!A98</f>
        <v>Enter name of Site 1</v>
      </c>
      <c r="B88" s="90">
        <f>IF('Medical equipment-NSP'!F96="Yes", 'Service providers'!G98, 1)</f>
        <v>1</v>
      </c>
      <c r="C88" s="90" t="str">
        <f>IFERROR(('Medical equipment-NSP'!G96*B88)/I88, "0")</f>
        <v>0</v>
      </c>
      <c r="D88" s="90">
        <f>IF('Medical equipment-NSP'!F96="Yes", 'Service providers'!H98, 1)</f>
        <v>1</v>
      </c>
      <c r="E88" s="90" t="str">
        <f>IFERROR(('Medical equipment-NSP'!H96*D88)/I88, "0")</f>
        <v>0</v>
      </c>
      <c r="F88" s="90">
        <f>IF('Medical equipment-NSP'!C96="yes", 1, 0)</f>
        <v>0</v>
      </c>
      <c r="G88" s="90">
        <f>IF('Medical equipment-NSP'!D96="yes", 1, 0)</f>
        <v>0</v>
      </c>
      <c r="H88" s="90">
        <f>IF('Medical equipment-NSP'!E96="yes", 1, 0)</f>
        <v>0</v>
      </c>
      <c r="I88" s="90">
        <f t="shared" si="0"/>
        <v>0</v>
      </c>
      <c r="J88" s="90">
        <f>IF('Medical equipment-NSP'!M96="Yes", 'Service providers'!G98, 1)</f>
        <v>1</v>
      </c>
      <c r="K88" s="90" t="str">
        <f>IFERROR(('Medical equipment-NSP'!N96*J88)/Q88, "0")</f>
        <v>0</v>
      </c>
      <c r="L88" s="90">
        <f>IF('Medical equipment-NSP'!M96="Yes", 'Service providers'!H98, 1)</f>
        <v>1</v>
      </c>
      <c r="M88" s="90" t="str">
        <f>IFERROR(('Medical equipment-NSP'!O96*L88)/Q88, "0")</f>
        <v>0</v>
      </c>
      <c r="N88" s="90">
        <f>IF('Medical equipment-NSP'!J96="yes", 1, 0)</f>
        <v>0</v>
      </c>
      <c r="O88" s="90">
        <f>IF('Medical equipment-NSP'!K96="yes", 1, 0)</f>
        <v>0</v>
      </c>
      <c r="P88" s="90">
        <f>IF('Medical equipment-NSP'!L96="yes", 1, 0)</f>
        <v>0</v>
      </c>
      <c r="Q88" s="90">
        <f t="shared" si="1"/>
        <v>0</v>
      </c>
      <c r="R88" s="90">
        <f>IF('Medical equipment-NSP'!T96="Yes", 'Service providers'!G98, 1)</f>
        <v>1</v>
      </c>
      <c r="S88" s="90" t="str">
        <f>IFERROR(('Medical equipment-NSP'!U96*R88)/Y88, "0")</f>
        <v>0</v>
      </c>
      <c r="T88" s="90">
        <f>IF('Medical equipment-NSP'!T96="Yes", 'Service providers'!H98, 1)</f>
        <v>1</v>
      </c>
      <c r="U88" s="90" t="str">
        <f>IFERROR(('Medical equipment-NSP'!V96*T88)/Y88, "0")</f>
        <v>0</v>
      </c>
      <c r="V88" s="90">
        <f>IF('Medical equipment-NSP'!Q96="yes", 1, 0)</f>
        <v>0</v>
      </c>
      <c r="W88" s="90">
        <f>IF('Medical equipment-NSP'!R96="yes", 1, 0)</f>
        <v>0</v>
      </c>
      <c r="X88" s="90">
        <f>IF('Medical equipment-NSP'!S96="yes", 1, 0)</f>
        <v>0</v>
      </c>
      <c r="Y88" s="90">
        <f t="shared" si="2"/>
        <v>0</v>
      </c>
      <c r="Z88" s="90">
        <f>IF('Medical equipment-NSP'!AA96="Yes", 'Service providers'!G98, 1)</f>
        <v>1</v>
      </c>
      <c r="AA88" s="90" t="str">
        <f>IFERROR(('Medical equipment-NSP'!AB96*Z88)/AG88, "0")</f>
        <v>0</v>
      </c>
      <c r="AB88" s="90">
        <f>IF('Medical equipment-NSP'!AA96="Yes", 'Service providers'!H98, 1)</f>
        <v>1</v>
      </c>
      <c r="AC88" s="90" t="str">
        <f>IFERROR(('Medical equipment-NSP'!AC96*AB88)/AG88, "0")</f>
        <v>0</v>
      </c>
      <c r="AD88" s="90">
        <f>IF('Medical equipment-NSP'!X96="yes", 1, 0)</f>
        <v>0</v>
      </c>
      <c r="AE88" s="90">
        <f>IF('Medical equipment-NSP'!Y96="yes", 1, 0)</f>
        <v>0</v>
      </c>
      <c r="AF88" s="90">
        <f>IF('Medical equipment-NSP'!Z96="yes", 1, 0)</f>
        <v>0</v>
      </c>
      <c r="AG88" s="90">
        <f t="shared" si="3"/>
        <v>0</v>
      </c>
      <c r="AH88" s="90">
        <f>IF('Medical equipment-NSP'!AH96="Yes", 'Service providers'!G98, 1)</f>
        <v>1</v>
      </c>
      <c r="AI88" s="90" t="str">
        <f>IFERROR(('Medical equipment-NSP'!AI96*AH88)/AO88, "0")</f>
        <v>0</v>
      </c>
      <c r="AJ88" s="90">
        <f>IF('Medical equipment-NSP'!AH96="Yes", 'Service providers'!H98, 1)</f>
        <v>1</v>
      </c>
      <c r="AK88" s="90" t="str">
        <f>IFERROR(('Medical equipment-NSP'!AJ96*AJ88)/AO88, "0")</f>
        <v>0</v>
      </c>
      <c r="AL88" s="90">
        <f>IF('Medical equipment-NSP'!AE96="yes", 1, 0)</f>
        <v>0</v>
      </c>
      <c r="AM88" s="90">
        <f>IF('Medical equipment-NSP'!AF96="yes", 1, 0)</f>
        <v>0</v>
      </c>
      <c r="AN88" s="90">
        <f>IF('Medical equipment-NSP'!AG96="yes", 1, 0)</f>
        <v>0</v>
      </c>
      <c r="AO88" s="90">
        <f t="shared" si="4"/>
        <v>0</v>
      </c>
      <c r="AP88" s="90">
        <f>IF('Medical equipment-NSP'!AO96="Yes", 'Service providers'!G98, 1)</f>
        <v>1</v>
      </c>
      <c r="AQ88" s="90" t="str">
        <f>IFERROR(('Medical equipment-NSP'!AP96*AP88)/AW88, "0")</f>
        <v>0</v>
      </c>
      <c r="AR88" s="90">
        <f>IF('Medical equipment-NSP'!AO96="Yes", 'Service providers'!H98, 1)</f>
        <v>1</v>
      </c>
      <c r="AS88" s="90" t="str">
        <f>IFERROR(('Medical equipment-NSP'!AQ96*AR88)/AW88, "0")</f>
        <v>0</v>
      </c>
      <c r="AT88" s="90">
        <f>IF('Medical equipment-NSP'!AL96="yes", 1, 0)</f>
        <v>0</v>
      </c>
      <c r="AU88" s="90">
        <f>IF('Medical equipment-NSP'!AM96="yes", 1, 0)</f>
        <v>0</v>
      </c>
      <c r="AV88" s="90">
        <f>IF('Medical equipment-NSP'!AN96="yes", 1, 0)</f>
        <v>0</v>
      </c>
      <c r="AW88" s="90">
        <f t="shared" si="5"/>
        <v>0</v>
      </c>
      <c r="AX88" s="90">
        <f>IF('Medical equipment-NSP'!AV96="Yes", 'Service providers'!G98, 1)</f>
        <v>1</v>
      </c>
      <c r="AY88" s="90" t="str">
        <f>IFERROR(('Medical equipment-NSP'!AW96*AX88)/BE88, "0")</f>
        <v>0</v>
      </c>
      <c r="AZ88" s="90">
        <f>IF('Medical equipment-NSP'!AV96="Yes", 'Service providers'!H98, 1)</f>
        <v>1</v>
      </c>
      <c r="BA88" s="90" t="str">
        <f>IFERROR(('Medical equipment-NSP'!AX96*AZ88)/BE88, "0")</f>
        <v>0</v>
      </c>
      <c r="BB88" s="90">
        <f>IF('Medical equipment-NSP'!AS96="yes", 1, 0)</f>
        <v>0</v>
      </c>
      <c r="BC88" s="90">
        <f>IF('Medical equipment-NSP'!AT96="yes", 1, 0)</f>
        <v>0</v>
      </c>
      <c r="BD88" s="90">
        <f>IF('Medical equipment-NSP'!AU96="yes", 1, 0)</f>
        <v>0</v>
      </c>
      <c r="BE88" s="90">
        <f t="shared" si="6"/>
        <v>0</v>
      </c>
      <c r="BF88" s="90">
        <f>IF('Medical equipment-NSP'!BC96="Yes", 'Service providers'!G98, 1)</f>
        <v>1</v>
      </c>
      <c r="BG88" s="90" t="str">
        <f>IFERROR(('Medical equipment-NSP'!BD96*BF88)/BM88, "0")</f>
        <v>0</v>
      </c>
      <c r="BH88" s="90">
        <f>IF('Medical equipment-NSP'!BC96="Yes", 'Service providers'!H98, 1)</f>
        <v>1</v>
      </c>
      <c r="BI88" s="90" t="str">
        <f>IFERROR(('Medical equipment-NSP'!BE96*BH88)/BM88, "0")</f>
        <v>0</v>
      </c>
      <c r="BJ88" s="90">
        <f>IF('Medical equipment-NSP'!AZ96="yes", 1, 0)</f>
        <v>0</v>
      </c>
      <c r="BK88" s="90">
        <f>IF('Medical equipment-NSP'!BA96="yes", 1, 0)</f>
        <v>0</v>
      </c>
      <c r="BL88" s="90">
        <f>IF('Medical equipment-NSP'!BB96="yes", 1, 0)</f>
        <v>0</v>
      </c>
      <c r="BM88" s="90">
        <f t="shared" si="7"/>
        <v>0</v>
      </c>
    </row>
    <row r="89" spans="1:65" x14ac:dyDescent="0.25">
      <c r="A89" s="98" t="str">
        <f>'Service providers'!A99</f>
        <v>Enter name of Site 2</v>
      </c>
      <c r="B89" s="90">
        <f>IF('Medical equipment-NSP'!F97="Yes", 'Service providers'!G99, 1)</f>
        <v>1</v>
      </c>
      <c r="C89" s="90" t="str">
        <f>IFERROR(('Medical equipment-NSP'!G97*B89)/I89, "0")</f>
        <v>0</v>
      </c>
      <c r="D89" s="90">
        <f>IF('Medical equipment-NSP'!F97="Yes", 'Service providers'!H99, 1)</f>
        <v>1</v>
      </c>
      <c r="E89" s="90" t="str">
        <f>IFERROR(('Medical equipment-NSP'!H97*D89)/I89, "0")</f>
        <v>0</v>
      </c>
      <c r="F89" s="90">
        <f>IF('Medical equipment-NSP'!C97="yes", 1, 0)</f>
        <v>0</v>
      </c>
      <c r="G89" s="90">
        <f>IF('Medical equipment-NSP'!D97="yes", 1, 0)</f>
        <v>0</v>
      </c>
      <c r="H89" s="90">
        <f>IF('Medical equipment-NSP'!E97="yes", 1, 0)</f>
        <v>0</v>
      </c>
      <c r="I89" s="90">
        <f t="shared" si="0"/>
        <v>0</v>
      </c>
      <c r="J89" s="90">
        <f>IF('Medical equipment-NSP'!M97="Yes", 'Service providers'!G99, 1)</f>
        <v>1</v>
      </c>
      <c r="K89" s="90" t="str">
        <f>IFERROR(('Medical equipment-NSP'!N97*J89)/Q89, "0")</f>
        <v>0</v>
      </c>
      <c r="L89" s="90">
        <f>IF('Medical equipment-NSP'!M97="Yes", 'Service providers'!H99, 1)</f>
        <v>1</v>
      </c>
      <c r="M89" s="90" t="str">
        <f>IFERROR(('Medical equipment-NSP'!O97*L89)/Q89, "0")</f>
        <v>0</v>
      </c>
      <c r="N89" s="90">
        <f>IF('Medical equipment-NSP'!J97="yes", 1, 0)</f>
        <v>0</v>
      </c>
      <c r="O89" s="90">
        <f>IF('Medical equipment-NSP'!K97="yes", 1, 0)</f>
        <v>0</v>
      </c>
      <c r="P89" s="90">
        <f>IF('Medical equipment-NSP'!L97="yes", 1, 0)</f>
        <v>0</v>
      </c>
      <c r="Q89" s="90">
        <f t="shared" si="1"/>
        <v>0</v>
      </c>
      <c r="R89" s="90">
        <f>IF('Medical equipment-NSP'!T97="Yes", 'Service providers'!G99, 1)</f>
        <v>1</v>
      </c>
      <c r="S89" s="90" t="str">
        <f>IFERROR(('Medical equipment-NSP'!U97*R89)/Y89, "0")</f>
        <v>0</v>
      </c>
      <c r="T89" s="90">
        <f>IF('Medical equipment-NSP'!T97="Yes", 'Service providers'!H99, 1)</f>
        <v>1</v>
      </c>
      <c r="U89" s="90" t="str">
        <f>IFERROR(('Medical equipment-NSP'!V97*T89)/Y89, "0")</f>
        <v>0</v>
      </c>
      <c r="V89" s="90">
        <f>IF('Medical equipment-NSP'!Q97="yes", 1, 0)</f>
        <v>0</v>
      </c>
      <c r="W89" s="90">
        <f>IF('Medical equipment-NSP'!R97="yes", 1, 0)</f>
        <v>0</v>
      </c>
      <c r="X89" s="90">
        <f>IF('Medical equipment-NSP'!S97="yes", 1, 0)</f>
        <v>0</v>
      </c>
      <c r="Y89" s="90">
        <f t="shared" si="2"/>
        <v>0</v>
      </c>
      <c r="Z89" s="90">
        <f>IF('Medical equipment-NSP'!AA97="Yes", 'Service providers'!G99, 1)</f>
        <v>1</v>
      </c>
      <c r="AA89" s="90" t="str">
        <f>IFERROR(('Medical equipment-NSP'!AB97*Z89)/AG89, "0")</f>
        <v>0</v>
      </c>
      <c r="AB89" s="90">
        <f>IF('Medical equipment-NSP'!AA97="Yes", 'Service providers'!H99, 1)</f>
        <v>1</v>
      </c>
      <c r="AC89" s="90" t="str">
        <f>IFERROR(('Medical equipment-NSP'!AC97*AB89)/AG89, "0")</f>
        <v>0</v>
      </c>
      <c r="AD89" s="90">
        <f>IF('Medical equipment-NSP'!X97="yes", 1, 0)</f>
        <v>0</v>
      </c>
      <c r="AE89" s="90">
        <f>IF('Medical equipment-NSP'!Y97="yes", 1, 0)</f>
        <v>0</v>
      </c>
      <c r="AF89" s="90">
        <f>IF('Medical equipment-NSP'!Z97="yes", 1, 0)</f>
        <v>0</v>
      </c>
      <c r="AG89" s="90">
        <f t="shared" si="3"/>
        <v>0</v>
      </c>
      <c r="AH89" s="90">
        <f>IF('Medical equipment-NSP'!AH97="Yes", 'Service providers'!G99, 1)</f>
        <v>1</v>
      </c>
      <c r="AI89" s="90" t="str">
        <f>IFERROR(('Medical equipment-NSP'!AI97*AH89)/AO89, "0")</f>
        <v>0</v>
      </c>
      <c r="AJ89" s="90">
        <f>IF('Medical equipment-NSP'!AH97="Yes", 'Service providers'!H99, 1)</f>
        <v>1</v>
      </c>
      <c r="AK89" s="90" t="str">
        <f>IFERROR(('Medical equipment-NSP'!AJ97*AJ89)/AO89, "0")</f>
        <v>0</v>
      </c>
      <c r="AL89" s="90">
        <f>IF('Medical equipment-NSP'!AE97="yes", 1, 0)</f>
        <v>0</v>
      </c>
      <c r="AM89" s="90">
        <f>IF('Medical equipment-NSP'!AF97="yes", 1, 0)</f>
        <v>0</v>
      </c>
      <c r="AN89" s="90">
        <f>IF('Medical equipment-NSP'!AG97="yes", 1, 0)</f>
        <v>0</v>
      </c>
      <c r="AO89" s="90">
        <f t="shared" si="4"/>
        <v>0</v>
      </c>
      <c r="AP89" s="90">
        <f>IF('Medical equipment-NSP'!AO97="Yes", 'Service providers'!G99, 1)</f>
        <v>1</v>
      </c>
      <c r="AQ89" s="90" t="str">
        <f>IFERROR(('Medical equipment-NSP'!AP97*AP89)/AW89, "0")</f>
        <v>0</v>
      </c>
      <c r="AR89" s="90">
        <f>IF('Medical equipment-NSP'!AO97="Yes", 'Service providers'!H99, 1)</f>
        <v>1</v>
      </c>
      <c r="AS89" s="90" t="str">
        <f>IFERROR(('Medical equipment-NSP'!AQ97*AR89)/AW89, "0")</f>
        <v>0</v>
      </c>
      <c r="AT89" s="90">
        <f>IF('Medical equipment-NSP'!AL97="yes", 1, 0)</f>
        <v>0</v>
      </c>
      <c r="AU89" s="90">
        <f>IF('Medical equipment-NSP'!AM97="yes", 1, 0)</f>
        <v>0</v>
      </c>
      <c r="AV89" s="90">
        <f>IF('Medical equipment-NSP'!AN97="yes", 1, 0)</f>
        <v>0</v>
      </c>
      <c r="AW89" s="90">
        <f t="shared" si="5"/>
        <v>0</v>
      </c>
      <c r="AX89" s="90">
        <f>IF('Medical equipment-NSP'!AV97="Yes", 'Service providers'!G99, 1)</f>
        <v>1</v>
      </c>
      <c r="AY89" s="90" t="str">
        <f>IFERROR(('Medical equipment-NSP'!AW97*AX89)/BE89, "0")</f>
        <v>0</v>
      </c>
      <c r="AZ89" s="90">
        <f>IF('Medical equipment-NSP'!AV97="Yes", 'Service providers'!H99, 1)</f>
        <v>1</v>
      </c>
      <c r="BA89" s="90" t="str">
        <f>IFERROR(('Medical equipment-NSP'!AX97*AZ89)/BE89, "0")</f>
        <v>0</v>
      </c>
      <c r="BB89" s="90">
        <f>IF('Medical equipment-NSP'!AS97="yes", 1, 0)</f>
        <v>0</v>
      </c>
      <c r="BC89" s="90">
        <f>IF('Medical equipment-NSP'!AT97="yes", 1, 0)</f>
        <v>0</v>
      </c>
      <c r="BD89" s="90">
        <f>IF('Medical equipment-NSP'!AU97="yes", 1, 0)</f>
        <v>0</v>
      </c>
      <c r="BE89" s="90">
        <f t="shared" si="6"/>
        <v>0</v>
      </c>
      <c r="BF89" s="90">
        <f>IF('Medical equipment-NSP'!BC97="Yes", 'Service providers'!G99, 1)</f>
        <v>1</v>
      </c>
      <c r="BG89" s="90" t="str">
        <f>IFERROR(('Medical equipment-NSP'!BD97*BF89)/BM89, "0")</f>
        <v>0</v>
      </c>
      <c r="BH89" s="90">
        <f>IF('Medical equipment-NSP'!BC97="Yes", 'Service providers'!H99, 1)</f>
        <v>1</v>
      </c>
      <c r="BI89" s="90" t="str">
        <f>IFERROR(('Medical equipment-NSP'!BE97*BH89)/BM89, "0")</f>
        <v>0</v>
      </c>
      <c r="BJ89" s="90">
        <f>IF('Medical equipment-NSP'!AZ97="yes", 1, 0)</f>
        <v>0</v>
      </c>
      <c r="BK89" s="90">
        <f>IF('Medical equipment-NSP'!BA97="yes", 1, 0)</f>
        <v>0</v>
      </c>
      <c r="BL89" s="90">
        <f>IF('Medical equipment-NSP'!BB97="yes", 1, 0)</f>
        <v>0</v>
      </c>
      <c r="BM89" s="90">
        <f t="shared" si="7"/>
        <v>0</v>
      </c>
    </row>
    <row r="90" spans="1:65" x14ac:dyDescent="0.25">
      <c r="A90" s="98" t="str">
        <f>'Service providers'!A100</f>
        <v>Enter name of Site 3</v>
      </c>
      <c r="B90" s="90">
        <f>IF('Medical equipment-NSP'!F98="Yes", 'Service providers'!G100, 1)</f>
        <v>1</v>
      </c>
      <c r="C90" s="90" t="str">
        <f>IFERROR(('Medical equipment-NSP'!G98*B90)/I90, "0")</f>
        <v>0</v>
      </c>
      <c r="D90" s="90">
        <f>IF('Medical equipment-NSP'!F98="Yes", 'Service providers'!H100, 1)</f>
        <v>1</v>
      </c>
      <c r="E90" s="90" t="str">
        <f>IFERROR(('Medical equipment-NSP'!H98*D90)/I90, "0")</f>
        <v>0</v>
      </c>
      <c r="F90" s="90">
        <f>IF('Medical equipment-NSP'!C98="yes", 1, 0)</f>
        <v>0</v>
      </c>
      <c r="G90" s="90">
        <f>IF('Medical equipment-NSP'!D98="yes", 1, 0)</f>
        <v>0</v>
      </c>
      <c r="H90" s="90">
        <f>IF('Medical equipment-NSP'!E98="yes", 1, 0)</f>
        <v>0</v>
      </c>
      <c r="I90" s="90">
        <f t="shared" si="0"/>
        <v>0</v>
      </c>
      <c r="J90" s="90">
        <f>IF('Medical equipment-NSP'!M98="Yes", 'Service providers'!G100, 1)</f>
        <v>1</v>
      </c>
      <c r="K90" s="90" t="str">
        <f>IFERROR(('Medical equipment-NSP'!N98*J90)/Q90, "0")</f>
        <v>0</v>
      </c>
      <c r="L90" s="90">
        <f>IF('Medical equipment-NSP'!M98="Yes", 'Service providers'!H100, 1)</f>
        <v>1</v>
      </c>
      <c r="M90" s="90" t="str">
        <f>IFERROR(('Medical equipment-NSP'!O98*L90)/Q90, "0")</f>
        <v>0</v>
      </c>
      <c r="N90" s="90">
        <f>IF('Medical equipment-NSP'!J98="yes", 1, 0)</f>
        <v>0</v>
      </c>
      <c r="O90" s="90">
        <f>IF('Medical equipment-NSP'!K98="yes", 1, 0)</f>
        <v>0</v>
      </c>
      <c r="P90" s="90">
        <f>IF('Medical equipment-NSP'!L98="yes", 1, 0)</f>
        <v>0</v>
      </c>
      <c r="Q90" s="90">
        <f t="shared" si="1"/>
        <v>0</v>
      </c>
      <c r="R90" s="90">
        <f>IF('Medical equipment-NSP'!T98="Yes", 'Service providers'!G100, 1)</f>
        <v>1</v>
      </c>
      <c r="S90" s="90" t="str">
        <f>IFERROR(('Medical equipment-NSP'!U98*R90)/Y90, "0")</f>
        <v>0</v>
      </c>
      <c r="T90" s="90">
        <f>IF('Medical equipment-NSP'!T98="Yes", 'Service providers'!H100, 1)</f>
        <v>1</v>
      </c>
      <c r="U90" s="90" t="str">
        <f>IFERROR(('Medical equipment-NSP'!V98*T90)/Y90, "0")</f>
        <v>0</v>
      </c>
      <c r="V90" s="90">
        <f>IF('Medical equipment-NSP'!Q98="yes", 1, 0)</f>
        <v>0</v>
      </c>
      <c r="W90" s="90">
        <f>IF('Medical equipment-NSP'!R98="yes", 1, 0)</f>
        <v>0</v>
      </c>
      <c r="X90" s="90">
        <f>IF('Medical equipment-NSP'!S98="yes", 1, 0)</f>
        <v>0</v>
      </c>
      <c r="Y90" s="90">
        <f t="shared" si="2"/>
        <v>0</v>
      </c>
      <c r="Z90" s="90">
        <f>IF('Medical equipment-NSP'!AA98="Yes", 'Service providers'!G100, 1)</f>
        <v>1</v>
      </c>
      <c r="AA90" s="90" t="str">
        <f>IFERROR(('Medical equipment-NSP'!AB98*Z90)/AG90, "0")</f>
        <v>0</v>
      </c>
      <c r="AB90" s="90">
        <f>IF('Medical equipment-NSP'!AA98="Yes", 'Service providers'!H100, 1)</f>
        <v>1</v>
      </c>
      <c r="AC90" s="90" t="str">
        <f>IFERROR(('Medical equipment-NSP'!AC98*AB90)/AG90, "0")</f>
        <v>0</v>
      </c>
      <c r="AD90" s="90">
        <f>IF('Medical equipment-NSP'!X98="yes", 1, 0)</f>
        <v>0</v>
      </c>
      <c r="AE90" s="90">
        <f>IF('Medical equipment-NSP'!Y98="yes", 1, 0)</f>
        <v>0</v>
      </c>
      <c r="AF90" s="90">
        <f>IF('Medical equipment-NSP'!Z98="yes", 1, 0)</f>
        <v>0</v>
      </c>
      <c r="AG90" s="90">
        <f t="shared" si="3"/>
        <v>0</v>
      </c>
      <c r="AH90" s="90">
        <f>IF('Medical equipment-NSP'!AH98="Yes", 'Service providers'!G100, 1)</f>
        <v>1</v>
      </c>
      <c r="AI90" s="90" t="str">
        <f>IFERROR(('Medical equipment-NSP'!AI98*AH90)/AO90, "0")</f>
        <v>0</v>
      </c>
      <c r="AJ90" s="90">
        <f>IF('Medical equipment-NSP'!AH98="Yes", 'Service providers'!H100, 1)</f>
        <v>1</v>
      </c>
      <c r="AK90" s="90" t="str">
        <f>IFERROR(('Medical equipment-NSP'!AJ98*AJ90)/AO90, "0")</f>
        <v>0</v>
      </c>
      <c r="AL90" s="90">
        <f>IF('Medical equipment-NSP'!AE98="yes", 1, 0)</f>
        <v>0</v>
      </c>
      <c r="AM90" s="90">
        <f>IF('Medical equipment-NSP'!AF98="yes", 1, 0)</f>
        <v>0</v>
      </c>
      <c r="AN90" s="90">
        <f>IF('Medical equipment-NSP'!AG98="yes", 1, 0)</f>
        <v>0</v>
      </c>
      <c r="AO90" s="90">
        <f t="shared" si="4"/>
        <v>0</v>
      </c>
      <c r="AP90" s="90">
        <f>IF('Medical equipment-NSP'!AO98="Yes", 'Service providers'!G100, 1)</f>
        <v>1</v>
      </c>
      <c r="AQ90" s="90" t="str">
        <f>IFERROR(('Medical equipment-NSP'!AP98*AP90)/AW90, "0")</f>
        <v>0</v>
      </c>
      <c r="AR90" s="90">
        <f>IF('Medical equipment-NSP'!AO98="Yes", 'Service providers'!H100, 1)</f>
        <v>1</v>
      </c>
      <c r="AS90" s="90" t="str">
        <f>IFERROR(('Medical equipment-NSP'!AQ98*AR90)/AW90, "0")</f>
        <v>0</v>
      </c>
      <c r="AT90" s="90">
        <f>IF('Medical equipment-NSP'!AL98="yes", 1, 0)</f>
        <v>0</v>
      </c>
      <c r="AU90" s="90">
        <f>IF('Medical equipment-NSP'!AM98="yes", 1, 0)</f>
        <v>0</v>
      </c>
      <c r="AV90" s="90">
        <f>IF('Medical equipment-NSP'!AN98="yes", 1, 0)</f>
        <v>0</v>
      </c>
      <c r="AW90" s="90">
        <f t="shared" si="5"/>
        <v>0</v>
      </c>
      <c r="AX90" s="90">
        <f>IF('Medical equipment-NSP'!AV98="Yes", 'Service providers'!G100, 1)</f>
        <v>1</v>
      </c>
      <c r="AY90" s="90" t="str">
        <f>IFERROR(('Medical equipment-NSP'!AW98*AX90)/BE90, "0")</f>
        <v>0</v>
      </c>
      <c r="AZ90" s="90">
        <f>IF('Medical equipment-NSP'!AV98="Yes", 'Service providers'!H100, 1)</f>
        <v>1</v>
      </c>
      <c r="BA90" s="90" t="str">
        <f>IFERROR(('Medical equipment-NSP'!AX98*AZ90)/BE90, "0")</f>
        <v>0</v>
      </c>
      <c r="BB90" s="90">
        <f>IF('Medical equipment-NSP'!AS98="yes", 1, 0)</f>
        <v>0</v>
      </c>
      <c r="BC90" s="90">
        <f>IF('Medical equipment-NSP'!AT98="yes", 1, 0)</f>
        <v>0</v>
      </c>
      <c r="BD90" s="90">
        <f>IF('Medical equipment-NSP'!AU98="yes", 1, 0)</f>
        <v>0</v>
      </c>
      <c r="BE90" s="90">
        <f t="shared" si="6"/>
        <v>0</v>
      </c>
      <c r="BF90" s="90">
        <f>IF('Medical equipment-NSP'!BC98="Yes", 'Service providers'!G100, 1)</f>
        <v>1</v>
      </c>
      <c r="BG90" s="90" t="str">
        <f>IFERROR(('Medical equipment-NSP'!BD98*BF90)/BM90, "0")</f>
        <v>0</v>
      </c>
      <c r="BH90" s="90">
        <f>IF('Medical equipment-NSP'!BC98="Yes", 'Service providers'!H100, 1)</f>
        <v>1</v>
      </c>
      <c r="BI90" s="90" t="str">
        <f>IFERROR(('Medical equipment-NSP'!BE98*BH90)/BM90, "0")</f>
        <v>0</v>
      </c>
      <c r="BJ90" s="90">
        <f>IF('Medical equipment-NSP'!AZ98="yes", 1, 0)</f>
        <v>0</v>
      </c>
      <c r="BK90" s="90">
        <f>IF('Medical equipment-NSP'!BA98="yes", 1, 0)</f>
        <v>0</v>
      </c>
      <c r="BL90" s="90">
        <f>IF('Medical equipment-NSP'!BB98="yes", 1, 0)</f>
        <v>0</v>
      </c>
      <c r="BM90" s="90">
        <f t="shared" si="7"/>
        <v>0</v>
      </c>
    </row>
    <row r="91" spans="1:65" x14ac:dyDescent="0.25">
      <c r="A91" s="98" t="str">
        <f>'Service providers'!A101</f>
        <v>Enter name of Site 4</v>
      </c>
      <c r="B91" s="90">
        <f>IF('Medical equipment-NSP'!F99="Yes", 'Service providers'!G101, 1)</f>
        <v>1</v>
      </c>
      <c r="C91" s="90" t="str">
        <f>IFERROR(('Medical equipment-NSP'!G99*B91)/I91, "0")</f>
        <v>0</v>
      </c>
      <c r="D91" s="90">
        <f>IF('Medical equipment-NSP'!F99="Yes", 'Service providers'!H101, 1)</f>
        <v>1</v>
      </c>
      <c r="E91" s="90" t="str">
        <f>IFERROR(('Medical equipment-NSP'!H99*D91)/I91, "0")</f>
        <v>0</v>
      </c>
      <c r="F91" s="90">
        <f>IF('Medical equipment-NSP'!C99="yes", 1, 0)</f>
        <v>0</v>
      </c>
      <c r="G91" s="90">
        <f>IF('Medical equipment-NSP'!D99="yes", 1, 0)</f>
        <v>0</v>
      </c>
      <c r="H91" s="90">
        <f>IF('Medical equipment-NSP'!E99="yes", 1, 0)</f>
        <v>0</v>
      </c>
      <c r="I91" s="90">
        <f t="shared" si="0"/>
        <v>0</v>
      </c>
      <c r="J91" s="90">
        <f>IF('Medical equipment-NSP'!M99="Yes", 'Service providers'!G101, 1)</f>
        <v>1</v>
      </c>
      <c r="K91" s="90" t="str">
        <f>IFERROR(('Medical equipment-NSP'!N99*J91)/Q91, "0")</f>
        <v>0</v>
      </c>
      <c r="L91" s="90">
        <f>IF('Medical equipment-NSP'!M99="Yes", 'Service providers'!H101, 1)</f>
        <v>1</v>
      </c>
      <c r="M91" s="90" t="str">
        <f>IFERROR(('Medical equipment-NSP'!O99*L91)/Q91, "0")</f>
        <v>0</v>
      </c>
      <c r="N91" s="90">
        <f>IF('Medical equipment-NSP'!J99="yes", 1, 0)</f>
        <v>0</v>
      </c>
      <c r="O91" s="90">
        <f>IF('Medical equipment-NSP'!K99="yes", 1, 0)</f>
        <v>0</v>
      </c>
      <c r="P91" s="90">
        <f>IF('Medical equipment-NSP'!L99="yes", 1, 0)</f>
        <v>0</v>
      </c>
      <c r="Q91" s="90">
        <f t="shared" si="1"/>
        <v>0</v>
      </c>
      <c r="R91" s="90">
        <f>IF('Medical equipment-NSP'!T99="Yes", 'Service providers'!G101, 1)</f>
        <v>1</v>
      </c>
      <c r="S91" s="90" t="str">
        <f>IFERROR(('Medical equipment-NSP'!U99*R91)/Y91, "0")</f>
        <v>0</v>
      </c>
      <c r="T91" s="90">
        <f>IF('Medical equipment-NSP'!T99="Yes", 'Service providers'!H101, 1)</f>
        <v>1</v>
      </c>
      <c r="U91" s="90" t="str">
        <f>IFERROR(('Medical equipment-NSP'!V99*T91)/Y91, "0")</f>
        <v>0</v>
      </c>
      <c r="V91" s="90">
        <f>IF('Medical equipment-NSP'!Q99="yes", 1, 0)</f>
        <v>0</v>
      </c>
      <c r="W91" s="90">
        <f>IF('Medical equipment-NSP'!R99="yes", 1, 0)</f>
        <v>0</v>
      </c>
      <c r="X91" s="90">
        <f>IF('Medical equipment-NSP'!S99="yes", 1, 0)</f>
        <v>0</v>
      </c>
      <c r="Y91" s="90">
        <f t="shared" si="2"/>
        <v>0</v>
      </c>
      <c r="Z91" s="90">
        <f>IF('Medical equipment-NSP'!AA99="Yes", 'Service providers'!G101, 1)</f>
        <v>1</v>
      </c>
      <c r="AA91" s="90" t="str">
        <f>IFERROR(('Medical equipment-NSP'!AB99*Z91)/AG91, "0")</f>
        <v>0</v>
      </c>
      <c r="AB91" s="90">
        <f>IF('Medical equipment-NSP'!AA99="Yes", 'Service providers'!H101, 1)</f>
        <v>1</v>
      </c>
      <c r="AC91" s="90" t="str">
        <f>IFERROR(('Medical equipment-NSP'!AC99*AB91)/AG91, "0")</f>
        <v>0</v>
      </c>
      <c r="AD91" s="90">
        <f>IF('Medical equipment-NSP'!X99="yes", 1, 0)</f>
        <v>0</v>
      </c>
      <c r="AE91" s="90">
        <f>IF('Medical equipment-NSP'!Y99="yes", 1, 0)</f>
        <v>0</v>
      </c>
      <c r="AF91" s="90">
        <f>IF('Medical equipment-NSP'!Z99="yes", 1, 0)</f>
        <v>0</v>
      </c>
      <c r="AG91" s="90">
        <f t="shared" si="3"/>
        <v>0</v>
      </c>
      <c r="AH91" s="90">
        <f>IF('Medical equipment-NSP'!AH99="Yes", 'Service providers'!G101, 1)</f>
        <v>1</v>
      </c>
      <c r="AI91" s="90" t="str">
        <f>IFERROR(('Medical equipment-NSP'!AI99*AH91)/AO91, "0")</f>
        <v>0</v>
      </c>
      <c r="AJ91" s="90">
        <f>IF('Medical equipment-NSP'!AH99="Yes", 'Service providers'!H101, 1)</f>
        <v>1</v>
      </c>
      <c r="AK91" s="90" t="str">
        <f>IFERROR(('Medical equipment-NSP'!AJ99*AJ91)/AO91, "0")</f>
        <v>0</v>
      </c>
      <c r="AL91" s="90">
        <f>IF('Medical equipment-NSP'!AE99="yes", 1, 0)</f>
        <v>0</v>
      </c>
      <c r="AM91" s="90">
        <f>IF('Medical equipment-NSP'!AF99="yes", 1, 0)</f>
        <v>0</v>
      </c>
      <c r="AN91" s="90">
        <f>IF('Medical equipment-NSP'!AG99="yes", 1, 0)</f>
        <v>0</v>
      </c>
      <c r="AO91" s="90">
        <f t="shared" si="4"/>
        <v>0</v>
      </c>
      <c r="AP91" s="90">
        <f>IF('Medical equipment-NSP'!AO99="Yes", 'Service providers'!G101, 1)</f>
        <v>1</v>
      </c>
      <c r="AQ91" s="90" t="str">
        <f>IFERROR(('Medical equipment-NSP'!AP99*AP91)/AW91, "0")</f>
        <v>0</v>
      </c>
      <c r="AR91" s="90">
        <f>IF('Medical equipment-NSP'!AO99="Yes", 'Service providers'!H101, 1)</f>
        <v>1</v>
      </c>
      <c r="AS91" s="90" t="str">
        <f>IFERROR(('Medical equipment-NSP'!AQ99*AR91)/AW91, "0")</f>
        <v>0</v>
      </c>
      <c r="AT91" s="90">
        <f>IF('Medical equipment-NSP'!AL99="yes", 1, 0)</f>
        <v>0</v>
      </c>
      <c r="AU91" s="90">
        <f>IF('Medical equipment-NSP'!AM99="yes", 1, 0)</f>
        <v>0</v>
      </c>
      <c r="AV91" s="90">
        <f>IF('Medical equipment-NSP'!AN99="yes", 1, 0)</f>
        <v>0</v>
      </c>
      <c r="AW91" s="90">
        <f t="shared" si="5"/>
        <v>0</v>
      </c>
      <c r="AX91" s="90">
        <f>IF('Medical equipment-NSP'!AV99="Yes", 'Service providers'!G101, 1)</f>
        <v>1</v>
      </c>
      <c r="AY91" s="90" t="str">
        <f>IFERROR(('Medical equipment-NSP'!AW99*AX91)/BE91, "0")</f>
        <v>0</v>
      </c>
      <c r="AZ91" s="90">
        <f>IF('Medical equipment-NSP'!AV99="Yes", 'Service providers'!H101, 1)</f>
        <v>1</v>
      </c>
      <c r="BA91" s="90" t="str">
        <f>IFERROR(('Medical equipment-NSP'!AX99*AZ91)/BE91, "0")</f>
        <v>0</v>
      </c>
      <c r="BB91" s="90">
        <f>IF('Medical equipment-NSP'!AS99="yes", 1, 0)</f>
        <v>0</v>
      </c>
      <c r="BC91" s="90">
        <f>IF('Medical equipment-NSP'!AT99="yes", 1, 0)</f>
        <v>0</v>
      </c>
      <c r="BD91" s="90">
        <f>IF('Medical equipment-NSP'!AU99="yes", 1, 0)</f>
        <v>0</v>
      </c>
      <c r="BE91" s="90">
        <f t="shared" si="6"/>
        <v>0</v>
      </c>
      <c r="BF91" s="90">
        <f>IF('Medical equipment-NSP'!BC99="Yes", 'Service providers'!G101, 1)</f>
        <v>1</v>
      </c>
      <c r="BG91" s="90" t="str">
        <f>IFERROR(('Medical equipment-NSP'!BD99*BF91)/BM91, "0")</f>
        <v>0</v>
      </c>
      <c r="BH91" s="90">
        <f>IF('Medical equipment-NSP'!BC99="Yes", 'Service providers'!H101, 1)</f>
        <v>1</v>
      </c>
      <c r="BI91" s="90" t="str">
        <f>IFERROR(('Medical equipment-NSP'!BE99*BH91)/BM91, "0")</f>
        <v>0</v>
      </c>
      <c r="BJ91" s="90">
        <f>IF('Medical equipment-NSP'!AZ99="yes", 1, 0)</f>
        <v>0</v>
      </c>
      <c r="BK91" s="90">
        <f>IF('Medical equipment-NSP'!BA99="yes", 1, 0)</f>
        <v>0</v>
      </c>
      <c r="BL91" s="90">
        <f>IF('Medical equipment-NSP'!BB99="yes", 1, 0)</f>
        <v>0</v>
      </c>
      <c r="BM91" s="90">
        <f t="shared" si="7"/>
        <v>0</v>
      </c>
    </row>
    <row r="92" spans="1:65" x14ac:dyDescent="0.25">
      <c r="A92" s="98" t="str">
        <f>'Service providers'!A102</f>
        <v>Enter name of Site 5</v>
      </c>
      <c r="B92" s="90">
        <f>IF('Medical equipment-NSP'!F100="Yes", 'Service providers'!G102, 1)</f>
        <v>1</v>
      </c>
      <c r="C92" s="90" t="str">
        <f>IFERROR(('Medical equipment-NSP'!G100*B92)/I92, "0")</f>
        <v>0</v>
      </c>
      <c r="D92" s="90">
        <f>IF('Medical equipment-NSP'!F100="Yes", 'Service providers'!H102, 1)</f>
        <v>1</v>
      </c>
      <c r="E92" s="90" t="str">
        <f>IFERROR(('Medical equipment-NSP'!H100*D92)/I92, "0")</f>
        <v>0</v>
      </c>
      <c r="F92" s="90">
        <f>IF('Medical equipment-NSP'!C100="yes", 1, 0)</f>
        <v>0</v>
      </c>
      <c r="G92" s="90">
        <f>IF('Medical equipment-NSP'!D100="yes", 1, 0)</f>
        <v>0</v>
      </c>
      <c r="H92" s="90">
        <f>IF('Medical equipment-NSP'!E100="yes", 1, 0)</f>
        <v>0</v>
      </c>
      <c r="I92" s="90">
        <f t="shared" si="0"/>
        <v>0</v>
      </c>
      <c r="J92" s="90">
        <f>IF('Medical equipment-NSP'!M100="Yes", 'Service providers'!G102, 1)</f>
        <v>1</v>
      </c>
      <c r="K92" s="90" t="str">
        <f>IFERROR(('Medical equipment-NSP'!N100*J92)/Q92, "0")</f>
        <v>0</v>
      </c>
      <c r="L92" s="90">
        <f>IF('Medical equipment-NSP'!M100="Yes", 'Service providers'!H102, 1)</f>
        <v>1</v>
      </c>
      <c r="M92" s="90" t="str">
        <f>IFERROR(('Medical equipment-NSP'!O100*L92)/Q92, "0")</f>
        <v>0</v>
      </c>
      <c r="N92" s="90">
        <f>IF('Medical equipment-NSP'!J100="yes", 1, 0)</f>
        <v>0</v>
      </c>
      <c r="O92" s="90">
        <f>IF('Medical equipment-NSP'!K100="yes", 1, 0)</f>
        <v>0</v>
      </c>
      <c r="P92" s="90">
        <f>IF('Medical equipment-NSP'!L100="yes", 1, 0)</f>
        <v>0</v>
      </c>
      <c r="Q92" s="90">
        <f t="shared" si="1"/>
        <v>0</v>
      </c>
      <c r="R92" s="90">
        <f>IF('Medical equipment-NSP'!T100="Yes", 'Service providers'!G102, 1)</f>
        <v>1</v>
      </c>
      <c r="S92" s="90" t="str">
        <f>IFERROR(('Medical equipment-NSP'!U100*R92)/Y92, "0")</f>
        <v>0</v>
      </c>
      <c r="T92" s="90">
        <f>IF('Medical equipment-NSP'!T100="Yes", 'Service providers'!H102, 1)</f>
        <v>1</v>
      </c>
      <c r="U92" s="90" t="str">
        <f>IFERROR(('Medical equipment-NSP'!V100*T92)/Y92, "0")</f>
        <v>0</v>
      </c>
      <c r="V92" s="90">
        <f>IF('Medical equipment-NSP'!Q100="yes", 1, 0)</f>
        <v>0</v>
      </c>
      <c r="W92" s="90">
        <f>IF('Medical equipment-NSP'!R100="yes", 1, 0)</f>
        <v>0</v>
      </c>
      <c r="X92" s="90">
        <f>IF('Medical equipment-NSP'!S100="yes", 1, 0)</f>
        <v>0</v>
      </c>
      <c r="Y92" s="90">
        <f t="shared" si="2"/>
        <v>0</v>
      </c>
      <c r="Z92" s="90">
        <f>IF('Medical equipment-NSP'!AA100="Yes", 'Service providers'!G102, 1)</f>
        <v>1</v>
      </c>
      <c r="AA92" s="90" t="str">
        <f>IFERROR(('Medical equipment-NSP'!AB100*Z92)/AG92, "0")</f>
        <v>0</v>
      </c>
      <c r="AB92" s="90">
        <f>IF('Medical equipment-NSP'!AA100="Yes", 'Service providers'!H102, 1)</f>
        <v>1</v>
      </c>
      <c r="AC92" s="90" t="str">
        <f>IFERROR(('Medical equipment-NSP'!AC100*AB92)/AG92, "0")</f>
        <v>0</v>
      </c>
      <c r="AD92" s="90">
        <f>IF('Medical equipment-NSP'!X100="yes", 1, 0)</f>
        <v>0</v>
      </c>
      <c r="AE92" s="90">
        <f>IF('Medical equipment-NSP'!Y100="yes", 1, 0)</f>
        <v>0</v>
      </c>
      <c r="AF92" s="90">
        <f>IF('Medical equipment-NSP'!Z100="yes", 1, 0)</f>
        <v>0</v>
      </c>
      <c r="AG92" s="90">
        <f t="shared" si="3"/>
        <v>0</v>
      </c>
      <c r="AH92" s="90">
        <f>IF('Medical equipment-NSP'!AH100="Yes", 'Service providers'!G102, 1)</f>
        <v>1</v>
      </c>
      <c r="AI92" s="90" t="str">
        <f>IFERROR(('Medical equipment-NSP'!AI100*AH92)/AO92, "0")</f>
        <v>0</v>
      </c>
      <c r="AJ92" s="90">
        <f>IF('Medical equipment-NSP'!AH100="Yes", 'Service providers'!H102, 1)</f>
        <v>1</v>
      </c>
      <c r="AK92" s="90" t="str">
        <f>IFERROR(('Medical equipment-NSP'!AJ100*AJ92)/AO92, "0")</f>
        <v>0</v>
      </c>
      <c r="AL92" s="90">
        <f>IF('Medical equipment-NSP'!AE100="yes", 1, 0)</f>
        <v>0</v>
      </c>
      <c r="AM92" s="90">
        <f>IF('Medical equipment-NSP'!AF100="yes", 1, 0)</f>
        <v>0</v>
      </c>
      <c r="AN92" s="90">
        <f>IF('Medical equipment-NSP'!AG100="yes", 1, 0)</f>
        <v>0</v>
      </c>
      <c r="AO92" s="90">
        <f t="shared" si="4"/>
        <v>0</v>
      </c>
      <c r="AP92" s="90">
        <f>IF('Medical equipment-NSP'!AO100="Yes", 'Service providers'!G102, 1)</f>
        <v>1</v>
      </c>
      <c r="AQ92" s="90" t="str">
        <f>IFERROR(('Medical equipment-NSP'!AP100*AP92)/AW92, "0")</f>
        <v>0</v>
      </c>
      <c r="AR92" s="90">
        <f>IF('Medical equipment-NSP'!AO100="Yes", 'Service providers'!H102, 1)</f>
        <v>1</v>
      </c>
      <c r="AS92" s="90" t="str">
        <f>IFERROR(('Medical equipment-NSP'!AQ100*AR92)/AW92, "0")</f>
        <v>0</v>
      </c>
      <c r="AT92" s="90">
        <f>IF('Medical equipment-NSP'!AL100="yes", 1, 0)</f>
        <v>0</v>
      </c>
      <c r="AU92" s="90">
        <f>IF('Medical equipment-NSP'!AM100="yes", 1, 0)</f>
        <v>0</v>
      </c>
      <c r="AV92" s="90">
        <f>IF('Medical equipment-NSP'!AN100="yes", 1, 0)</f>
        <v>0</v>
      </c>
      <c r="AW92" s="90">
        <f t="shared" si="5"/>
        <v>0</v>
      </c>
      <c r="AX92" s="90">
        <f>IF('Medical equipment-NSP'!AV100="Yes", 'Service providers'!G102, 1)</f>
        <v>1</v>
      </c>
      <c r="AY92" s="90" t="str">
        <f>IFERROR(('Medical equipment-NSP'!AW100*AX92)/BE92, "0")</f>
        <v>0</v>
      </c>
      <c r="AZ92" s="90">
        <f>IF('Medical equipment-NSP'!AV100="Yes", 'Service providers'!H102, 1)</f>
        <v>1</v>
      </c>
      <c r="BA92" s="90" t="str">
        <f>IFERROR(('Medical equipment-NSP'!AX100*AZ92)/BE92, "0")</f>
        <v>0</v>
      </c>
      <c r="BB92" s="90">
        <f>IF('Medical equipment-NSP'!AS100="yes", 1, 0)</f>
        <v>0</v>
      </c>
      <c r="BC92" s="90">
        <f>IF('Medical equipment-NSP'!AT100="yes", 1, 0)</f>
        <v>0</v>
      </c>
      <c r="BD92" s="90">
        <f>IF('Medical equipment-NSP'!AU100="yes", 1, 0)</f>
        <v>0</v>
      </c>
      <c r="BE92" s="90">
        <f t="shared" si="6"/>
        <v>0</v>
      </c>
      <c r="BF92" s="90">
        <f>IF('Medical equipment-NSP'!BC100="Yes", 'Service providers'!G102, 1)</f>
        <v>1</v>
      </c>
      <c r="BG92" s="90" t="str">
        <f>IFERROR(('Medical equipment-NSP'!BD100*BF92)/BM92, "0")</f>
        <v>0</v>
      </c>
      <c r="BH92" s="90">
        <f>IF('Medical equipment-NSP'!BC100="Yes", 'Service providers'!H102, 1)</f>
        <v>1</v>
      </c>
      <c r="BI92" s="90" t="str">
        <f>IFERROR(('Medical equipment-NSP'!BE100*BH92)/BM92, "0")</f>
        <v>0</v>
      </c>
      <c r="BJ92" s="90">
        <f>IF('Medical equipment-NSP'!AZ100="yes", 1, 0)</f>
        <v>0</v>
      </c>
      <c r="BK92" s="90">
        <f>IF('Medical equipment-NSP'!BA100="yes", 1, 0)</f>
        <v>0</v>
      </c>
      <c r="BL92" s="90">
        <f>IF('Medical equipment-NSP'!BB100="yes", 1, 0)</f>
        <v>0</v>
      </c>
      <c r="BM92" s="90">
        <f t="shared" si="7"/>
        <v>0</v>
      </c>
    </row>
    <row r="93" spans="1:65" x14ac:dyDescent="0.25">
      <c r="A93" s="98" t="str">
        <f>'Service providers'!A103</f>
        <v>Enter name of Site 6</v>
      </c>
      <c r="B93" s="90">
        <f>IF('Medical equipment-NSP'!F101="Yes", 'Service providers'!G103, 1)</f>
        <v>1</v>
      </c>
      <c r="C93" s="90" t="str">
        <f>IFERROR(('Medical equipment-NSP'!G101*B93)/I93, "0")</f>
        <v>0</v>
      </c>
      <c r="D93" s="90">
        <f>IF('Medical equipment-NSP'!F101="Yes", 'Service providers'!H103, 1)</f>
        <v>1</v>
      </c>
      <c r="E93" s="90" t="str">
        <f>IFERROR(('Medical equipment-NSP'!H101*D93)/I93, "0")</f>
        <v>0</v>
      </c>
      <c r="F93" s="90">
        <f>IF('Medical equipment-NSP'!C101="yes", 1, 0)</f>
        <v>0</v>
      </c>
      <c r="G93" s="90">
        <f>IF('Medical equipment-NSP'!D101="yes", 1, 0)</f>
        <v>0</v>
      </c>
      <c r="H93" s="90">
        <f>IF('Medical equipment-NSP'!E101="yes", 1, 0)</f>
        <v>0</v>
      </c>
      <c r="I93" s="90">
        <f t="shared" si="0"/>
        <v>0</v>
      </c>
      <c r="J93" s="90">
        <f>IF('Medical equipment-NSP'!M101="Yes", 'Service providers'!G103, 1)</f>
        <v>1</v>
      </c>
      <c r="K93" s="90" t="str">
        <f>IFERROR(('Medical equipment-NSP'!N101*J93)/Q93, "0")</f>
        <v>0</v>
      </c>
      <c r="L93" s="90">
        <f>IF('Medical equipment-NSP'!M101="Yes", 'Service providers'!H103, 1)</f>
        <v>1</v>
      </c>
      <c r="M93" s="90" t="str">
        <f>IFERROR(('Medical equipment-NSP'!O101*L93)/Q93, "0")</f>
        <v>0</v>
      </c>
      <c r="N93" s="90">
        <f>IF('Medical equipment-NSP'!J101="yes", 1, 0)</f>
        <v>0</v>
      </c>
      <c r="O93" s="90">
        <f>IF('Medical equipment-NSP'!K101="yes", 1, 0)</f>
        <v>0</v>
      </c>
      <c r="P93" s="90">
        <f>IF('Medical equipment-NSP'!L101="yes", 1, 0)</f>
        <v>0</v>
      </c>
      <c r="Q93" s="90">
        <f t="shared" si="1"/>
        <v>0</v>
      </c>
      <c r="R93" s="90">
        <f>IF('Medical equipment-NSP'!T101="Yes", 'Service providers'!G103, 1)</f>
        <v>1</v>
      </c>
      <c r="S93" s="90" t="str">
        <f>IFERROR(('Medical equipment-NSP'!U101*R93)/Y93, "0")</f>
        <v>0</v>
      </c>
      <c r="T93" s="90">
        <f>IF('Medical equipment-NSP'!T101="Yes", 'Service providers'!H103, 1)</f>
        <v>1</v>
      </c>
      <c r="U93" s="90" t="str">
        <f>IFERROR(('Medical equipment-NSP'!V101*T93)/Y93, "0")</f>
        <v>0</v>
      </c>
      <c r="V93" s="90">
        <f>IF('Medical equipment-NSP'!Q101="yes", 1, 0)</f>
        <v>0</v>
      </c>
      <c r="W93" s="90">
        <f>IF('Medical equipment-NSP'!R101="yes", 1, 0)</f>
        <v>0</v>
      </c>
      <c r="X93" s="90">
        <f>IF('Medical equipment-NSP'!S101="yes", 1, 0)</f>
        <v>0</v>
      </c>
      <c r="Y93" s="90">
        <f t="shared" si="2"/>
        <v>0</v>
      </c>
      <c r="Z93" s="90">
        <f>IF('Medical equipment-NSP'!AA101="Yes", 'Service providers'!G103, 1)</f>
        <v>1</v>
      </c>
      <c r="AA93" s="90" t="str">
        <f>IFERROR(('Medical equipment-NSP'!AB101*Z93)/AG93, "0")</f>
        <v>0</v>
      </c>
      <c r="AB93" s="90">
        <f>IF('Medical equipment-NSP'!AA101="Yes", 'Service providers'!H103, 1)</f>
        <v>1</v>
      </c>
      <c r="AC93" s="90" t="str">
        <f>IFERROR(('Medical equipment-NSP'!AC101*AB93)/AG93, "0")</f>
        <v>0</v>
      </c>
      <c r="AD93" s="90">
        <f>IF('Medical equipment-NSP'!X101="yes", 1, 0)</f>
        <v>0</v>
      </c>
      <c r="AE93" s="90">
        <f>IF('Medical equipment-NSP'!Y101="yes", 1, 0)</f>
        <v>0</v>
      </c>
      <c r="AF93" s="90">
        <f>IF('Medical equipment-NSP'!Z101="yes", 1, 0)</f>
        <v>0</v>
      </c>
      <c r="AG93" s="90">
        <f t="shared" si="3"/>
        <v>0</v>
      </c>
      <c r="AH93" s="90">
        <f>IF('Medical equipment-NSP'!AH101="Yes", 'Service providers'!G103, 1)</f>
        <v>1</v>
      </c>
      <c r="AI93" s="90" t="str">
        <f>IFERROR(('Medical equipment-NSP'!AI101*AH93)/AO93, "0")</f>
        <v>0</v>
      </c>
      <c r="AJ93" s="90">
        <f>IF('Medical equipment-NSP'!AH101="Yes", 'Service providers'!H103, 1)</f>
        <v>1</v>
      </c>
      <c r="AK93" s="90" t="str">
        <f>IFERROR(('Medical equipment-NSP'!AJ101*AJ93)/AO93, "0")</f>
        <v>0</v>
      </c>
      <c r="AL93" s="90">
        <f>IF('Medical equipment-NSP'!AE101="yes", 1, 0)</f>
        <v>0</v>
      </c>
      <c r="AM93" s="90">
        <f>IF('Medical equipment-NSP'!AF101="yes", 1, 0)</f>
        <v>0</v>
      </c>
      <c r="AN93" s="90">
        <f>IF('Medical equipment-NSP'!AG101="yes", 1, 0)</f>
        <v>0</v>
      </c>
      <c r="AO93" s="90">
        <f t="shared" si="4"/>
        <v>0</v>
      </c>
      <c r="AP93" s="90">
        <f>IF('Medical equipment-NSP'!AO101="Yes", 'Service providers'!G103, 1)</f>
        <v>1</v>
      </c>
      <c r="AQ93" s="90" t="str">
        <f>IFERROR(('Medical equipment-NSP'!AP101*AP93)/AW93, "0")</f>
        <v>0</v>
      </c>
      <c r="AR93" s="90">
        <f>IF('Medical equipment-NSP'!AO101="Yes", 'Service providers'!H103, 1)</f>
        <v>1</v>
      </c>
      <c r="AS93" s="90" t="str">
        <f>IFERROR(('Medical equipment-NSP'!AQ101*AR93)/AW93, "0")</f>
        <v>0</v>
      </c>
      <c r="AT93" s="90">
        <f>IF('Medical equipment-NSP'!AL101="yes", 1, 0)</f>
        <v>0</v>
      </c>
      <c r="AU93" s="90">
        <f>IF('Medical equipment-NSP'!AM101="yes", 1, 0)</f>
        <v>0</v>
      </c>
      <c r="AV93" s="90">
        <f>IF('Medical equipment-NSP'!AN101="yes", 1, 0)</f>
        <v>0</v>
      </c>
      <c r="AW93" s="90">
        <f t="shared" si="5"/>
        <v>0</v>
      </c>
      <c r="AX93" s="90">
        <f>IF('Medical equipment-NSP'!AV101="Yes", 'Service providers'!G103, 1)</f>
        <v>1</v>
      </c>
      <c r="AY93" s="90" t="str">
        <f>IFERROR(('Medical equipment-NSP'!AW101*AX93)/BE93, "0")</f>
        <v>0</v>
      </c>
      <c r="AZ93" s="90">
        <f>IF('Medical equipment-NSP'!AV101="Yes", 'Service providers'!H103, 1)</f>
        <v>1</v>
      </c>
      <c r="BA93" s="90" t="str">
        <f>IFERROR(('Medical equipment-NSP'!AX101*AZ93)/BE93, "0")</f>
        <v>0</v>
      </c>
      <c r="BB93" s="90">
        <f>IF('Medical equipment-NSP'!AS101="yes", 1, 0)</f>
        <v>0</v>
      </c>
      <c r="BC93" s="90">
        <f>IF('Medical equipment-NSP'!AT101="yes", 1, 0)</f>
        <v>0</v>
      </c>
      <c r="BD93" s="90">
        <f>IF('Medical equipment-NSP'!AU101="yes", 1, 0)</f>
        <v>0</v>
      </c>
      <c r="BE93" s="90">
        <f t="shared" si="6"/>
        <v>0</v>
      </c>
      <c r="BF93" s="90">
        <f>IF('Medical equipment-NSP'!BC101="Yes", 'Service providers'!G103, 1)</f>
        <v>1</v>
      </c>
      <c r="BG93" s="90" t="str">
        <f>IFERROR(('Medical equipment-NSP'!BD101*BF93)/BM93, "0")</f>
        <v>0</v>
      </c>
      <c r="BH93" s="90">
        <f>IF('Medical equipment-NSP'!BC101="Yes", 'Service providers'!H103, 1)</f>
        <v>1</v>
      </c>
      <c r="BI93" s="90" t="str">
        <f>IFERROR(('Medical equipment-NSP'!BE101*BH93)/BM93, "0")</f>
        <v>0</v>
      </c>
      <c r="BJ93" s="90">
        <f>IF('Medical equipment-NSP'!AZ101="yes", 1, 0)</f>
        <v>0</v>
      </c>
      <c r="BK93" s="90">
        <f>IF('Medical equipment-NSP'!BA101="yes", 1, 0)</f>
        <v>0</v>
      </c>
      <c r="BL93" s="90">
        <f>IF('Medical equipment-NSP'!BB101="yes", 1, 0)</f>
        <v>0</v>
      </c>
      <c r="BM93" s="90">
        <f t="shared" si="7"/>
        <v>0</v>
      </c>
    </row>
    <row r="94" spans="1:65" x14ac:dyDescent="0.25">
      <c r="A94" s="98" t="str">
        <f>'Service providers'!A104</f>
        <v>Enter name of Site 7</v>
      </c>
      <c r="B94" s="90">
        <f>IF('Medical equipment-NSP'!F102="Yes", 'Service providers'!G104, 1)</f>
        <v>1</v>
      </c>
      <c r="C94" s="90" t="str">
        <f>IFERROR(('Medical equipment-NSP'!G102*B94)/I94, "0")</f>
        <v>0</v>
      </c>
      <c r="D94" s="90">
        <f>IF('Medical equipment-NSP'!F102="Yes", 'Service providers'!H104, 1)</f>
        <v>1</v>
      </c>
      <c r="E94" s="90" t="str">
        <f>IFERROR(('Medical equipment-NSP'!H102*D94)/I94, "0")</f>
        <v>0</v>
      </c>
      <c r="F94" s="90">
        <f>IF('Medical equipment-NSP'!C102="yes", 1, 0)</f>
        <v>0</v>
      </c>
      <c r="G94" s="90">
        <f>IF('Medical equipment-NSP'!D102="yes", 1, 0)</f>
        <v>0</v>
      </c>
      <c r="H94" s="90">
        <f>IF('Medical equipment-NSP'!E102="yes", 1, 0)</f>
        <v>0</v>
      </c>
      <c r="I94" s="90">
        <f t="shared" si="0"/>
        <v>0</v>
      </c>
      <c r="J94" s="90">
        <f>IF('Medical equipment-NSP'!M102="Yes", 'Service providers'!G104, 1)</f>
        <v>1</v>
      </c>
      <c r="K94" s="90" t="str">
        <f>IFERROR(('Medical equipment-NSP'!N102*J94)/Q94, "0")</f>
        <v>0</v>
      </c>
      <c r="L94" s="90">
        <f>IF('Medical equipment-NSP'!M102="Yes", 'Service providers'!H104, 1)</f>
        <v>1</v>
      </c>
      <c r="M94" s="90" t="str">
        <f>IFERROR(('Medical equipment-NSP'!O102*L94)/Q94, "0")</f>
        <v>0</v>
      </c>
      <c r="N94" s="90">
        <f>IF('Medical equipment-NSP'!J102="yes", 1, 0)</f>
        <v>0</v>
      </c>
      <c r="O94" s="90">
        <f>IF('Medical equipment-NSP'!K102="yes", 1, 0)</f>
        <v>0</v>
      </c>
      <c r="P94" s="90">
        <f>IF('Medical equipment-NSP'!L102="yes", 1, 0)</f>
        <v>0</v>
      </c>
      <c r="Q94" s="90">
        <f t="shared" si="1"/>
        <v>0</v>
      </c>
      <c r="R94" s="90">
        <f>IF('Medical equipment-NSP'!T102="Yes", 'Service providers'!G104, 1)</f>
        <v>1</v>
      </c>
      <c r="S94" s="90" t="str">
        <f>IFERROR(('Medical equipment-NSP'!U102*R94)/Y94, "0")</f>
        <v>0</v>
      </c>
      <c r="T94" s="90">
        <f>IF('Medical equipment-NSP'!T102="Yes", 'Service providers'!H104, 1)</f>
        <v>1</v>
      </c>
      <c r="U94" s="90" t="str">
        <f>IFERROR(('Medical equipment-NSP'!V102*T94)/Y94, "0")</f>
        <v>0</v>
      </c>
      <c r="V94" s="90">
        <f>IF('Medical equipment-NSP'!Q102="yes", 1, 0)</f>
        <v>0</v>
      </c>
      <c r="W94" s="90">
        <f>IF('Medical equipment-NSP'!R102="yes", 1, 0)</f>
        <v>0</v>
      </c>
      <c r="X94" s="90">
        <f>IF('Medical equipment-NSP'!S102="yes", 1, 0)</f>
        <v>0</v>
      </c>
      <c r="Y94" s="90">
        <f t="shared" si="2"/>
        <v>0</v>
      </c>
      <c r="Z94" s="90">
        <f>IF('Medical equipment-NSP'!AA102="Yes", 'Service providers'!G104, 1)</f>
        <v>1</v>
      </c>
      <c r="AA94" s="90" t="str">
        <f>IFERROR(('Medical equipment-NSP'!AB102*Z94)/AG94, "0")</f>
        <v>0</v>
      </c>
      <c r="AB94" s="90">
        <f>IF('Medical equipment-NSP'!AA102="Yes", 'Service providers'!H104, 1)</f>
        <v>1</v>
      </c>
      <c r="AC94" s="90" t="str">
        <f>IFERROR(('Medical equipment-NSP'!AC102*AB94)/AG94, "0")</f>
        <v>0</v>
      </c>
      <c r="AD94" s="90">
        <f>IF('Medical equipment-NSP'!X102="yes", 1, 0)</f>
        <v>0</v>
      </c>
      <c r="AE94" s="90">
        <f>IF('Medical equipment-NSP'!Y102="yes", 1, 0)</f>
        <v>0</v>
      </c>
      <c r="AF94" s="90">
        <f>IF('Medical equipment-NSP'!Z102="yes", 1, 0)</f>
        <v>0</v>
      </c>
      <c r="AG94" s="90">
        <f t="shared" si="3"/>
        <v>0</v>
      </c>
      <c r="AH94" s="90">
        <f>IF('Medical equipment-NSP'!AH102="Yes", 'Service providers'!G104, 1)</f>
        <v>1</v>
      </c>
      <c r="AI94" s="90" t="str">
        <f>IFERROR(('Medical equipment-NSP'!AI102*AH94)/AO94, "0")</f>
        <v>0</v>
      </c>
      <c r="AJ94" s="90">
        <f>IF('Medical equipment-NSP'!AH102="Yes", 'Service providers'!H104, 1)</f>
        <v>1</v>
      </c>
      <c r="AK94" s="90" t="str">
        <f>IFERROR(('Medical equipment-NSP'!AJ102*AJ94)/AO94, "0")</f>
        <v>0</v>
      </c>
      <c r="AL94" s="90">
        <f>IF('Medical equipment-NSP'!AE102="yes", 1, 0)</f>
        <v>0</v>
      </c>
      <c r="AM94" s="90">
        <f>IF('Medical equipment-NSP'!AF102="yes", 1, 0)</f>
        <v>0</v>
      </c>
      <c r="AN94" s="90">
        <f>IF('Medical equipment-NSP'!AG102="yes", 1, 0)</f>
        <v>0</v>
      </c>
      <c r="AO94" s="90">
        <f t="shared" si="4"/>
        <v>0</v>
      </c>
      <c r="AP94" s="90">
        <f>IF('Medical equipment-NSP'!AO102="Yes", 'Service providers'!G104, 1)</f>
        <v>1</v>
      </c>
      <c r="AQ94" s="90" t="str">
        <f>IFERROR(('Medical equipment-NSP'!AP102*AP94)/AW94, "0")</f>
        <v>0</v>
      </c>
      <c r="AR94" s="90">
        <f>IF('Medical equipment-NSP'!AO102="Yes", 'Service providers'!H104, 1)</f>
        <v>1</v>
      </c>
      <c r="AS94" s="90" t="str">
        <f>IFERROR(('Medical equipment-NSP'!AQ102*AR94)/AW94, "0")</f>
        <v>0</v>
      </c>
      <c r="AT94" s="90">
        <f>IF('Medical equipment-NSP'!AL102="yes", 1, 0)</f>
        <v>0</v>
      </c>
      <c r="AU94" s="90">
        <f>IF('Medical equipment-NSP'!AM102="yes", 1, 0)</f>
        <v>0</v>
      </c>
      <c r="AV94" s="90">
        <f>IF('Medical equipment-NSP'!AN102="yes", 1, 0)</f>
        <v>0</v>
      </c>
      <c r="AW94" s="90">
        <f t="shared" si="5"/>
        <v>0</v>
      </c>
      <c r="AX94" s="90">
        <f>IF('Medical equipment-NSP'!AV102="Yes", 'Service providers'!G104, 1)</f>
        <v>1</v>
      </c>
      <c r="AY94" s="90" t="str">
        <f>IFERROR(('Medical equipment-NSP'!AW102*AX94)/BE94, "0")</f>
        <v>0</v>
      </c>
      <c r="AZ94" s="90">
        <f>IF('Medical equipment-NSP'!AV102="Yes", 'Service providers'!H104, 1)</f>
        <v>1</v>
      </c>
      <c r="BA94" s="90" t="str">
        <f>IFERROR(('Medical equipment-NSP'!AX102*AZ94)/BE94, "0")</f>
        <v>0</v>
      </c>
      <c r="BB94" s="90">
        <f>IF('Medical equipment-NSP'!AS102="yes", 1, 0)</f>
        <v>0</v>
      </c>
      <c r="BC94" s="90">
        <f>IF('Medical equipment-NSP'!AT102="yes", 1, 0)</f>
        <v>0</v>
      </c>
      <c r="BD94" s="90">
        <f>IF('Medical equipment-NSP'!AU102="yes", 1, 0)</f>
        <v>0</v>
      </c>
      <c r="BE94" s="90">
        <f t="shared" si="6"/>
        <v>0</v>
      </c>
      <c r="BF94" s="90">
        <f>IF('Medical equipment-NSP'!BC102="Yes", 'Service providers'!G104, 1)</f>
        <v>1</v>
      </c>
      <c r="BG94" s="90" t="str">
        <f>IFERROR(('Medical equipment-NSP'!BD102*BF94)/BM94, "0")</f>
        <v>0</v>
      </c>
      <c r="BH94" s="90">
        <f>IF('Medical equipment-NSP'!BC102="Yes", 'Service providers'!H104, 1)</f>
        <v>1</v>
      </c>
      <c r="BI94" s="90" t="str">
        <f>IFERROR(('Medical equipment-NSP'!BE102*BH94)/BM94, "0")</f>
        <v>0</v>
      </c>
      <c r="BJ94" s="90">
        <f>IF('Medical equipment-NSP'!AZ102="yes", 1, 0)</f>
        <v>0</v>
      </c>
      <c r="BK94" s="90">
        <f>IF('Medical equipment-NSP'!BA102="yes", 1, 0)</f>
        <v>0</v>
      </c>
      <c r="BL94" s="90">
        <f>IF('Medical equipment-NSP'!BB102="yes", 1, 0)</f>
        <v>0</v>
      </c>
      <c r="BM94" s="90">
        <f t="shared" si="7"/>
        <v>0</v>
      </c>
    </row>
    <row r="95" spans="1:65" x14ac:dyDescent="0.25">
      <c r="A95" s="98" t="str">
        <f>'Service providers'!A105</f>
        <v>Enter name of Site 8</v>
      </c>
      <c r="B95" s="90">
        <f>IF('Medical equipment-NSP'!F103="Yes", 'Service providers'!G105, 1)</f>
        <v>1</v>
      </c>
      <c r="C95" s="90" t="str">
        <f>IFERROR(('Medical equipment-NSP'!G103*B95)/I95, "0")</f>
        <v>0</v>
      </c>
      <c r="D95" s="90">
        <f>IF('Medical equipment-NSP'!F103="Yes", 'Service providers'!H105, 1)</f>
        <v>1</v>
      </c>
      <c r="E95" s="90" t="str">
        <f>IFERROR(('Medical equipment-NSP'!H103*D95)/I95, "0")</f>
        <v>0</v>
      </c>
      <c r="F95" s="90">
        <f>IF('Medical equipment-NSP'!C103="yes", 1, 0)</f>
        <v>0</v>
      </c>
      <c r="G95" s="90">
        <f>IF('Medical equipment-NSP'!D103="yes", 1, 0)</f>
        <v>0</v>
      </c>
      <c r="H95" s="90">
        <f>IF('Medical equipment-NSP'!E103="yes", 1, 0)</f>
        <v>0</v>
      </c>
      <c r="I95" s="90">
        <f t="shared" si="0"/>
        <v>0</v>
      </c>
      <c r="J95" s="90">
        <f>IF('Medical equipment-NSP'!M103="Yes", 'Service providers'!G105, 1)</f>
        <v>1</v>
      </c>
      <c r="K95" s="90" t="str">
        <f>IFERROR(('Medical equipment-NSP'!N103*J95)/Q95, "0")</f>
        <v>0</v>
      </c>
      <c r="L95" s="90">
        <f>IF('Medical equipment-NSP'!M103="Yes", 'Service providers'!H105, 1)</f>
        <v>1</v>
      </c>
      <c r="M95" s="90" t="str">
        <f>IFERROR(('Medical equipment-NSP'!O103*L95)/Q95, "0")</f>
        <v>0</v>
      </c>
      <c r="N95" s="90">
        <f>IF('Medical equipment-NSP'!J103="yes", 1, 0)</f>
        <v>0</v>
      </c>
      <c r="O95" s="90">
        <f>IF('Medical equipment-NSP'!K103="yes", 1, 0)</f>
        <v>0</v>
      </c>
      <c r="P95" s="90">
        <f>IF('Medical equipment-NSP'!L103="yes", 1, 0)</f>
        <v>0</v>
      </c>
      <c r="Q95" s="90">
        <f t="shared" si="1"/>
        <v>0</v>
      </c>
      <c r="R95" s="90">
        <f>IF('Medical equipment-NSP'!T103="Yes", 'Service providers'!G105, 1)</f>
        <v>1</v>
      </c>
      <c r="S95" s="90" t="str">
        <f>IFERROR(('Medical equipment-NSP'!U103*R95)/Y95, "0")</f>
        <v>0</v>
      </c>
      <c r="T95" s="90">
        <f>IF('Medical equipment-NSP'!T103="Yes", 'Service providers'!H105, 1)</f>
        <v>1</v>
      </c>
      <c r="U95" s="90" t="str">
        <f>IFERROR(('Medical equipment-NSP'!V103*T95)/Y95, "0")</f>
        <v>0</v>
      </c>
      <c r="V95" s="90">
        <f>IF('Medical equipment-NSP'!Q103="yes", 1, 0)</f>
        <v>0</v>
      </c>
      <c r="W95" s="90">
        <f>IF('Medical equipment-NSP'!R103="yes", 1, 0)</f>
        <v>0</v>
      </c>
      <c r="X95" s="90">
        <f>IF('Medical equipment-NSP'!S103="yes", 1, 0)</f>
        <v>0</v>
      </c>
      <c r="Y95" s="90">
        <f t="shared" si="2"/>
        <v>0</v>
      </c>
      <c r="Z95" s="90">
        <f>IF('Medical equipment-NSP'!AA103="Yes", 'Service providers'!G105, 1)</f>
        <v>1</v>
      </c>
      <c r="AA95" s="90" t="str">
        <f>IFERROR(('Medical equipment-NSP'!AB103*Z95)/AG95, "0")</f>
        <v>0</v>
      </c>
      <c r="AB95" s="90">
        <f>IF('Medical equipment-NSP'!AA103="Yes", 'Service providers'!H105, 1)</f>
        <v>1</v>
      </c>
      <c r="AC95" s="90" t="str">
        <f>IFERROR(('Medical equipment-NSP'!AC103*AB95)/AG95, "0")</f>
        <v>0</v>
      </c>
      <c r="AD95" s="90">
        <f>IF('Medical equipment-NSP'!X103="yes", 1, 0)</f>
        <v>0</v>
      </c>
      <c r="AE95" s="90">
        <f>IF('Medical equipment-NSP'!Y103="yes", 1, 0)</f>
        <v>0</v>
      </c>
      <c r="AF95" s="90">
        <f>IF('Medical equipment-NSP'!Z103="yes", 1, 0)</f>
        <v>0</v>
      </c>
      <c r="AG95" s="90">
        <f t="shared" si="3"/>
        <v>0</v>
      </c>
      <c r="AH95" s="90">
        <f>IF('Medical equipment-NSP'!AH103="Yes", 'Service providers'!G105, 1)</f>
        <v>1</v>
      </c>
      <c r="AI95" s="90" t="str">
        <f>IFERROR(('Medical equipment-NSP'!AI103*AH95)/AO95, "0")</f>
        <v>0</v>
      </c>
      <c r="AJ95" s="90">
        <f>IF('Medical equipment-NSP'!AH103="Yes", 'Service providers'!H105, 1)</f>
        <v>1</v>
      </c>
      <c r="AK95" s="90" t="str">
        <f>IFERROR(('Medical equipment-NSP'!AJ103*AJ95)/AO95, "0")</f>
        <v>0</v>
      </c>
      <c r="AL95" s="90">
        <f>IF('Medical equipment-NSP'!AE103="yes", 1, 0)</f>
        <v>0</v>
      </c>
      <c r="AM95" s="90">
        <f>IF('Medical equipment-NSP'!AF103="yes", 1, 0)</f>
        <v>0</v>
      </c>
      <c r="AN95" s="90">
        <f>IF('Medical equipment-NSP'!AG103="yes", 1, 0)</f>
        <v>0</v>
      </c>
      <c r="AO95" s="90">
        <f t="shared" si="4"/>
        <v>0</v>
      </c>
      <c r="AP95" s="90">
        <f>IF('Medical equipment-NSP'!AO103="Yes", 'Service providers'!G105, 1)</f>
        <v>1</v>
      </c>
      <c r="AQ95" s="90" t="str">
        <f>IFERROR(('Medical equipment-NSP'!AP103*AP95)/AW95, "0")</f>
        <v>0</v>
      </c>
      <c r="AR95" s="90">
        <f>IF('Medical equipment-NSP'!AO103="Yes", 'Service providers'!H105, 1)</f>
        <v>1</v>
      </c>
      <c r="AS95" s="90" t="str">
        <f>IFERROR(('Medical equipment-NSP'!AQ103*AR95)/AW95, "0")</f>
        <v>0</v>
      </c>
      <c r="AT95" s="90">
        <f>IF('Medical equipment-NSP'!AL103="yes", 1, 0)</f>
        <v>0</v>
      </c>
      <c r="AU95" s="90">
        <f>IF('Medical equipment-NSP'!AM103="yes", 1, 0)</f>
        <v>0</v>
      </c>
      <c r="AV95" s="90">
        <f>IF('Medical equipment-NSP'!AN103="yes", 1, 0)</f>
        <v>0</v>
      </c>
      <c r="AW95" s="90">
        <f t="shared" si="5"/>
        <v>0</v>
      </c>
      <c r="AX95" s="90">
        <f>IF('Medical equipment-NSP'!AV103="Yes", 'Service providers'!G105, 1)</f>
        <v>1</v>
      </c>
      <c r="AY95" s="90" t="str">
        <f>IFERROR(('Medical equipment-NSP'!AW103*AX95)/BE95, "0")</f>
        <v>0</v>
      </c>
      <c r="AZ95" s="90">
        <f>IF('Medical equipment-NSP'!AV103="Yes", 'Service providers'!H105, 1)</f>
        <v>1</v>
      </c>
      <c r="BA95" s="90" t="str">
        <f>IFERROR(('Medical equipment-NSP'!AX103*AZ95)/BE95, "0")</f>
        <v>0</v>
      </c>
      <c r="BB95" s="90">
        <f>IF('Medical equipment-NSP'!AS103="yes", 1, 0)</f>
        <v>0</v>
      </c>
      <c r="BC95" s="90">
        <f>IF('Medical equipment-NSP'!AT103="yes", 1, 0)</f>
        <v>0</v>
      </c>
      <c r="BD95" s="90">
        <f>IF('Medical equipment-NSP'!AU103="yes", 1, 0)</f>
        <v>0</v>
      </c>
      <c r="BE95" s="90">
        <f t="shared" si="6"/>
        <v>0</v>
      </c>
      <c r="BF95" s="90">
        <f>IF('Medical equipment-NSP'!BC103="Yes", 'Service providers'!G105, 1)</f>
        <v>1</v>
      </c>
      <c r="BG95" s="90" t="str">
        <f>IFERROR(('Medical equipment-NSP'!BD103*BF95)/BM95, "0")</f>
        <v>0</v>
      </c>
      <c r="BH95" s="90">
        <f>IF('Medical equipment-NSP'!BC103="Yes", 'Service providers'!H105, 1)</f>
        <v>1</v>
      </c>
      <c r="BI95" s="90" t="str">
        <f>IFERROR(('Medical equipment-NSP'!BE103*BH95)/BM95, "0")</f>
        <v>0</v>
      </c>
      <c r="BJ95" s="90">
        <f>IF('Medical equipment-NSP'!AZ103="yes", 1, 0)</f>
        <v>0</v>
      </c>
      <c r="BK95" s="90">
        <f>IF('Medical equipment-NSP'!BA103="yes", 1, 0)</f>
        <v>0</v>
      </c>
      <c r="BL95" s="90">
        <f>IF('Medical equipment-NSP'!BB103="yes", 1, 0)</f>
        <v>0</v>
      </c>
      <c r="BM95" s="90">
        <f t="shared" si="7"/>
        <v>0</v>
      </c>
    </row>
    <row r="96" spans="1:65" x14ac:dyDescent="0.25">
      <c r="A96" s="98" t="str">
        <f>'Service providers'!A106</f>
        <v>Enter name of Site 9</v>
      </c>
      <c r="B96" s="90">
        <f>IF('Medical equipment-NSP'!F104="Yes", 'Service providers'!G106, 1)</f>
        <v>1</v>
      </c>
      <c r="C96" s="90" t="str">
        <f>IFERROR(('Medical equipment-NSP'!G104*B96)/I96, "0")</f>
        <v>0</v>
      </c>
      <c r="D96" s="90">
        <f>IF('Medical equipment-NSP'!F104="Yes", 'Service providers'!H106, 1)</f>
        <v>1</v>
      </c>
      <c r="E96" s="90" t="str">
        <f>IFERROR(('Medical equipment-NSP'!H104*D96)/I96, "0")</f>
        <v>0</v>
      </c>
      <c r="F96" s="90">
        <f>IF('Medical equipment-NSP'!C104="yes", 1, 0)</f>
        <v>0</v>
      </c>
      <c r="G96" s="90">
        <f>IF('Medical equipment-NSP'!D104="yes", 1, 0)</f>
        <v>0</v>
      </c>
      <c r="H96" s="90">
        <f>IF('Medical equipment-NSP'!E104="yes", 1, 0)</f>
        <v>0</v>
      </c>
      <c r="I96" s="90">
        <f t="shared" si="0"/>
        <v>0</v>
      </c>
      <c r="J96" s="90">
        <f>IF('Medical equipment-NSP'!M104="Yes", 'Service providers'!G106, 1)</f>
        <v>1</v>
      </c>
      <c r="K96" s="90" t="str">
        <f>IFERROR(('Medical equipment-NSP'!N104*J96)/Q96, "0")</f>
        <v>0</v>
      </c>
      <c r="L96" s="90">
        <f>IF('Medical equipment-NSP'!M104="Yes", 'Service providers'!H106, 1)</f>
        <v>1</v>
      </c>
      <c r="M96" s="90" t="str">
        <f>IFERROR(('Medical equipment-NSP'!O104*L96)/Q96, "0")</f>
        <v>0</v>
      </c>
      <c r="N96" s="90">
        <f>IF('Medical equipment-NSP'!J104="yes", 1, 0)</f>
        <v>0</v>
      </c>
      <c r="O96" s="90">
        <f>IF('Medical equipment-NSP'!K104="yes", 1, 0)</f>
        <v>0</v>
      </c>
      <c r="P96" s="90">
        <f>IF('Medical equipment-NSP'!L104="yes", 1, 0)</f>
        <v>0</v>
      </c>
      <c r="Q96" s="90">
        <f t="shared" si="1"/>
        <v>0</v>
      </c>
      <c r="R96" s="90">
        <f>IF('Medical equipment-NSP'!T104="Yes", 'Service providers'!G106, 1)</f>
        <v>1</v>
      </c>
      <c r="S96" s="90" t="str">
        <f>IFERROR(('Medical equipment-NSP'!U104*R96)/Y96, "0")</f>
        <v>0</v>
      </c>
      <c r="T96" s="90">
        <f>IF('Medical equipment-NSP'!T104="Yes", 'Service providers'!H106, 1)</f>
        <v>1</v>
      </c>
      <c r="U96" s="90" t="str">
        <f>IFERROR(('Medical equipment-NSP'!V104*T96)/Y96, "0")</f>
        <v>0</v>
      </c>
      <c r="V96" s="90">
        <f>IF('Medical equipment-NSP'!Q104="yes", 1, 0)</f>
        <v>0</v>
      </c>
      <c r="W96" s="90">
        <f>IF('Medical equipment-NSP'!R104="yes", 1, 0)</f>
        <v>0</v>
      </c>
      <c r="X96" s="90">
        <f>IF('Medical equipment-NSP'!S104="yes", 1, 0)</f>
        <v>0</v>
      </c>
      <c r="Y96" s="90">
        <f t="shared" si="2"/>
        <v>0</v>
      </c>
      <c r="Z96" s="90">
        <f>IF('Medical equipment-NSP'!AA104="Yes", 'Service providers'!G106, 1)</f>
        <v>1</v>
      </c>
      <c r="AA96" s="90" t="str">
        <f>IFERROR(('Medical equipment-NSP'!AB104*Z96)/AG96, "0")</f>
        <v>0</v>
      </c>
      <c r="AB96" s="90">
        <f>IF('Medical equipment-NSP'!AA104="Yes", 'Service providers'!H106, 1)</f>
        <v>1</v>
      </c>
      <c r="AC96" s="90" t="str">
        <f>IFERROR(('Medical equipment-NSP'!AC104*AB96)/AG96, "0")</f>
        <v>0</v>
      </c>
      <c r="AD96" s="90">
        <f>IF('Medical equipment-NSP'!X104="yes", 1, 0)</f>
        <v>0</v>
      </c>
      <c r="AE96" s="90">
        <f>IF('Medical equipment-NSP'!Y104="yes", 1, 0)</f>
        <v>0</v>
      </c>
      <c r="AF96" s="90">
        <f>IF('Medical equipment-NSP'!Z104="yes", 1, 0)</f>
        <v>0</v>
      </c>
      <c r="AG96" s="90">
        <f t="shared" si="3"/>
        <v>0</v>
      </c>
      <c r="AH96" s="90">
        <f>IF('Medical equipment-NSP'!AH104="Yes", 'Service providers'!G106, 1)</f>
        <v>1</v>
      </c>
      <c r="AI96" s="90" t="str">
        <f>IFERROR(('Medical equipment-NSP'!AI104*AH96)/AO96, "0")</f>
        <v>0</v>
      </c>
      <c r="AJ96" s="90">
        <f>IF('Medical equipment-NSP'!AH104="Yes", 'Service providers'!H106, 1)</f>
        <v>1</v>
      </c>
      <c r="AK96" s="90" t="str">
        <f>IFERROR(('Medical equipment-NSP'!AJ104*AJ96)/AO96, "0")</f>
        <v>0</v>
      </c>
      <c r="AL96" s="90">
        <f>IF('Medical equipment-NSP'!AE104="yes", 1, 0)</f>
        <v>0</v>
      </c>
      <c r="AM96" s="90">
        <f>IF('Medical equipment-NSP'!AF104="yes", 1, 0)</f>
        <v>0</v>
      </c>
      <c r="AN96" s="90">
        <f>IF('Medical equipment-NSP'!AG104="yes", 1, 0)</f>
        <v>0</v>
      </c>
      <c r="AO96" s="90">
        <f t="shared" si="4"/>
        <v>0</v>
      </c>
      <c r="AP96" s="90">
        <f>IF('Medical equipment-NSP'!AO104="Yes", 'Service providers'!G106, 1)</f>
        <v>1</v>
      </c>
      <c r="AQ96" s="90" t="str">
        <f>IFERROR(('Medical equipment-NSP'!AP104*AP96)/AW96, "0")</f>
        <v>0</v>
      </c>
      <c r="AR96" s="90">
        <f>IF('Medical equipment-NSP'!AO104="Yes", 'Service providers'!H106, 1)</f>
        <v>1</v>
      </c>
      <c r="AS96" s="90" t="str">
        <f>IFERROR(('Medical equipment-NSP'!AQ104*AR96)/AW96, "0")</f>
        <v>0</v>
      </c>
      <c r="AT96" s="90">
        <f>IF('Medical equipment-NSP'!AL104="yes", 1, 0)</f>
        <v>0</v>
      </c>
      <c r="AU96" s="90">
        <f>IF('Medical equipment-NSP'!AM104="yes", 1, 0)</f>
        <v>0</v>
      </c>
      <c r="AV96" s="90">
        <f>IF('Medical equipment-NSP'!AN104="yes", 1, 0)</f>
        <v>0</v>
      </c>
      <c r="AW96" s="90">
        <f t="shared" si="5"/>
        <v>0</v>
      </c>
      <c r="AX96" s="90">
        <f>IF('Medical equipment-NSP'!AV104="Yes", 'Service providers'!G106, 1)</f>
        <v>1</v>
      </c>
      <c r="AY96" s="90" t="str">
        <f>IFERROR(('Medical equipment-NSP'!AW104*AX96)/BE96, "0")</f>
        <v>0</v>
      </c>
      <c r="AZ96" s="90">
        <f>IF('Medical equipment-NSP'!AV104="Yes", 'Service providers'!H106, 1)</f>
        <v>1</v>
      </c>
      <c r="BA96" s="90" t="str">
        <f>IFERROR(('Medical equipment-NSP'!AX104*AZ96)/BE96, "0")</f>
        <v>0</v>
      </c>
      <c r="BB96" s="90">
        <f>IF('Medical equipment-NSP'!AS104="yes", 1, 0)</f>
        <v>0</v>
      </c>
      <c r="BC96" s="90">
        <f>IF('Medical equipment-NSP'!AT104="yes", 1, 0)</f>
        <v>0</v>
      </c>
      <c r="BD96" s="90">
        <f>IF('Medical equipment-NSP'!AU104="yes", 1, 0)</f>
        <v>0</v>
      </c>
      <c r="BE96" s="90">
        <f t="shared" si="6"/>
        <v>0</v>
      </c>
      <c r="BF96" s="90">
        <f>IF('Medical equipment-NSP'!BC104="Yes", 'Service providers'!G106, 1)</f>
        <v>1</v>
      </c>
      <c r="BG96" s="90" t="str">
        <f>IFERROR(('Medical equipment-NSP'!BD104*BF96)/BM96, "0")</f>
        <v>0</v>
      </c>
      <c r="BH96" s="90">
        <f>IF('Medical equipment-NSP'!BC104="Yes", 'Service providers'!H106, 1)</f>
        <v>1</v>
      </c>
      <c r="BI96" s="90" t="str">
        <f>IFERROR(('Medical equipment-NSP'!BE104*BH96)/BM96, "0")</f>
        <v>0</v>
      </c>
      <c r="BJ96" s="90">
        <f>IF('Medical equipment-NSP'!AZ104="yes", 1, 0)</f>
        <v>0</v>
      </c>
      <c r="BK96" s="90">
        <f>IF('Medical equipment-NSP'!BA104="yes", 1, 0)</f>
        <v>0</v>
      </c>
      <c r="BL96" s="90">
        <f>IF('Medical equipment-NSP'!BB104="yes", 1, 0)</f>
        <v>0</v>
      </c>
      <c r="BM96" s="90">
        <f t="shared" si="7"/>
        <v>0</v>
      </c>
    </row>
    <row r="97" spans="1:65" x14ac:dyDescent="0.25">
      <c r="A97" s="98" t="str">
        <f>'Service providers'!A107</f>
        <v>Enter name of Site 10</v>
      </c>
      <c r="B97" s="90">
        <f>IF('Medical equipment-NSP'!F105="Yes", 'Service providers'!G107, 1)</f>
        <v>1</v>
      </c>
      <c r="C97" s="90" t="str">
        <f>IFERROR(('Medical equipment-NSP'!G105*B97)/I97, "0")</f>
        <v>0</v>
      </c>
      <c r="D97" s="90">
        <f>IF('Medical equipment-NSP'!F105="Yes", 'Service providers'!H107, 1)</f>
        <v>1</v>
      </c>
      <c r="E97" s="90" t="str">
        <f>IFERROR(('Medical equipment-NSP'!H105*D97)/I97, "0")</f>
        <v>0</v>
      </c>
      <c r="F97" s="90">
        <f>IF('Medical equipment-NSP'!C105="yes", 1, 0)</f>
        <v>0</v>
      </c>
      <c r="G97" s="90">
        <f>IF('Medical equipment-NSP'!D105="yes", 1, 0)</f>
        <v>0</v>
      </c>
      <c r="H97" s="90">
        <f>IF('Medical equipment-NSP'!E105="yes", 1, 0)</f>
        <v>0</v>
      </c>
      <c r="I97" s="90">
        <f t="shared" si="0"/>
        <v>0</v>
      </c>
      <c r="J97" s="90">
        <f>IF('Medical equipment-NSP'!M105="Yes", 'Service providers'!G107, 1)</f>
        <v>1</v>
      </c>
      <c r="K97" s="90" t="str">
        <f>IFERROR(('Medical equipment-NSP'!N105*J97)/Q97, "0")</f>
        <v>0</v>
      </c>
      <c r="L97" s="90">
        <f>IF('Medical equipment-NSP'!M105="Yes", 'Service providers'!H107, 1)</f>
        <v>1</v>
      </c>
      <c r="M97" s="90" t="str">
        <f>IFERROR(('Medical equipment-NSP'!O105*L97)/Q97, "0")</f>
        <v>0</v>
      </c>
      <c r="N97" s="90">
        <f>IF('Medical equipment-NSP'!J105="yes", 1, 0)</f>
        <v>0</v>
      </c>
      <c r="O97" s="90">
        <f>IF('Medical equipment-NSP'!K105="yes", 1, 0)</f>
        <v>0</v>
      </c>
      <c r="P97" s="90">
        <f>IF('Medical equipment-NSP'!L105="yes", 1, 0)</f>
        <v>0</v>
      </c>
      <c r="Q97" s="90">
        <f t="shared" si="1"/>
        <v>0</v>
      </c>
      <c r="R97" s="90">
        <f>IF('Medical equipment-NSP'!T105="Yes", 'Service providers'!G107, 1)</f>
        <v>1</v>
      </c>
      <c r="S97" s="90" t="str">
        <f>IFERROR(('Medical equipment-NSP'!U105*R97)/Y97, "0")</f>
        <v>0</v>
      </c>
      <c r="T97" s="90">
        <f>IF('Medical equipment-NSP'!T105="Yes", 'Service providers'!H107, 1)</f>
        <v>1</v>
      </c>
      <c r="U97" s="90" t="str">
        <f>IFERROR(('Medical equipment-NSP'!V105*T97)/Y97, "0")</f>
        <v>0</v>
      </c>
      <c r="V97" s="90">
        <f>IF('Medical equipment-NSP'!Q105="yes", 1, 0)</f>
        <v>0</v>
      </c>
      <c r="W97" s="90">
        <f>IF('Medical equipment-NSP'!R105="yes", 1, 0)</f>
        <v>0</v>
      </c>
      <c r="X97" s="90">
        <f>IF('Medical equipment-NSP'!S105="yes", 1, 0)</f>
        <v>0</v>
      </c>
      <c r="Y97" s="90">
        <f t="shared" si="2"/>
        <v>0</v>
      </c>
      <c r="Z97" s="90">
        <f>IF('Medical equipment-NSP'!AA105="Yes", 'Service providers'!G107, 1)</f>
        <v>1</v>
      </c>
      <c r="AA97" s="90" t="str">
        <f>IFERROR(('Medical equipment-NSP'!AB105*Z97)/AG97, "0")</f>
        <v>0</v>
      </c>
      <c r="AB97" s="90">
        <f>IF('Medical equipment-NSP'!AA105="Yes", 'Service providers'!H107, 1)</f>
        <v>1</v>
      </c>
      <c r="AC97" s="90" t="str">
        <f>IFERROR(('Medical equipment-NSP'!AC105*AB97)/AG97, "0")</f>
        <v>0</v>
      </c>
      <c r="AD97" s="90">
        <f>IF('Medical equipment-NSP'!X105="yes", 1, 0)</f>
        <v>0</v>
      </c>
      <c r="AE97" s="90">
        <f>IF('Medical equipment-NSP'!Y105="yes", 1, 0)</f>
        <v>0</v>
      </c>
      <c r="AF97" s="90">
        <f>IF('Medical equipment-NSP'!Z105="yes", 1, 0)</f>
        <v>0</v>
      </c>
      <c r="AG97" s="90">
        <f t="shared" si="3"/>
        <v>0</v>
      </c>
      <c r="AH97" s="90">
        <f>IF('Medical equipment-NSP'!AH105="Yes", 'Service providers'!G107, 1)</f>
        <v>1</v>
      </c>
      <c r="AI97" s="90" t="str">
        <f>IFERROR(('Medical equipment-NSP'!AI105*AH97)/AO97, "0")</f>
        <v>0</v>
      </c>
      <c r="AJ97" s="90">
        <f>IF('Medical equipment-NSP'!AH105="Yes", 'Service providers'!H107, 1)</f>
        <v>1</v>
      </c>
      <c r="AK97" s="90" t="str">
        <f>IFERROR(('Medical equipment-NSP'!AJ105*AJ97)/AO97, "0")</f>
        <v>0</v>
      </c>
      <c r="AL97" s="90">
        <f>IF('Medical equipment-NSP'!AE105="yes", 1, 0)</f>
        <v>0</v>
      </c>
      <c r="AM97" s="90">
        <f>IF('Medical equipment-NSP'!AF105="yes", 1, 0)</f>
        <v>0</v>
      </c>
      <c r="AN97" s="90">
        <f>IF('Medical equipment-NSP'!AG105="yes", 1, 0)</f>
        <v>0</v>
      </c>
      <c r="AO97" s="90">
        <f t="shared" si="4"/>
        <v>0</v>
      </c>
      <c r="AP97" s="90">
        <f>IF('Medical equipment-NSP'!AO105="Yes", 'Service providers'!G107, 1)</f>
        <v>1</v>
      </c>
      <c r="AQ97" s="90" t="str">
        <f>IFERROR(('Medical equipment-NSP'!AP105*AP97)/AW97, "0")</f>
        <v>0</v>
      </c>
      <c r="AR97" s="90">
        <f>IF('Medical equipment-NSP'!AO105="Yes", 'Service providers'!H107, 1)</f>
        <v>1</v>
      </c>
      <c r="AS97" s="90" t="str">
        <f>IFERROR(('Medical equipment-NSP'!AQ105*AR97)/AW97, "0")</f>
        <v>0</v>
      </c>
      <c r="AT97" s="90">
        <f>IF('Medical equipment-NSP'!AL105="yes", 1, 0)</f>
        <v>0</v>
      </c>
      <c r="AU97" s="90">
        <f>IF('Medical equipment-NSP'!AM105="yes", 1, 0)</f>
        <v>0</v>
      </c>
      <c r="AV97" s="90">
        <f>IF('Medical equipment-NSP'!AN105="yes", 1, 0)</f>
        <v>0</v>
      </c>
      <c r="AW97" s="90">
        <f t="shared" si="5"/>
        <v>0</v>
      </c>
      <c r="AX97" s="90">
        <f>IF('Medical equipment-NSP'!AV105="Yes", 'Service providers'!G107, 1)</f>
        <v>1</v>
      </c>
      <c r="AY97" s="90" t="str">
        <f>IFERROR(('Medical equipment-NSP'!AW105*AX97)/BE97, "0")</f>
        <v>0</v>
      </c>
      <c r="AZ97" s="90">
        <f>IF('Medical equipment-NSP'!AV105="Yes", 'Service providers'!H107, 1)</f>
        <v>1</v>
      </c>
      <c r="BA97" s="90" t="str">
        <f>IFERROR(('Medical equipment-NSP'!AX105*AZ97)/BE97, "0")</f>
        <v>0</v>
      </c>
      <c r="BB97" s="90">
        <f>IF('Medical equipment-NSP'!AS105="yes", 1, 0)</f>
        <v>0</v>
      </c>
      <c r="BC97" s="90">
        <f>IF('Medical equipment-NSP'!AT105="yes", 1, 0)</f>
        <v>0</v>
      </c>
      <c r="BD97" s="90">
        <f>IF('Medical equipment-NSP'!AU105="yes", 1, 0)</f>
        <v>0</v>
      </c>
      <c r="BE97" s="90">
        <f t="shared" si="6"/>
        <v>0</v>
      </c>
      <c r="BF97" s="90">
        <f>IF('Medical equipment-NSP'!BC105="Yes", 'Service providers'!G107, 1)</f>
        <v>1</v>
      </c>
      <c r="BG97" s="90" t="str">
        <f>IFERROR(('Medical equipment-NSP'!BD105*BF97)/BM97, "0")</f>
        <v>0</v>
      </c>
      <c r="BH97" s="90">
        <f>IF('Medical equipment-NSP'!BC105="Yes", 'Service providers'!H107, 1)</f>
        <v>1</v>
      </c>
      <c r="BI97" s="90" t="str">
        <f>IFERROR(('Medical equipment-NSP'!BE105*BH97)/BM97, "0")</f>
        <v>0</v>
      </c>
      <c r="BJ97" s="90">
        <f>IF('Medical equipment-NSP'!AZ105="yes", 1, 0)</f>
        <v>0</v>
      </c>
      <c r="BK97" s="90">
        <f>IF('Medical equipment-NSP'!BA105="yes", 1, 0)</f>
        <v>0</v>
      </c>
      <c r="BL97" s="90">
        <f>IF('Medical equipment-NSP'!BB105="yes", 1, 0)</f>
        <v>0</v>
      </c>
      <c r="BM97" s="90">
        <f t="shared" si="7"/>
        <v>0</v>
      </c>
    </row>
    <row r="98" spans="1:65" x14ac:dyDescent="0.25">
      <c r="A98" s="98" t="str">
        <f>'Service providers'!A108</f>
        <v>Enter name of Site 11</v>
      </c>
      <c r="B98" s="90">
        <f>IF('Medical equipment-NSP'!F106="Yes", 'Service providers'!G108, 1)</f>
        <v>1</v>
      </c>
      <c r="C98" s="90" t="str">
        <f>IFERROR(('Medical equipment-NSP'!G106*B98)/I98, "0")</f>
        <v>0</v>
      </c>
      <c r="D98" s="90">
        <f>IF('Medical equipment-NSP'!F106="Yes", 'Service providers'!H108, 1)</f>
        <v>1</v>
      </c>
      <c r="E98" s="90" t="str">
        <f>IFERROR(('Medical equipment-NSP'!H106*D98)/I98, "0")</f>
        <v>0</v>
      </c>
      <c r="F98" s="90">
        <f>IF('Medical equipment-NSP'!C106="yes", 1, 0)</f>
        <v>0</v>
      </c>
      <c r="G98" s="90">
        <f>IF('Medical equipment-NSP'!D106="yes", 1, 0)</f>
        <v>0</v>
      </c>
      <c r="H98" s="90">
        <f>IF('Medical equipment-NSP'!E106="yes", 1, 0)</f>
        <v>0</v>
      </c>
      <c r="I98" s="90">
        <f t="shared" si="0"/>
        <v>0</v>
      </c>
      <c r="J98" s="90">
        <f>IF('Medical equipment-NSP'!M106="Yes", 'Service providers'!G108, 1)</f>
        <v>1</v>
      </c>
      <c r="K98" s="90" t="str">
        <f>IFERROR(('Medical equipment-NSP'!N106*J98)/Q98, "0")</f>
        <v>0</v>
      </c>
      <c r="L98" s="90">
        <f>IF('Medical equipment-NSP'!M106="Yes", 'Service providers'!H108, 1)</f>
        <v>1</v>
      </c>
      <c r="M98" s="90" t="str">
        <f>IFERROR(('Medical equipment-NSP'!O106*L98)/Q98, "0")</f>
        <v>0</v>
      </c>
      <c r="N98" s="90">
        <f>IF('Medical equipment-NSP'!J106="yes", 1, 0)</f>
        <v>0</v>
      </c>
      <c r="O98" s="90">
        <f>IF('Medical equipment-NSP'!K106="yes", 1, 0)</f>
        <v>0</v>
      </c>
      <c r="P98" s="90">
        <f>IF('Medical equipment-NSP'!L106="yes", 1, 0)</f>
        <v>0</v>
      </c>
      <c r="Q98" s="90">
        <f t="shared" si="1"/>
        <v>0</v>
      </c>
      <c r="R98" s="90">
        <f>IF('Medical equipment-NSP'!T106="Yes", 'Service providers'!G108, 1)</f>
        <v>1</v>
      </c>
      <c r="S98" s="90" t="str">
        <f>IFERROR(('Medical equipment-NSP'!U106*R98)/Y98, "0")</f>
        <v>0</v>
      </c>
      <c r="T98" s="90">
        <f>IF('Medical equipment-NSP'!T106="Yes", 'Service providers'!H108, 1)</f>
        <v>1</v>
      </c>
      <c r="U98" s="90" t="str">
        <f>IFERROR(('Medical equipment-NSP'!V106*T98)/Y98, "0")</f>
        <v>0</v>
      </c>
      <c r="V98" s="90">
        <f>IF('Medical equipment-NSP'!Q106="yes", 1, 0)</f>
        <v>0</v>
      </c>
      <c r="W98" s="90">
        <f>IF('Medical equipment-NSP'!R106="yes", 1, 0)</f>
        <v>0</v>
      </c>
      <c r="X98" s="90">
        <f>IF('Medical equipment-NSP'!S106="yes", 1, 0)</f>
        <v>0</v>
      </c>
      <c r="Y98" s="90">
        <f t="shared" si="2"/>
        <v>0</v>
      </c>
      <c r="Z98" s="90">
        <f>IF('Medical equipment-NSP'!AA106="Yes", 'Service providers'!G108, 1)</f>
        <v>1</v>
      </c>
      <c r="AA98" s="90" t="str">
        <f>IFERROR(('Medical equipment-NSP'!AB106*Z98)/AG98, "0")</f>
        <v>0</v>
      </c>
      <c r="AB98" s="90">
        <f>IF('Medical equipment-NSP'!AA106="Yes", 'Service providers'!H108, 1)</f>
        <v>1</v>
      </c>
      <c r="AC98" s="90" t="str">
        <f>IFERROR(('Medical equipment-NSP'!AC106*AB98)/AG98, "0")</f>
        <v>0</v>
      </c>
      <c r="AD98" s="90">
        <f>IF('Medical equipment-NSP'!X106="yes", 1, 0)</f>
        <v>0</v>
      </c>
      <c r="AE98" s="90">
        <f>IF('Medical equipment-NSP'!Y106="yes", 1, 0)</f>
        <v>0</v>
      </c>
      <c r="AF98" s="90">
        <f>IF('Medical equipment-NSP'!Z106="yes", 1, 0)</f>
        <v>0</v>
      </c>
      <c r="AG98" s="90">
        <f t="shared" si="3"/>
        <v>0</v>
      </c>
      <c r="AH98" s="90">
        <f>IF('Medical equipment-NSP'!AH106="Yes", 'Service providers'!G108, 1)</f>
        <v>1</v>
      </c>
      <c r="AI98" s="90" t="str">
        <f>IFERROR(('Medical equipment-NSP'!AI106*AH98)/AO98, "0")</f>
        <v>0</v>
      </c>
      <c r="AJ98" s="90">
        <f>IF('Medical equipment-NSP'!AH106="Yes", 'Service providers'!H108, 1)</f>
        <v>1</v>
      </c>
      <c r="AK98" s="90" t="str">
        <f>IFERROR(('Medical equipment-NSP'!AJ106*AJ98)/AO98, "0")</f>
        <v>0</v>
      </c>
      <c r="AL98" s="90">
        <f>IF('Medical equipment-NSP'!AE106="yes", 1, 0)</f>
        <v>0</v>
      </c>
      <c r="AM98" s="90">
        <f>IF('Medical equipment-NSP'!AF106="yes", 1, 0)</f>
        <v>0</v>
      </c>
      <c r="AN98" s="90">
        <f>IF('Medical equipment-NSP'!AG106="yes", 1, 0)</f>
        <v>0</v>
      </c>
      <c r="AO98" s="90">
        <f t="shared" si="4"/>
        <v>0</v>
      </c>
      <c r="AP98" s="90">
        <f>IF('Medical equipment-NSP'!AO106="Yes", 'Service providers'!G108, 1)</f>
        <v>1</v>
      </c>
      <c r="AQ98" s="90" t="str">
        <f>IFERROR(('Medical equipment-NSP'!AP106*AP98)/AW98, "0")</f>
        <v>0</v>
      </c>
      <c r="AR98" s="90">
        <f>IF('Medical equipment-NSP'!AO106="Yes", 'Service providers'!H108, 1)</f>
        <v>1</v>
      </c>
      <c r="AS98" s="90" t="str">
        <f>IFERROR(('Medical equipment-NSP'!AQ106*AR98)/AW98, "0")</f>
        <v>0</v>
      </c>
      <c r="AT98" s="90">
        <f>IF('Medical equipment-NSP'!AL106="yes", 1, 0)</f>
        <v>0</v>
      </c>
      <c r="AU98" s="90">
        <f>IF('Medical equipment-NSP'!AM106="yes", 1, 0)</f>
        <v>0</v>
      </c>
      <c r="AV98" s="90">
        <f>IF('Medical equipment-NSP'!AN106="yes", 1, 0)</f>
        <v>0</v>
      </c>
      <c r="AW98" s="90">
        <f t="shared" si="5"/>
        <v>0</v>
      </c>
      <c r="AX98" s="90">
        <f>IF('Medical equipment-NSP'!AV106="Yes", 'Service providers'!G108, 1)</f>
        <v>1</v>
      </c>
      <c r="AY98" s="90" t="str">
        <f>IFERROR(('Medical equipment-NSP'!AW106*AX98)/BE98, "0")</f>
        <v>0</v>
      </c>
      <c r="AZ98" s="90">
        <f>IF('Medical equipment-NSP'!AV106="Yes", 'Service providers'!H108, 1)</f>
        <v>1</v>
      </c>
      <c r="BA98" s="90" t="str">
        <f>IFERROR(('Medical equipment-NSP'!AX106*AZ98)/BE98, "0")</f>
        <v>0</v>
      </c>
      <c r="BB98" s="90">
        <f>IF('Medical equipment-NSP'!AS106="yes", 1, 0)</f>
        <v>0</v>
      </c>
      <c r="BC98" s="90">
        <f>IF('Medical equipment-NSP'!AT106="yes", 1, 0)</f>
        <v>0</v>
      </c>
      <c r="BD98" s="90">
        <f>IF('Medical equipment-NSP'!AU106="yes", 1, 0)</f>
        <v>0</v>
      </c>
      <c r="BE98" s="90">
        <f t="shared" si="6"/>
        <v>0</v>
      </c>
      <c r="BF98" s="90">
        <f>IF('Medical equipment-NSP'!BC106="Yes", 'Service providers'!G108, 1)</f>
        <v>1</v>
      </c>
      <c r="BG98" s="90" t="str">
        <f>IFERROR(('Medical equipment-NSP'!BD106*BF98)/BM98, "0")</f>
        <v>0</v>
      </c>
      <c r="BH98" s="90">
        <f>IF('Medical equipment-NSP'!BC106="Yes", 'Service providers'!H108, 1)</f>
        <v>1</v>
      </c>
      <c r="BI98" s="90" t="str">
        <f>IFERROR(('Medical equipment-NSP'!BE106*BH98)/BM98, "0")</f>
        <v>0</v>
      </c>
      <c r="BJ98" s="90">
        <f>IF('Medical equipment-NSP'!AZ106="yes", 1, 0)</f>
        <v>0</v>
      </c>
      <c r="BK98" s="90">
        <f>IF('Medical equipment-NSP'!BA106="yes", 1, 0)</f>
        <v>0</v>
      </c>
      <c r="BL98" s="90">
        <f>IF('Medical equipment-NSP'!BB106="yes", 1, 0)</f>
        <v>0</v>
      </c>
      <c r="BM98" s="90">
        <f t="shared" si="7"/>
        <v>0</v>
      </c>
    </row>
    <row r="99" spans="1:65" x14ac:dyDescent="0.25">
      <c r="A99" s="98" t="str">
        <f>'Service providers'!A109</f>
        <v>Enter name of Site 12</v>
      </c>
      <c r="B99" s="90">
        <f>IF('Medical equipment-NSP'!F107="Yes", 'Service providers'!G109, 1)</f>
        <v>1</v>
      </c>
      <c r="C99" s="90" t="str">
        <f>IFERROR(('Medical equipment-NSP'!G107*B99)/I99, "0")</f>
        <v>0</v>
      </c>
      <c r="D99" s="90">
        <f>IF('Medical equipment-NSP'!F107="Yes", 'Service providers'!H109, 1)</f>
        <v>1</v>
      </c>
      <c r="E99" s="90" t="str">
        <f>IFERROR(('Medical equipment-NSP'!H107*D99)/I99, "0")</f>
        <v>0</v>
      </c>
      <c r="F99" s="90">
        <f>IF('Medical equipment-NSP'!C107="yes", 1, 0)</f>
        <v>0</v>
      </c>
      <c r="G99" s="90">
        <f>IF('Medical equipment-NSP'!D107="yes", 1, 0)</f>
        <v>0</v>
      </c>
      <c r="H99" s="90">
        <f>IF('Medical equipment-NSP'!E107="yes", 1, 0)</f>
        <v>0</v>
      </c>
      <c r="I99" s="90">
        <f t="shared" si="0"/>
        <v>0</v>
      </c>
      <c r="J99" s="90">
        <f>IF('Medical equipment-NSP'!M107="Yes", 'Service providers'!G109, 1)</f>
        <v>1</v>
      </c>
      <c r="K99" s="90" t="str">
        <f>IFERROR(('Medical equipment-NSP'!N107*J99)/Q99, "0")</f>
        <v>0</v>
      </c>
      <c r="L99" s="90">
        <f>IF('Medical equipment-NSP'!M107="Yes", 'Service providers'!H109, 1)</f>
        <v>1</v>
      </c>
      <c r="M99" s="90" t="str">
        <f>IFERROR(('Medical equipment-NSP'!O107*L99)/Q99, "0")</f>
        <v>0</v>
      </c>
      <c r="N99" s="90">
        <f>IF('Medical equipment-NSP'!J107="yes", 1, 0)</f>
        <v>0</v>
      </c>
      <c r="O99" s="90">
        <f>IF('Medical equipment-NSP'!K107="yes", 1, 0)</f>
        <v>0</v>
      </c>
      <c r="P99" s="90">
        <f>IF('Medical equipment-NSP'!L107="yes", 1, 0)</f>
        <v>0</v>
      </c>
      <c r="Q99" s="90">
        <f t="shared" si="1"/>
        <v>0</v>
      </c>
      <c r="R99" s="90">
        <f>IF('Medical equipment-NSP'!T107="Yes", 'Service providers'!G109, 1)</f>
        <v>1</v>
      </c>
      <c r="S99" s="90" t="str">
        <f>IFERROR(('Medical equipment-NSP'!U107*R99)/Y99, "0")</f>
        <v>0</v>
      </c>
      <c r="T99" s="90">
        <f>IF('Medical equipment-NSP'!T107="Yes", 'Service providers'!H109, 1)</f>
        <v>1</v>
      </c>
      <c r="U99" s="90" t="str">
        <f>IFERROR(('Medical equipment-NSP'!V107*T99)/Y99, "0")</f>
        <v>0</v>
      </c>
      <c r="V99" s="90">
        <f>IF('Medical equipment-NSP'!Q107="yes", 1, 0)</f>
        <v>0</v>
      </c>
      <c r="W99" s="90">
        <f>IF('Medical equipment-NSP'!R107="yes", 1, 0)</f>
        <v>0</v>
      </c>
      <c r="X99" s="90">
        <f>IF('Medical equipment-NSP'!S107="yes", 1, 0)</f>
        <v>0</v>
      </c>
      <c r="Y99" s="90">
        <f t="shared" si="2"/>
        <v>0</v>
      </c>
      <c r="Z99" s="90">
        <f>IF('Medical equipment-NSP'!AA107="Yes", 'Service providers'!G109, 1)</f>
        <v>1</v>
      </c>
      <c r="AA99" s="90" t="str">
        <f>IFERROR(('Medical equipment-NSP'!AB107*Z99)/AG99, "0")</f>
        <v>0</v>
      </c>
      <c r="AB99" s="90">
        <f>IF('Medical equipment-NSP'!AA107="Yes", 'Service providers'!H109, 1)</f>
        <v>1</v>
      </c>
      <c r="AC99" s="90" t="str">
        <f>IFERROR(('Medical equipment-NSP'!AC107*AB99)/AG99, "0")</f>
        <v>0</v>
      </c>
      <c r="AD99" s="90">
        <f>IF('Medical equipment-NSP'!X107="yes", 1, 0)</f>
        <v>0</v>
      </c>
      <c r="AE99" s="90">
        <f>IF('Medical equipment-NSP'!Y107="yes", 1, 0)</f>
        <v>0</v>
      </c>
      <c r="AF99" s="90">
        <f>IF('Medical equipment-NSP'!Z107="yes", 1, 0)</f>
        <v>0</v>
      </c>
      <c r="AG99" s="90">
        <f t="shared" si="3"/>
        <v>0</v>
      </c>
      <c r="AH99" s="90">
        <f>IF('Medical equipment-NSP'!AH107="Yes", 'Service providers'!G109, 1)</f>
        <v>1</v>
      </c>
      <c r="AI99" s="90" t="str">
        <f>IFERROR(('Medical equipment-NSP'!AI107*AH99)/AO99, "0")</f>
        <v>0</v>
      </c>
      <c r="AJ99" s="90">
        <f>IF('Medical equipment-NSP'!AH107="Yes", 'Service providers'!H109, 1)</f>
        <v>1</v>
      </c>
      <c r="AK99" s="90" t="str">
        <f>IFERROR(('Medical equipment-NSP'!AJ107*AJ99)/AO99, "0")</f>
        <v>0</v>
      </c>
      <c r="AL99" s="90">
        <f>IF('Medical equipment-NSP'!AE107="yes", 1, 0)</f>
        <v>0</v>
      </c>
      <c r="AM99" s="90">
        <f>IF('Medical equipment-NSP'!AF107="yes", 1, 0)</f>
        <v>0</v>
      </c>
      <c r="AN99" s="90">
        <f>IF('Medical equipment-NSP'!AG107="yes", 1, 0)</f>
        <v>0</v>
      </c>
      <c r="AO99" s="90">
        <f t="shared" si="4"/>
        <v>0</v>
      </c>
      <c r="AP99" s="90">
        <f>IF('Medical equipment-NSP'!AO107="Yes", 'Service providers'!G109, 1)</f>
        <v>1</v>
      </c>
      <c r="AQ99" s="90" t="str">
        <f>IFERROR(('Medical equipment-NSP'!AP107*AP99)/AW99, "0")</f>
        <v>0</v>
      </c>
      <c r="AR99" s="90">
        <f>IF('Medical equipment-NSP'!AO107="Yes", 'Service providers'!H109, 1)</f>
        <v>1</v>
      </c>
      <c r="AS99" s="90" t="str">
        <f>IFERROR(('Medical equipment-NSP'!AQ107*AR99)/AW99, "0")</f>
        <v>0</v>
      </c>
      <c r="AT99" s="90">
        <f>IF('Medical equipment-NSP'!AL107="yes", 1, 0)</f>
        <v>0</v>
      </c>
      <c r="AU99" s="90">
        <f>IF('Medical equipment-NSP'!AM107="yes", 1, 0)</f>
        <v>0</v>
      </c>
      <c r="AV99" s="90">
        <f>IF('Medical equipment-NSP'!AN107="yes", 1, 0)</f>
        <v>0</v>
      </c>
      <c r="AW99" s="90">
        <f t="shared" si="5"/>
        <v>0</v>
      </c>
      <c r="AX99" s="90">
        <f>IF('Medical equipment-NSP'!AV107="Yes", 'Service providers'!G109, 1)</f>
        <v>1</v>
      </c>
      <c r="AY99" s="90" t="str">
        <f>IFERROR(('Medical equipment-NSP'!AW107*AX99)/BE99, "0")</f>
        <v>0</v>
      </c>
      <c r="AZ99" s="90">
        <f>IF('Medical equipment-NSP'!AV107="Yes", 'Service providers'!H109, 1)</f>
        <v>1</v>
      </c>
      <c r="BA99" s="90" t="str">
        <f>IFERROR(('Medical equipment-NSP'!AX107*AZ99)/BE99, "0")</f>
        <v>0</v>
      </c>
      <c r="BB99" s="90">
        <f>IF('Medical equipment-NSP'!AS107="yes", 1, 0)</f>
        <v>0</v>
      </c>
      <c r="BC99" s="90">
        <f>IF('Medical equipment-NSP'!AT107="yes", 1, 0)</f>
        <v>0</v>
      </c>
      <c r="BD99" s="90">
        <f>IF('Medical equipment-NSP'!AU107="yes", 1, 0)</f>
        <v>0</v>
      </c>
      <c r="BE99" s="90">
        <f t="shared" si="6"/>
        <v>0</v>
      </c>
      <c r="BF99" s="90">
        <f>IF('Medical equipment-NSP'!BC107="Yes", 'Service providers'!G109, 1)</f>
        <v>1</v>
      </c>
      <c r="BG99" s="90" t="str">
        <f>IFERROR(('Medical equipment-NSP'!BD107*BF99)/BM99, "0")</f>
        <v>0</v>
      </c>
      <c r="BH99" s="90">
        <f>IF('Medical equipment-NSP'!BC107="Yes", 'Service providers'!H109, 1)</f>
        <v>1</v>
      </c>
      <c r="BI99" s="90" t="str">
        <f>IFERROR(('Medical equipment-NSP'!BE107*BH99)/BM99, "0")</f>
        <v>0</v>
      </c>
      <c r="BJ99" s="90">
        <f>IF('Medical equipment-NSP'!AZ107="yes", 1, 0)</f>
        <v>0</v>
      </c>
      <c r="BK99" s="90">
        <f>IF('Medical equipment-NSP'!BA107="yes", 1, 0)</f>
        <v>0</v>
      </c>
      <c r="BL99" s="90">
        <f>IF('Medical equipment-NSP'!BB107="yes", 1, 0)</f>
        <v>0</v>
      </c>
      <c r="BM99" s="90">
        <f t="shared" si="7"/>
        <v>0</v>
      </c>
    </row>
    <row r="100" spans="1:65" x14ac:dyDescent="0.25">
      <c r="A100" s="98" t="str">
        <f>'Service providers'!A110</f>
        <v>Enter name of Site 13</v>
      </c>
      <c r="B100" s="90">
        <f>IF('Medical equipment-NSP'!F108="Yes", 'Service providers'!G110, 1)</f>
        <v>1</v>
      </c>
      <c r="C100" s="90" t="str">
        <f>IFERROR(('Medical equipment-NSP'!G108*B100)/I100, "0")</f>
        <v>0</v>
      </c>
      <c r="D100" s="90">
        <f>IF('Medical equipment-NSP'!F108="Yes", 'Service providers'!H110, 1)</f>
        <v>1</v>
      </c>
      <c r="E100" s="90" t="str">
        <f>IFERROR(('Medical equipment-NSP'!H108*D100)/I100, "0")</f>
        <v>0</v>
      </c>
      <c r="F100" s="90">
        <f>IF('Medical equipment-NSP'!C108="yes", 1, 0)</f>
        <v>0</v>
      </c>
      <c r="G100" s="90">
        <f>IF('Medical equipment-NSP'!D108="yes", 1, 0)</f>
        <v>0</v>
      </c>
      <c r="H100" s="90">
        <f>IF('Medical equipment-NSP'!E108="yes", 1, 0)</f>
        <v>0</v>
      </c>
      <c r="I100" s="90">
        <f t="shared" si="0"/>
        <v>0</v>
      </c>
      <c r="J100" s="90">
        <f>IF('Medical equipment-NSP'!M108="Yes", 'Service providers'!G110, 1)</f>
        <v>1</v>
      </c>
      <c r="K100" s="90" t="str">
        <f>IFERROR(('Medical equipment-NSP'!N108*J100)/Q100, "0")</f>
        <v>0</v>
      </c>
      <c r="L100" s="90">
        <f>IF('Medical equipment-NSP'!M108="Yes", 'Service providers'!H110, 1)</f>
        <v>1</v>
      </c>
      <c r="M100" s="90" t="str">
        <f>IFERROR(('Medical equipment-NSP'!O108*L100)/Q100, "0")</f>
        <v>0</v>
      </c>
      <c r="N100" s="90">
        <f>IF('Medical equipment-NSP'!J108="yes", 1, 0)</f>
        <v>0</v>
      </c>
      <c r="O100" s="90">
        <f>IF('Medical equipment-NSP'!K108="yes", 1, 0)</f>
        <v>0</v>
      </c>
      <c r="P100" s="90">
        <f>IF('Medical equipment-NSP'!L108="yes", 1, 0)</f>
        <v>0</v>
      </c>
      <c r="Q100" s="90">
        <f t="shared" si="1"/>
        <v>0</v>
      </c>
      <c r="R100" s="90">
        <f>IF('Medical equipment-NSP'!T108="Yes", 'Service providers'!G110, 1)</f>
        <v>1</v>
      </c>
      <c r="S100" s="90" t="str">
        <f>IFERROR(('Medical equipment-NSP'!U108*R100)/Y100, "0")</f>
        <v>0</v>
      </c>
      <c r="T100" s="90">
        <f>IF('Medical equipment-NSP'!T108="Yes", 'Service providers'!H110, 1)</f>
        <v>1</v>
      </c>
      <c r="U100" s="90" t="str">
        <f>IFERROR(('Medical equipment-NSP'!V108*T100)/Y100, "0")</f>
        <v>0</v>
      </c>
      <c r="V100" s="90">
        <f>IF('Medical equipment-NSP'!Q108="yes", 1, 0)</f>
        <v>0</v>
      </c>
      <c r="W100" s="90">
        <f>IF('Medical equipment-NSP'!R108="yes", 1, 0)</f>
        <v>0</v>
      </c>
      <c r="X100" s="90">
        <f>IF('Medical equipment-NSP'!S108="yes", 1, 0)</f>
        <v>0</v>
      </c>
      <c r="Y100" s="90">
        <f t="shared" si="2"/>
        <v>0</v>
      </c>
      <c r="Z100" s="90">
        <f>IF('Medical equipment-NSP'!AA108="Yes", 'Service providers'!G110, 1)</f>
        <v>1</v>
      </c>
      <c r="AA100" s="90" t="str">
        <f>IFERROR(('Medical equipment-NSP'!AB108*Z100)/AG100, "0")</f>
        <v>0</v>
      </c>
      <c r="AB100" s="90">
        <f>IF('Medical equipment-NSP'!AA108="Yes", 'Service providers'!H110, 1)</f>
        <v>1</v>
      </c>
      <c r="AC100" s="90" t="str">
        <f>IFERROR(('Medical equipment-NSP'!AC108*AB100)/AG100, "0")</f>
        <v>0</v>
      </c>
      <c r="AD100" s="90">
        <f>IF('Medical equipment-NSP'!X108="yes", 1, 0)</f>
        <v>0</v>
      </c>
      <c r="AE100" s="90">
        <f>IF('Medical equipment-NSP'!Y108="yes", 1, 0)</f>
        <v>0</v>
      </c>
      <c r="AF100" s="90">
        <f>IF('Medical equipment-NSP'!Z108="yes", 1, 0)</f>
        <v>0</v>
      </c>
      <c r="AG100" s="90">
        <f t="shared" si="3"/>
        <v>0</v>
      </c>
      <c r="AH100" s="90">
        <f>IF('Medical equipment-NSP'!AH108="Yes", 'Service providers'!G110, 1)</f>
        <v>1</v>
      </c>
      <c r="AI100" s="90" t="str">
        <f>IFERROR(('Medical equipment-NSP'!AI108*AH100)/AO100, "0")</f>
        <v>0</v>
      </c>
      <c r="AJ100" s="90">
        <f>IF('Medical equipment-NSP'!AH108="Yes", 'Service providers'!H110, 1)</f>
        <v>1</v>
      </c>
      <c r="AK100" s="90" t="str">
        <f>IFERROR(('Medical equipment-NSP'!AJ108*AJ100)/AO100, "0")</f>
        <v>0</v>
      </c>
      <c r="AL100" s="90">
        <f>IF('Medical equipment-NSP'!AE108="yes", 1, 0)</f>
        <v>0</v>
      </c>
      <c r="AM100" s="90">
        <f>IF('Medical equipment-NSP'!AF108="yes", 1, 0)</f>
        <v>0</v>
      </c>
      <c r="AN100" s="90">
        <f>IF('Medical equipment-NSP'!AG108="yes", 1, 0)</f>
        <v>0</v>
      </c>
      <c r="AO100" s="90">
        <f t="shared" si="4"/>
        <v>0</v>
      </c>
      <c r="AP100" s="90">
        <f>IF('Medical equipment-NSP'!AO108="Yes", 'Service providers'!G110, 1)</f>
        <v>1</v>
      </c>
      <c r="AQ100" s="90" t="str">
        <f>IFERROR(('Medical equipment-NSP'!AP108*AP100)/AW100, "0")</f>
        <v>0</v>
      </c>
      <c r="AR100" s="90">
        <f>IF('Medical equipment-NSP'!AO108="Yes", 'Service providers'!H110, 1)</f>
        <v>1</v>
      </c>
      <c r="AS100" s="90" t="str">
        <f>IFERROR(('Medical equipment-NSP'!AQ108*AR100)/AW100, "0")</f>
        <v>0</v>
      </c>
      <c r="AT100" s="90">
        <f>IF('Medical equipment-NSP'!AL108="yes", 1, 0)</f>
        <v>0</v>
      </c>
      <c r="AU100" s="90">
        <f>IF('Medical equipment-NSP'!AM108="yes", 1, 0)</f>
        <v>0</v>
      </c>
      <c r="AV100" s="90">
        <f>IF('Medical equipment-NSP'!AN108="yes", 1, 0)</f>
        <v>0</v>
      </c>
      <c r="AW100" s="90">
        <f t="shared" si="5"/>
        <v>0</v>
      </c>
      <c r="AX100" s="90">
        <f>IF('Medical equipment-NSP'!AV108="Yes", 'Service providers'!G110, 1)</f>
        <v>1</v>
      </c>
      <c r="AY100" s="90" t="str">
        <f>IFERROR(('Medical equipment-NSP'!AW108*AX100)/BE100, "0")</f>
        <v>0</v>
      </c>
      <c r="AZ100" s="90">
        <f>IF('Medical equipment-NSP'!AV108="Yes", 'Service providers'!H110, 1)</f>
        <v>1</v>
      </c>
      <c r="BA100" s="90" t="str">
        <f>IFERROR(('Medical equipment-NSP'!AX108*AZ100)/BE100, "0")</f>
        <v>0</v>
      </c>
      <c r="BB100" s="90">
        <f>IF('Medical equipment-NSP'!AS108="yes", 1, 0)</f>
        <v>0</v>
      </c>
      <c r="BC100" s="90">
        <f>IF('Medical equipment-NSP'!AT108="yes", 1, 0)</f>
        <v>0</v>
      </c>
      <c r="BD100" s="90">
        <f>IF('Medical equipment-NSP'!AU108="yes", 1, 0)</f>
        <v>0</v>
      </c>
      <c r="BE100" s="90">
        <f t="shared" si="6"/>
        <v>0</v>
      </c>
      <c r="BF100" s="90">
        <f>IF('Medical equipment-NSP'!BC108="Yes", 'Service providers'!G110, 1)</f>
        <v>1</v>
      </c>
      <c r="BG100" s="90" t="str">
        <f>IFERROR(('Medical equipment-NSP'!BD108*BF100)/BM100, "0")</f>
        <v>0</v>
      </c>
      <c r="BH100" s="90">
        <f>IF('Medical equipment-NSP'!BC108="Yes", 'Service providers'!H110, 1)</f>
        <v>1</v>
      </c>
      <c r="BI100" s="90" t="str">
        <f>IFERROR(('Medical equipment-NSP'!BE108*BH100)/BM100, "0")</f>
        <v>0</v>
      </c>
      <c r="BJ100" s="90">
        <f>IF('Medical equipment-NSP'!AZ108="yes", 1, 0)</f>
        <v>0</v>
      </c>
      <c r="BK100" s="90">
        <f>IF('Medical equipment-NSP'!BA108="yes", 1, 0)</f>
        <v>0</v>
      </c>
      <c r="BL100" s="90">
        <f>IF('Medical equipment-NSP'!BB108="yes", 1, 0)</f>
        <v>0</v>
      </c>
      <c r="BM100" s="90">
        <f t="shared" si="7"/>
        <v>0</v>
      </c>
    </row>
    <row r="101" spans="1:65" x14ac:dyDescent="0.25">
      <c r="A101" s="98" t="str">
        <f>'Service providers'!A111</f>
        <v>Enter name of Site 14</v>
      </c>
      <c r="B101" s="90">
        <f>IF('Medical equipment-NSP'!F109="Yes", 'Service providers'!G111, 1)</f>
        <v>1</v>
      </c>
      <c r="C101" s="90" t="str">
        <f>IFERROR(('Medical equipment-NSP'!G109*B101)/I101, "0")</f>
        <v>0</v>
      </c>
      <c r="D101" s="90">
        <f>IF('Medical equipment-NSP'!F109="Yes", 'Service providers'!H111, 1)</f>
        <v>1</v>
      </c>
      <c r="E101" s="90" t="str">
        <f>IFERROR(('Medical equipment-NSP'!H109*D101)/I101, "0")</f>
        <v>0</v>
      </c>
      <c r="F101" s="90">
        <f>IF('Medical equipment-NSP'!C109="yes", 1, 0)</f>
        <v>0</v>
      </c>
      <c r="G101" s="90">
        <f>IF('Medical equipment-NSP'!D109="yes", 1, 0)</f>
        <v>0</v>
      </c>
      <c r="H101" s="90">
        <f>IF('Medical equipment-NSP'!E109="yes", 1, 0)</f>
        <v>0</v>
      </c>
      <c r="I101" s="90">
        <f t="shared" si="0"/>
        <v>0</v>
      </c>
      <c r="J101" s="90">
        <f>IF('Medical equipment-NSP'!M109="Yes", 'Service providers'!G111, 1)</f>
        <v>1</v>
      </c>
      <c r="K101" s="90" t="str">
        <f>IFERROR(('Medical equipment-NSP'!N109*J101)/Q101, "0")</f>
        <v>0</v>
      </c>
      <c r="L101" s="90">
        <f>IF('Medical equipment-NSP'!M109="Yes", 'Service providers'!H111, 1)</f>
        <v>1</v>
      </c>
      <c r="M101" s="90" t="str">
        <f>IFERROR(('Medical equipment-NSP'!O109*L101)/Q101, "0")</f>
        <v>0</v>
      </c>
      <c r="N101" s="90">
        <f>IF('Medical equipment-NSP'!J109="yes", 1, 0)</f>
        <v>0</v>
      </c>
      <c r="O101" s="90">
        <f>IF('Medical equipment-NSP'!K109="yes", 1, 0)</f>
        <v>0</v>
      </c>
      <c r="P101" s="90">
        <f>IF('Medical equipment-NSP'!L109="yes", 1, 0)</f>
        <v>0</v>
      </c>
      <c r="Q101" s="90">
        <f t="shared" si="1"/>
        <v>0</v>
      </c>
      <c r="R101" s="90">
        <f>IF('Medical equipment-NSP'!T109="Yes", 'Service providers'!G111, 1)</f>
        <v>1</v>
      </c>
      <c r="S101" s="90" t="str">
        <f>IFERROR(('Medical equipment-NSP'!U109*R101)/Y101, "0")</f>
        <v>0</v>
      </c>
      <c r="T101" s="90">
        <f>IF('Medical equipment-NSP'!T109="Yes", 'Service providers'!H111, 1)</f>
        <v>1</v>
      </c>
      <c r="U101" s="90" t="str">
        <f>IFERROR(('Medical equipment-NSP'!V109*T101)/Y101, "0")</f>
        <v>0</v>
      </c>
      <c r="V101" s="90">
        <f>IF('Medical equipment-NSP'!Q109="yes", 1, 0)</f>
        <v>0</v>
      </c>
      <c r="W101" s="90">
        <f>IF('Medical equipment-NSP'!R109="yes", 1, 0)</f>
        <v>0</v>
      </c>
      <c r="X101" s="90">
        <f>IF('Medical equipment-NSP'!S109="yes", 1, 0)</f>
        <v>0</v>
      </c>
      <c r="Y101" s="90">
        <f t="shared" si="2"/>
        <v>0</v>
      </c>
      <c r="Z101" s="90">
        <f>IF('Medical equipment-NSP'!AA109="Yes", 'Service providers'!G111, 1)</f>
        <v>1</v>
      </c>
      <c r="AA101" s="90" t="str">
        <f>IFERROR(('Medical equipment-NSP'!AB109*Z101)/AG101, "0")</f>
        <v>0</v>
      </c>
      <c r="AB101" s="90">
        <f>IF('Medical equipment-NSP'!AA109="Yes", 'Service providers'!H111, 1)</f>
        <v>1</v>
      </c>
      <c r="AC101" s="90" t="str">
        <f>IFERROR(('Medical equipment-NSP'!AC109*AB101)/AG101, "0")</f>
        <v>0</v>
      </c>
      <c r="AD101" s="90">
        <f>IF('Medical equipment-NSP'!X109="yes", 1, 0)</f>
        <v>0</v>
      </c>
      <c r="AE101" s="90">
        <f>IF('Medical equipment-NSP'!Y109="yes", 1, 0)</f>
        <v>0</v>
      </c>
      <c r="AF101" s="90">
        <f>IF('Medical equipment-NSP'!Z109="yes", 1, 0)</f>
        <v>0</v>
      </c>
      <c r="AG101" s="90">
        <f t="shared" si="3"/>
        <v>0</v>
      </c>
      <c r="AH101" s="90">
        <f>IF('Medical equipment-NSP'!AH109="Yes", 'Service providers'!G111, 1)</f>
        <v>1</v>
      </c>
      <c r="AI101" s="90" t="str">
        <f>IFERROR(('Medical equipment-NSP'!AI109*AH101)/AO101, "0")</f>
        <v>0</v>
      </c>
      <c r="AJ101" s="90">
        <f>IF('Medical equipment-NSP'!AH109="Yes", 'Service providers'!H111, 1)</f>
        <v>1</v>
      </c>
      <c r="AK101" s="90" t="str">
        <f>IFERROR(('Medical equipment-NSP'!AJ109*AJ101)/AO101, "0")</f>
        <v>0</v>
      </c>
      <c r="AL101" s="90">
        <f>IF('Medical equipment-NSP'!AE109="yes", 1, 0)</f>
        <v>0</v>
      </c>
      <c r="AM101" s="90">
        <f>IF('Medical equipment-NSP'!AF109="yes", 1, 0)</f>
        <v>0</v>
      </c>
      <c r="AN101" s="90">
        <f>IF('Medical equipment-NSP'!AG109="yes", 1, 0)</f>
        <v>0</v>
      </c>
      <c r="AO101" s="90">
        <f t="shared" si="4"/>
        <v>0</v>
      </c>
      <c r="AP101" s="90">
        <f>IF('Medical equipment-NSP'!AO109="Yes", 'Service providers'!G111, 1)</f>
        <v>1</v>
      </c>
      <c r="AQ101" s="90" t="str">
        <f>IFERROR(('Medical equipment-NSP'!AP109*AP101)/AW101, "0")</f>
        <v>0</v>
      </c>
      <c r="AR101" s="90">
        <f>IF('Medical equipment-NSP'!AO109="Yes", 'Service providers'!H111, 1)</f>
        <v>1</v>
      </c>
      <c r="AS101" s="90" t="str">
        <f>IFERROR(('Medical equipment-NSP'!AQ109*AR101)/AW101, "0")</f>
        <v>0</v>
      </c>
      <c r="AT101" s="90">
        <f>IF('Medical equipment-NSP'!AL109="yes", 1, 0)</f>
        <v>0</v>
      </c>
      <c r="AU101" s="90">
        <f>IF('Medical equipment-NSP'!AM109="yes", 1, 0)</f>
        <v>0</v>
      </c>
      <c r="AV101" s="90">
        <f>IF('Medical equipment-NSP'!AN109="yes", 1, 0)</f>
        <v>0</v>
      </c>
      <c r="AW101" s="90">
        <f t="shared" si="5"/>
        <v>0</v>
      </c>
      <c r="AX101" s="90">
        <f>IF('Medical equipment-NSP'!AV109="Yes", 'Service providers'!G111, 1)</f>
        <v>1</v>
      </c>
      <c r="AY101" s="90" t="str">
        <f>IFERROR(('Medical equipment-NSP'!AW109*AX101)/BE101, "0")</f>
        <v>0</v>
      </c>
      <c r="AZ101" s="90">
        <f>IF('Medical equipment-NSP'!AV109="Yes", 'Service providers'!H111, 1)</f>
        <v>1</v>
      </c>
      <c r="BA101" s="90" t="str">
        <f>IFERROR(('Medical equipment-NSP'!AX109*AZ101)/BE101, "0")</f>
        <v>0</v>
      </c>
      <c r="BB101" s="90">
        <f>IF('Medical equipment-NSP'!AS109="yes", 1, 0)</f>
        <v>0</v>
      </c>
      <c r="BC101" s="90">
        <f>IF('Medical equipment-NSP'!AT109="yes", 1, 0)</f>
        <v>0</v>
      </c>
      <c r="BD101" s="90">
        <f>IF('Medical equipment-NSP'!AU109="yes", 1, 0)</f>
        <v>0</v>
      </c>
      <c r="BE101" s="90">
        <f t="shared" si="6"/>
        <v>0</v>
      </c>
      <c r="BF101" s="90">
        <f>IF('Medical equipment-NSP'!BC109="Yes", 'Service providers'!G111, 1)</f>
        <v>1</v>
      </c>
      <c r="BG101" s="90" t="str">
        <f>IFERROR(('Medical equipment-NSP'!BD109*BF101)/BM101, "0")</f>
        <v>0</v>
      </c>
      <c r="BH101" s="90">
        <f>IF('Medical equipment-NSP'!BC109="Yes", 'Service providers'!H111, 1)</f>
        <v>1</v>
      </c>
      <c r="BI101" s="90" t="str">
        <f>IFERROR(('Medical equipment-NSP'!BE109*BH101)/BM101, "0")</f>
        <v>0</v>
      </c>
      <c r="BJ101" s="90">
        <f>IF('Medical equipment-NSP'!AZ109="yes", 1, 0)</f>
        <v>0</v>
      </c>
      <c r="BK101" s="90">
        <f>IF('Medical equipment-NSP'!BA109="yes", 1, 0)</f>
        <v>0</v>
      </c>
      <c r="BL101" s="90">
        <f>IF('Medical equipment-NSP'!BB109="yes", 1, 0)</f>
        <v>0</v>
      </c>
      <c r="BM101" s="90">
        <f t="shared" si="7"/>
        <v>0</v>
      </c>
    </row>
    <row r="102" spans="1:65" x14ac:dyDescent="0.25">
      <c r="A102" s="98" t="str">
        <f>'Service providers'!A112</f>
        <v>Enter name of Site 15</v>
      </c>
      <c r="B102" s="90">
        <f>IF('Medical equipment-NSP'!F110="Yes", 'Service providers'!G112, 1)</f>
        <v>1</v>
      </c>
      <c r="C102" s="90" t="str">
        <f>IFERROR(('Medical equipment-NSP'!G110*B102)/I102, "0")</f>
        <v>0</v>
      </c>
      <c r="D102" s="90">
        <f>IF('Medical equipment-NSP'!F110="Yes", 'Service providers'!H112, 1)</f>
        <v>1</v>
      </c>
      <c r="E102" s="90" t="str">
        <f>IFERROR(('Medical equipment-NSP'!H110*D102)/I102, "0")</f>
        <v>0</v>
      </c>
      <c r="F102" s="90">
        <f>IF('Medical equipment-NSP'!C110="yes", 1, 0)</f>
        <v>0</v>
      </c>
      <c r="G102" s="90">
        <f>IF('Medical equipment-NSP'!D110="yes", 1, 0)</f>
        <v>0</v>
      </c>
      <c r="H102" s="90">
        <f>IF('Medical equipment-NSP'!E110="yes", 1, 0)</f>
        <v>0</v>
      </c>
      <c r="I102" s="90">
        <f t="shared" si="0"/>
        <v>0</v>
      </c>
      <c r="J102" s="90">
        <f>IF('Medical equipment-NSP'!M110="Yes", 'Service providers'!G112, 1)</f>
        <v>1</v>
      </c>
      <c r="K102" s="90" t="str">
        <f>IFERROR(('Medical equipment-NSP'!N110*J102)/Q102, "0")</f>
        <v>0</v>
      </c>
      <c r="L102" s="90">
        <f>IF('Medical equipment-NSP'!M110="Yes", 'Service providers'!H112, 1)</f>
        <v>1</v>
      </c>
      <c r="M102" s="90" t="str">
        <f>IFERROR(('Medical equipment-NSP'!O110*L102)/Q102, "0")</f>
        <v>0</v>
      </c>
      <c r="N102" s="90">
        <f>IF('Medical equipment-NSP'!J110="yes", 1, 0)</f>
        <v>0</v>
      </c>
      <c r="O102" s="90">
        <f>IF('Medical equipment-NSP'!K110="yes", 1, 0)</f>
        <v>0</v>
      </c>
      <c r="P102" s="90">
        <f>IF('Medical equipment-NSP'!L110="yes", 1, 0)</f>
        <v>0</v>
      </c>
      <c r="Q102" s="90">
        <f t="shared" si="1"/>
        <v>0</v>
      </c>
      <c r="R102" s="90">
        <f>IF('Medical equipment-NSP'!T110="Yes", 'Service providers'!G112, 1)</f>
        <v>1</v>
      </c>
      <c r="S102" s="90" t="str">
        <f>IFERROR(('Medical equipment-NSP'!U110*R102)/Y102, "0")</f>
        <v>0</v>
      </c>
      <c r="T102" s="90">
        <f>IF('Medical equipment-NSP'!T110="Yes", 'Service providers'!H112, 1)</f>
        <v>1</v>
      </c>
      <c r="U102" s="90" t="str">
        <f>IFERROR(('Medical equipment-NSP'!V110*T102)/Y102, "0")</f>
        <v>0</v>
      </c>
      <c r="V102" s="90">
        <f>IF('Medical equipment-NSP'!Q110="yes", 1, 0)</f>
        <v>0</v>
      </c>
      <c r="W102" s="90">
        <f>IF('Medical equipment-NSP'!R110="yes", 1, 0)</f>
        <v>0</v>
      </c>
      <c r="X102" s="90">
        <f>IF('Medical equipment-NSP'!S110="yes", 1, 0)</f>
        <v>0</v>
      </c>
      <c r="Y102" s="90">
        <f t="shared" si="2"/>
        <v>0</v>
      </c>
      <c r="Z102" s="90">
        <f>IF('Medical equipment-NSP'!AA110="Yes", 'Service providers'!G112, 1)</f>
        <v>1</v>
      </c>
      <c r="AA102" s="90" t="str">
        <f>IFERROR(('Medical equipment-NSP'!AB110*Z102)/AG102, "0")</f>
        <v>0</v>
      </c>
      <c r="AB102" s="90">
        <f>IF('Medical equipment-NSP'!AA110="Yes", 'Service providers'!H112, 1)</f>
        <v>1</v>
      </c>
      <c r="AC102" s="90" t="str">
        <f>IFERROR(('Medical equipment-NSP'!AC110*AB102)/AG102, "0")</f>
        <v>0</v>
      </c>
      <c r="AD102" s="90">
        <f>IF('Medical equipment-NSP'!X110="yes", 1, 0)</f>
        <v>0</v>
      </c>
      <c r="AE102" s="90">
        <f>IF('Medical equipment-NSP'!Y110="yes", 1, 0)</f>
        <v>0</v>
      </c>
      <c r="AF102" s="90">
        <f>IF('Medical equipment-NSP'!Z110="yes", 1, 0)</f>
        <v>0</v>
      </c>
      <c r="AG102" s="90">
        <f t="shared" si="3"/>
        <v>0</v>
      </c>
      <c r="AH102" s="90">
        <f>IF('Medical equipment-NSP'!AH110="Yes", 'Service providers'!G112, 1)</f>
        <v>1</v>
      </c>
      <c r="AI102" s="90" t="str">
        <f>IFERROR(('Medical equipment-NSP'!AI110*AH102)/AO102, "0")</f>
        <v>0</v>
      </c>
      <c r="AJ102" s="90">
        <f>IF('Medical equipment-NSP'!AH110="Yes", 'Service providers'!H112, 1)</f>
        <v>1</v>
      </c>
      <c r="AK102" s="90" t="str">
        <f>IFERROR(('Medical equipment-NSP'!AJ110*AJ102)/AO102, "0")</f>
        <v>0</v>
      </c>
      <c r="AL102" s="90">
        <f>IF('Medical equipment-NSP'!AE110="yes", 1, 0)</f>
        <v>0</v>
      </c>
      <c r="AM102" s="90">
        <f>IF('Medical equipment-NSP'!AF110="yes", 1, 0)</f>
        <v>0</v>
      </c>
      <c r="AN102" s="90">
        <f>IF('Medical equipment-NSP'!AG110="yes", 1, 0)</f>
        <v>0</v>
      </c>
      <c r="AO102" s="90">
        <f t="shared" si="4"/>
        <v>0</v>
      </c>
      <c r="AP102" s="90">
        <f>IF('Medical equipment-NSP'!AO110="Yes", 'Service providers'!G112, 1)</f>
        <v>1</v>
      </c>
      <c r="AQ102" s="90" t="str">
        <f>IFERROR(('Medical equipment-NSP'!AP110*AP102)/AW102, "0")</f>
        <v>0</v>
      </c>
      <c r="AR102" s="90">
        <f>IF('Medical equipment-NSP'!AO110="Yes", 'Service providers'!H112, 1)</f>
        <v>1</v>
      </c>
      <c r="AS102" s="90" t="str">
        <f>IFERROR(('Medical equipment-NSP'!AQ110*AR102)/AW102, "0")</f>
        <v>0</v>
      </c>
      <c r="AT102" s="90">
        <f>IF('Medical equipment-NSP'!AL110="yes", 1, 0)</f>
        <v>0</v>
      </c>
      <c r="AU102" s="90">
        <f>IF('Medical equipment-NSP'!AM110="yes", 1, 0)</f>
        <v>0</v>
      </c>
      <c r="AV102" s="90">
        <f>IF('Medical equipment-NSP'!AN110="yes", 1, 0)</f>
        <v>0</v>
      </c>
      <c r="AW102" s="90">
        <f t="shared" si="5"/>
        <v>0</v>
      </c>
      <c r="AX102" s="90">
        <f>IF('Medical equipment-NSP'!AV110="Yes", 'Service providers'!G112, 1)</f>
        <v>1</v>
      </c>
      <c r="AY102" s="90" t="str">
        <f>IFERROR(('Medical equipment-NSP'!AW110*AX102)/BE102, "0")</f>
        <v>0</v>
      </c>
      <c r="AZ102" s="90">
        <f>IF('Medical equipment-NSP'!AV110="Yes", 'Service providers'!H112, 1)</f>
        <v>1</v>
      </c>
      <c r="BA102" s="90" t="str">
        <f>IFERROR(('Medical equipment-NSP'!AX110*AZ102)/BE102, "0")</f>
        <v>0</v>
      </c>
      <c r="BB102" s="90">
        <f>IF('Medical equipment-NSP'!AS110="yes", 1, 0)</f>
        <v>0</v>
      </c>
      <c r="BC102" s="90">
        <f>IF('Medical equipment-NSP'!AT110="yes", 1, 0)</f>
        <v>0</v>
      </c>
      <c r="BD102" s="90">
        <f>IF('Medical equipment-NSP'!AU110="yes", 1, 0)</f>
        <v>0</v>
      </c>
      <c r="BE102" s="90">
        <f t="shared" si="6"/>
        <v>0</v>
      </c>
      <c r="BF102" s="90">
        <f>IF('Medical equipment-NSP'!BC110="Yes", 'Service providers'!G112, 1)</f>
        <v>1</v>
      </c>
      <c r="BG102" s="90" t="str">
        <f>IFERROR(('Medical equipment-NSP'!BD110*BF102)/BM102, "0")</f>
        <v>0</v>
      </c>
      <c r="BH102" s="90">
        <f>IF('Medical equipment-NSP'!BC110="Yes", 'Service providers'!H112, 1)</f>
        <v>1</v>
      </c>
      <c r="BI102" s="90" t="str">
        <f>IFERROR(('Medical equipment-NSP'!BE110*BH102)/BM102, "0")</f>
        <v>0</v>
      </c>
      <c r="BJ102" s="90">
        <f>IF('Medical equipment-NSP'!AZ110="yes", 1, 0)</f>
        <v>0</v>
      </c>
      <c r="BK102" s="90">
        <f>IF('Medical equipment-NSP'!BA110="yes", 1, 0)</f>
        <v>0</v>
      </c>
      <c r="BL102" s="90">
        <f>IF('Medical equipment-NSP'!BB110="yes", 1, 0)</f>
        <v>0</v>
      </c>
      <c r="BM102" s="90">
        <f t="shared" si="7"/>
        <v>0</v>
      </c>
    </row>
    <row r="103" spans="1:65" x14ac:dyDescent="0.25">
      <c r="A103" s="98" t="str">
        <f>'Service providers'!A113</f>
        <v>Enter name of Site 16</v>
      </c>
      <c r="B103" s="90">
        <f>IF('Medical equipment-NSP'!F111="Yes", 'Service providers'!G113, 1)</f>
        <v>1</v>
      </c>
      <c r="C103" s="90" t="str">
        <f>IFERROR(('Medical equipment-NSP'!G111*B103)/I103, "0")</f>
        <v>0</v>
      </c>
      <c r="D103" s="90">
        <f>IF('Medical equipment-NSP'!F111="Yes", 'Service providers'!H113, 1)</f>
        <v>1</v>
      </c>
      <c r="E103" s="90" t="str">
        <f>IFERROR(('Medical equipment-NSP'!H111*D103)/I103, "0")</f>
        <v>0</v>
      </c>
      <c r="F103" s="90">
        <f>IF('Medical equipment-NSP'!C111="yes", 1, 0)</f>
        <v>0</v>
      </c>
      <c r="G103" s="90">
        <f>IF('Medical equipment-NSP'!D111="yes", 1, 0)</f>
        <v>0</v>
      </c>
      <c r="H103" s="90">
        <f>IF('Medical equipment-NSP'!E111="yes", 1, 0)</f>
        <v>0</v>
      </c>
      <c r="I103" s="90">
        <f t="shared" si="0"/>
        <v>0</v>
      </c>
      <c r="J103" s="90">
        <f>IF('Medical equipment-NSP'!M111="Yes", 'Service providers'!G113, 1)</f>
        <v>1</v>
      </c>
      <c r="K103" s="90" t="str">
        <f>IFERROR(('Medical equipment-NSP'!N111*J103)/Q103, "0")</f>
        <v>0</v>
      </c>
      <c r="L103" s="90">
        <f>IF('Medical equipment-NSP'!M111="Yes", 'Service providers'!H113, 1)</f>
        <v>1</v>
      </c>
      <c r="M103" s="90" t="str">
        <f>IFERROR(('Medical equipment-NSP'!O111*L103)/Q103, "0")</f>
        <v>0</v>
      </c>
      <c r="N103" s="90">
        <f>IF('Medical equipment-NSP'!J111="yes", 1, 0)</f>
        <v>0</v>
      </c>
      <c r="O103" s="90">
        <f>IF('Medical equipment-NSP'!K111="yes", 1, 0)</f>
        <v>0</v>
      </c>
      <c r="P103" s="90">
        <f>IF('Medical equipment-NSP'!L111="yes", 1, 0)</f>
        <v>0</v>
      </c>
      <c r="Q103" s="90">
        <f t="shared" si="1"/>
        <v>0</v>
      </c>
      <c r="R103" s="90">
        <f>IF('Medical equipment-NSP'!T111="Yes", 'Service providers'!G113, 1)</f>
        <v>1</v>
      </c>
      <c r="S103" s="90" t="str">
        <f>IFERROR(('Medical equipment-NSP'!U111*R103)/Y103, "0")</f>
        <v>0</v>
      </c>
      <c r="T103" s="90">
        <f>IF('Medical equipment-NSP'!T111="Yes", 'Service providers'!H113, 1)</f>
        <v>1</v>
      </c>
      <c r="U103" s="90" t="str">
        <f>IFERROR(('Medical equipment-NSP'!V111*T103)/Y103, "0")</f>
        <v>0</v>
      </c>
      <c r="V103" s="90">
        <f>IF('Medical equipment-NSP'!Q111="yes", 1, 0)</f>
        <v>0</v>
      </c>
      <c r="W103" s="90">
        <f>IF('Medical equipment-NSP'!R111="yes", 1, 0)</f>
        <v>0</v>
      </c>
      <c r="X103" s="90">
        <f>IF('Medical equipment-NSP'!S111="yes", 1, 0)</f>
        <v>0</v>
      </c>
      <c r="Y103" s="90">
        <f t="shared" si="2"/>
        <v>0</v>
      </c>
      <c r="Z103" s="90">
        <f>IF('Medical equipment-NSP'!AA111="Yes", 'Service providers'!G113, 1)</f>
        <v>1</v>
      </c>
      <c r="AA103" s="90" t="str">
        <f>IFERROR(('Medical equipment-NSP'!AB111*Z103)/AG103, "0")</f>
        <v>0</v>
      </c>
      <c r="AB103" s="90">
        <f>IF('Medical equipment-NSP'!AA111="Yes", 'Service providers'!H113, 1)</f>
        <v>1</v>
      </c>
      <c r="AC103" s="90" t="str">
        <f>IFERROR(('Medical equipment-NSP'!AC111*AB103)/AG103, "0")</f>
        <v>0</v>
      </c>
      <c r="AD103" s="90">
        <f>IF('Medical equipment-NSP'!X111="yes", 1, 0)</f>
        <v>0</v>
      </c>
      <c r="AE103" s="90">
        <f>IF('Medical equipment-NSP'!Y111="yes", 1, 0)</f>
        <v>0</v>
      </c>
      <c r="AF103" s="90">
        <f>IF('Medical equipment-NSP'!Z111="yes", 1, 0)</f>
        <v>0</v>
      </c>
      <c r="AG103" s="90">
        <f t="shared" si="3"/>
        <v>0</v>
      </c>
      <c r="AH103" s="90">
        <f>IF('Medical equipment-NSP'!AH111="Yes", 'Service providers'!G113, 1)</f>
        <v>1</v>
      </c>
      <c r="AI103" s="90" t="str">
        <f>IFERROR(('Medical equipment-NSP'!AI111*AH103)/AO103, "0")</f>
        <v>0</v>
      </c>
      <c r="AJ103" s="90">
        <f>IF('Medical equipment-NSP'!AH111="Yes", 'Service providers'!H113, 1)</f>
        <v>1</v>
      </c>
      <c r="AK103" s="90" t="str">
        <f>IFERROR(('Medical equipment-NSP'!AJ111*AJ103)/AO103, "0")</f>
        <v>0</v>
      </c>
      <c r="AL103" s="90">
        <f>IF('Medical equipment-NSP'!AE111="yes", 1, 0)</f>
        <v>0</v>
      </c>
      <c r="AM103" s="90">
        <f>IF('Medical equipment-NSP'!AF111="yes", 1, 0)</f>
        <v>0</v>
      </c>
      <c r="AN103" s="90">
        <f>IF('Medical equipment-NSP'!AG111="yes", 1, 0)</f>
        <v>0</v>
      </c>
      <c r="AO103" s="90">
        <f t="shared" si="4"/>
        <v>0</v>
      </c>
      <c r="AP103" s="90">
        <f>IF('Medical equipment-NSP'!AO111="Yes", 'Service providers'!G113, 1)</f>
        <v>1</v>
      </c>
      <c r="AQ103" s="90" t="str">
        <f>IFERROR(('Medical equipment-NSP'!AP111*AP103)/AW103, "0")</f>
        <v>0</v>
      </c>
      <c r="AR103" s="90">
        <f>IF('Medical equipment-NSP'!AO111="Yes", 'Service providers'!H113, 1)</f>
        <v>1</v>
      </c>
      <c r="AS103" s="90" t="str">
        <f>IFERROR(('Medical equipment-NSP'!AQ111*AR103)/AW103, "0")</f>
        <v>0</v>
      </c>
      <c r="AT103" s="90">
        <f>IF('Medical equipment-NSP'!AL111="yes", 1, 0)</f>
        <v>0</v>
      </c>
      <c r="AU103" s="90">
        <f>IF('Medical equipment-NSP'!AM111="yes", 1, 0)</f>
        <v>0</v>
      </c>
      <c r="AV103" s="90">
        <f>IF('Medical equipment-NSP'!AN111="yes", 1, 0)</f>
        <v>0</v>
      </c>
      <c r="AW103" s="90">
        <f t="shared" si="5"/>
        <v>0</v>
      </c>
      <c r="AX103" s="90">
        <f>IF('Medical equipment-NSP'!AV111="Yes", 'Service providers'!G113, 1)</f>
        <v>1</v>
      </c>
      <c r="AY103" s="90" t="str">
        <f>IFERROR(('Medical equipment-NSP'!AW111*AX103)/BE103, "0")</f>
        <v>0</v>
      </c>
      <c r="AZ103" s="90">
        <f>IF('Medical equipment-NSP'!AV111="Yes", 'Service providers'!H113, 1)</f>
        <v>1</v>
      </c>
      <c r="BA103" s="90" t="str">
        <f>IFERROR(('Medical equipment-NSP'!AX111*AZ103)/BE103, "0")</f>
        <v>0</v>
      </c>
      <c r="BB103" s="90">
        <f>IF('Medical equipment-NSP'!AS111="yes", 1, 0)</f>
        <v>0</v>
      </c>
      <c r="BC103" s="90">
        <f>IF('Medical equipment-NSP'!AT111="yes", 1, 0)</f>
        <v>0</v>
      </c>
      <c r="BD103" s="90">
        <f>IF('Medical equipment-NSP'!AU111="yes", 1, 0)</f>
        <v>0</v>
      </c>
      <c r="BE103" s="90">
        <f t="shared" si="6"/>
        <v>0</v>
      </c>
      <c r="BF103" s="90">
        <f>IF('Medical equipment-NSP'!BC111="Yes", 'Service providers'!G113, 1)</f>
        <v>1</v>
      </c>
      <c r="BG103" s="90" t="str">
        <f>IFERROR(('Medical equipment-NSP'!BD111*BF103)/BM103, "0")</f>
        <v>0</v>
      </c>
      <c r="BH103" s="90">
        <f>IF('Medical equipment-NSP'!BC111="Yes", 'Service providers'!H113, 1)</f>
        <v>1</v>
      </c>
      <c r="BI103" s="90" t="str">
        <f>IFERROR(('Medical equipment-NSP'!BE111*BH103)/BM103, "0")</f>
        <v>0</v>
      </c>
      <c r="BJ103" s="90">
        <f>IF('Medical equipment-NSP'!AZ111="yes", 1, 0)</f>
        <v>0</v>
      </c>
      <c r="BK103" s="90">
        <f>IF('Medical equipment-NSP'!BA111="yes", 1, 0)</f>
        <v>0</v>
      </c>
      <c r="BL103" s="90">
        <f>IF('Medical equipment-NSP'!BB111="yes", 1, 0)</f>
        <v>0</v>
      </c>
      <c r="BM103" s="90">
        <f t="shared" si="7"/>
        <v>0</v>
      </c>
    </row>
    <row r="104" spans="1:65" x14ac:dyDescent="0.25">
      <c r="A104" s="98" t="str">
        <f>'Service providers'!A114</f>
        <v>Enter name of Site 17</v>
      </c>
      <c r="B104" s="90">
        <f>IF('Medical equipment-NSP'!F112="Yes", 'Service providers'!G114, 1)</f>
        <v>1</v>
      </c>
      <c r="C104" s="90" t="str">
        <f>IFERROR(('Medical equipment-NSP'!G112*B104)/I104, "0")</f>
        <v>0</v>
      </c>
      <c r="D104" s="90">
        <f>IF('Medical equipment-NSP'!F112="Yes", 'Service providers'!H114, 1)</f>
        <v>1</v>
      </c>
      <c r="E104" s="90" t="str">
        <f>IFERROR(('Medical equipment-NSP'!H112*D104)/I104, "0")</f>
        <v>0</v>
      </c>
      <c r="F104" s="90">
        <f>IF('Medical equipment-NSP'!C112="yes", 1, 0)</f>
        <v>0</v>
      </c>
      <c r="G104" s="90">
        <f>IF('Medical equipment-NSP'!D112="yes", 1, 0)</f>
        <v>0</v>
      </c>
      <c r="H104" s="90">
        <f>IF('Medical equipment-NSP'!E112="yes", 1, 0)</f>
        <v>0</v>
      </c>
      <c r="I104" s="90">
        <f t="shared" si="0"/>
        <v>0</v>
      </c>
      <c r="J104" s="90">
        <f>IF('Medical equipment-NSP'!M112="Yes", 'Service providers'!G114, 1)</f>
        <v>1</v>
      </c>
      <c r="K104" s="90" t="str">
        <f>IFERROR(('Medical equipment-NSP'!N112*J104)/Q104, "0")</f>
        <v>0</v>
      </c>
      <c r="L104" s="90">
        <f>IF('Medical equipment-NSP'!M112="Yes", 'Service providers'!H114, 1)</f>
        <v>1</v>
      </c>
      <c r="M104" s="90" t="str">
        <f>IFERROR(('Medical equipment-NSP'!O112*L104)/Q104, "0")</f>
        <v>0</v>
      </c>
      <c r="N104" s="90">
        <f>IF('Medical equipment-NSP'!J112="yes", 1, 0)</f>
        <v>0</v>
      </c>
      <c r="O104" s="90">
        <f>IF('Medical equipment-NSP'!K112="yes", 1, 0)</f>
        <v>0</v>
      </c>
      <c r="P104" s="90">
        <f>IF('Medical equipment-NSP'!L112="yes", 1, 0)</f>
        <v>0</v>
      </c>
      <c r="Q104" s="90">
        <f t="shared" si="1"/>
        <v>0</v>
      </c>
      <c r="R104" s="90">
        <f>IF('Medical equipment-NSP'!T112="Yes", 'Service providers'!G114, 1)</f>
        <v>1</v>
      </c>
      <c r="S104" s="90" t="str">
        <f>IFERROR(('Medical equipment-NSP'!U112*R104)/Y104, "0")</f>
        <v>0</v>
      </c>
      <c r="T104" s="90">
        <f>IF('Medical equipment-NSP'!T112="Yes", 'Service providers'!H114, 1)</f>
        <v>1</v>
      </c>
      <c r="U104" s="90" t="str">
        <f>IFERROR(('Medical equipment-NSP'!V112*T104)/Y104, "0")</f>
        <v>0</v>
      </c>
      <c r="V104" s="90">
        <f>IF('Medical equipment-NSP'!Q112="yes", 1, 0)</f>
        <v>0</v>
      </c>
      <c r="W104" s="90">
        <f>IF('Medical equipment-NSP'!R112="yes", 1, 0)</f>
        <v>0</v>
      </c>
      <c r="X104" s="90">
        <f>IF('Medical equipment-NSP'!S112="yes", 1, 0)</f>
        <v>0</v>
      </c>
      <c r="Y104" s="90">
        <f t="shared" si="2"/>
        <v>0</v>
      </c>
      <c r="Z104" s="90">
        <f>IF('Medical equipment-NSP'!AA112="Yes", 'Service providers'!G114, 1)</f>
        <v>1</v>
      </c>
      <c r="AA104" s="90" t="str">
        <f>IFERROR(('Medical equipment-NSP'!AB112*Z104)/AG104, "0")</f>
        <v>0</v>
      </c>
      <c r="AB104" s="90">
        <f>IF('Medical equipment-NSP'!AA112="Yes", 'Service providers'!H114, 1)</f>
        <v>1</v>
      </c>
      <c r="AC104" s="90" t="str">
        <f>IFERROR(('Medical equipment-NSP'!AC112*AB104)/AG104, "0")</f>
        <v>0</v>
      </c>
      <c r="AD104" s="90">
        <f>IF('Medical equipment-NSP'!X112="yes", 1, 0)</f>
        <v>0</v>
      </c>
      <c r="AE104" s="90">
        <f>IF('Medical equipment-NSP'!Y112="yes", 1, 0)</f>
        <v>0</v>
      </c>
      <c r="AF104" s="90">
        <f>IF('Medical equipment-NSP'!Z112="yes", 1, 0)</f>
        <v>0</v>
      </c>
      <c r="AG104" s="90">
        <f t="shared" si="3"/>
        <v>0</v>
      </c>
      <c r="AH104" s="90">
        <f>IF('Medical equipment-NSP'!AH112="Yes", 'Service providers'!G114, 1)</f>
        <v>1</v>
      </c>
      <c r="AI104" s="90" t="str">
        <f>IFERROR(('Medical equipment-NSP'!AI112*AH104)/AO104, "0")</f>
        <v>0</v>
      </c>
      <c r="AJ104" s="90">
        <f>IF('Medical equipment-NSP'!AH112="Yes", 'Service providers'!H114, 1)</f>
        <v>1</v>
      </c>
      <c r="AK104" s="90" t="str">
        <f>IFERROR(('Medical equipment-NSP'!AJ112*AJ104)/AO104, "0")</f>
        <v>0</v>
      </c>
      <c r="AL104" s="90">
        <f>IF('Medical equipment-NSP'!AE112="yes", 1, 0)</f>
        <v>0</v>
      </c>
      <c r="AM104" s="90">
        <f>IF('Medical equipment-NSP'!AF112="yes", 1, 0)</f>
        <v>0</v>
      </c>
      <c r="AN104" s="90">
        <f>IF('Medical equipment-NSP'!AG112="yes", 1, 0)</f>
        <v>0</v>
      </c>
      <c r="AO104" s="90">
        <f t="shared" si="4"/>
        <v>0</v>
      </c>
      <c r="AP104" s="90">
        <f>IF('Medical equipment-NSP'!AO112="Yes", 'Service providers'!G114, 1)</f>
        <v>1</v>
      </c>
      <c r="AQ104" s="90" t="str">
        <f>IFERROR(('Medical equipment-NSP'!AP112*AP104)/AW104, "0")</f>
        <v>0</v>
      </c>
      <c r="AR104" s="90">
        <f>IF('Medical equipment-NSP'!AO112="Yes", 'Service providers'!H114, 1)</f>
        <v>1</v>
      </c>
      <c r="AS104" s="90" t="str">
        <f>IFERROR(('Medical equipment-NSP'!AQ112*AR104)/AW104, "0")</f>
        <v>0</v>
      </c>
      <c r="AT104" s="90">
        <f>IF('Medical equipment-NSP'!AL112="yes", 1, 0)</f>
        <v>0</v>
      </c>
      <c r="AU104" s="90">
        <f>IF('Medical equipment-NSP'!AM112="yes", 1, 0)</f>
        <v>0</v>
      </c>
      <c r="AV104" s="90">
        <f>IF('Medical equipment-NSP'!AN112="yes", 1, 0)</f>
        <v>0</v>
      </c>
      <c r="AW104" s="90">
        <f t="shared" si="5"/>
        <v>0</v>
      </c>
      <c r="AX104" s="90">
        <f>IF('Medical equipment-NSP'!AV112="Yes", 'Service providers'!G114, 1)</f>
        <v>1</v>
      </c>
      <c r="AY104" s="90" t="str">
        <f>IFERROR(('Medical equipment-NSP'!AW112*AX104)/BE104, "0")</f>
        <v>0</v>
      </c>
      <c r="AZ104" s="90">
        <f>IF('Medical equipment-NSP'!AV112="Yes", 'Service providers'!H114, 1)</f>
        <v>1</v>
      </c>
      <c r="BA104" s="90" t="str">
        <f>IFERROR(('Medical equipment-NSP'!AX112*AZ104)/BE104, "0")</f>
        <v>0</v>
      </c>
      <c r="BB104" s="90">
        <f>IF('Medical equipment-NSP'!AS112="yes", 1, 0)</f>
        <v>0</v>
      </c>
      <c r="BC104" s="90">
        <f>IF('Medical equipment-NSP'!AT112="yes", 1, 0)</f>
        <v>0</v>
      </c>
      <c r="BD104" s="90">
        <f>IF('Medical equipment-NSP'!AU112="yes", 1, 0)</f>
        <v>0</v>
      </c>
      <c r="BE104" s="90">
        <f t="shared" si="6"/>
        <v>0</v>
      </c>
      <c r="BF104" s="90">
        <f>IF('Medical equipment-NSP'!BC112="Yes", 'Service providers'!G114, 1)</f>
        <v>1</v>
      </c>
      <c r="BG104" s="90" t="str">
        <f>IFERROR(('Medical equipment-NSP'!BD112*BF104)/BM104, "0")</f>
        <v>0</v>
      </c>
      <c r="BH104" s="90">
        <f>IF('Medical equipment-NSP'!BC112="Yes", 'Service providers'!H114, 1)</f>
        <v>1</v>
      </c>
      <c r="BI104" s="90" t="str">
        <f>IFERROR(('Medical equipment-NSP'!BE112*BH104)/BM104, "0")</f>
        <v>0</v>
      </c>
      <c r="BJ104" s="90">
        <f>IF('Medical equipment-NSP'!AZ112="yes", 1, 0)</f>
        <v>0</v>
      </c>
      <c r="BK104" s="90">
        <f>IF('Medical equipment-NSP'!BA112="yes", 1, 0)</f>
        <v>0</v>
      </c>
      <c r="BL104" s="90">
        <f>IF('Medical equipment-NSP'!BB112="yes", 1, 0)</f>
        <v>0</v>
      </c>
      <c r="BM104" s="90">
        <f t="shared" si="7"/>
        <v>0</v>
      </c>
    </row>
    <row r="105" spans="1:65" x14ac:dyDescent="0.25">
      <c r="A105" s="98" t="str">
        <f>'Service providers'!A115</f>
        <v>Enter name of Site 18</v>
      </c>
      <c r="B105" s="90">
        <f>IF('Medical equipment-NSP'!F113="Yes", 'Service providers'!G115, 1)</f>
        <v>1</v>
      </c>
      <c r="C105" s="90" t="str">
        <f>IFERROR(('Medical equipment-NSP'!G113*B105)/I105, "0")</f>
        <v>0</v>
      </c>
      <c r="D105" s="90">
        <f>IF('Medical equipment-NSP'!F113="Yes", 'Service providers'!H115, 1)</f>
        <v>1</v>
      </c>
      <c r="E105" s="90" t="str">
        <f>IFERROR(('Medical equipment-NSP'!H113*D105)/I105, "0")</f>
        <v>0</v>
      </c>
      <c r="F105" s="90">
        <f>IF('Medical equipment-NSP'!C113="yes", 1, 0)</f>
        <v>0</v>
      </c>
      <c r="G105" s="90">
        <f>IF('Medical equipment-NSP'!D113="yes", 1, 0)</f>
        <v>0</v>
      </c>
      <c r="H105" s="90">
        <f>IF('Medical equipment-NSP'!E113="yes", 1, 0)</f>
        <v>0</v>
      </c>
      <c r="I105" s="90">
        <f t="shared" si="0"/>
        <v>0</v>
      </c>
      <c r="J105" s="90">
        <f>IF('Medical equipment-NSP'!M113="Yes", 'Service providers'!G115, 1)</f>
        <v>1</v>
      </c>
      <c r="K105" s="90" t="str">
        <f>IFERROR(('Medical equipment-NSP'!N113*J105)/Q105, "0")</f>
        <v>0</v>
      </c>
      <c r="L105" s="90">
        <f>IF('Medical equipment-NSP'!M113="Yes", 'Service providers'!H115, 1)</f>
        <v>1</v>
      </c>
      <c r="M105" s="90" t="str">
        <f>IFERROR(('Medical equipment-NSP'!O113*L105)/Q105, "0")</f>
        <v>0</v>
      </c>
      <c r="N105" s="90">
        <f>IF('Medical equipment-NSP'!J113="yes", 1, 0)</f>
        <v>0</v>
      </c>
      <c r="O105" s="90">
        <f>IF('Medical equipment-NSP'!K113="yes", 1, 0)</f>
        <v>0</v>
      </c>
      <c r="P105" s="90">
        <f>IF('Medical equipment-NSP'!L113="yes", 1, 0)</f>
        <v>0</v>
      </c>
      <c r="Q105" s="90">
        <f t="shared" si="1"/>
        <v>0</v>
      </c>
      <c r="R105" s="90">
        <f>IF('Medical equipment-NSP'!T113="Yes", 'Service providers'!G115, 1)</f>
        <v>1</v>
      </c>
      <c r="S105" s="90" t="str">
        <f>IFERROR(('Medical equipment-NSP'!U113*R105)/Y105, "0")</f>
        <v>0</v>
      </c>
      <c r="T105" s="90">
        <f>IF('Medical equipment-NSP'!T113="Yes", 'Service providers'!H115, 1)</f>
        <v>1</v>
      </c>
      <c r="U105" s="90" t="str">
        <f>IFERROR(('Medical equipment-NSP'!V113*T105)/Y105, "0")</f>
        <v>0</v>
      </c>
      <c r="V105" s="90">
        <f>IF('Medical equipment-NSP'!Q113="yes", 1, 0)</f>
        <v>0</v>
      </c>
      <c r="W105" s="90">
        <f>IF('Medical equipment-NSP'!R113="yes", 1, 0)</f>
        <v>0</v>
      </c>
      <c r="X105" s="90">
        <f>IF('Medical equipment-NSP'!S113="yes", 1, 0)</f>
        <v>0</v>
      </c>
      <c r="Y105" s="90">
        <f t="shared" si="2"/>
        <v>0</v>
      </c>
      <c r="Z105" s="90">
        <f>IF('Medical equipment-NSP'!AA113="Yes", 'Service providers'!G115, 1)</f>
        <v>1</v>
      </c>
      <c r="AA105" s="90" t="str">
        <f>IFERROR(('Medical equipment-NSP'!AB113*Z105)/AG105, "0")</f>
        <v>0</v>
      </c>
      <c r="AB105" s="90">
        <f>IF('Medical equipment-NSP'!AA113="Yes", 'Service providers'!H115, 1)</f>
        <v>1</v>
      </c>
      <c r="AC105" s="90" t="str">
        <f>IFERROR(('Medical equipment-NSP'!AC113*AB105)/AG105, "0")</f>
        <v>0</v>
      </c>
      <c r="AD105" s="90">
        <f>IF('Medical equipment-NSP'!X113="yes", 1, 0)</f>
        <v>0</v>
      </c>
      <c r="AE105" s="90">
        <f>IF('Medical equipment-NSP'!Y113="yes", 1, 0)</f>
        <v>0</v>
      </c>
      <c r="AF105" s="90">
        <f>IF('Medical equipment-NSP'!Z113="yes", 1, 0)</f>
        <v>0</v>
      </c>
      <c r="AG105" s="90">
        <f t="shared" si="3"/>
        <v>0</v>
      </c>
      <c r="AH105" s="90">
        <f>IF('Medical equipment-NSP'!AH113="Yes", 'Service providers'!G115, 1)</f>
        <v>1</v>
      </c>
      <c r="AI105" s="90" t="str">
        <f>IFERROR(('Medical equipment-NSP'!AI113*AH105)/AO105, "0")</f>
        <v>0</v>
      </c>
      <c r="AJ105" s="90">
        <f>IF('Medical equipment-NSP'!AH113="Yes", 'Service providers'!H115, 1)</f>
        <v>1</v>
      </c>
      <c r="AK105" s="90" t="str">
        <f>IFERROR(('Medical equipment-NSP'!AJ113*AJ105)/AO105, "0")</f>
        <v>0</v>
      </c>
      <c r="AL105" s="90">
        <f>IF('Medical equipment-NSP'!AE113="yes", 1, 0)</f>
        <v>0</v>
      </c>
      <c r="AM105" s="90">
        <f>IF('Medical equipment-NSP'!AF113="yes", 1, 0)</f>
        <v>0</v>
      </c>
      <c r="AN105" s="90">
        <f>IF('Medical equipment-NSP'!AG113="yes", 1, 0)</f>
        <v>0</v>
      </c>
      <c r="AO105" s="90">
        <f t="shared" si="4"/>
        <v>0</v>
      </c>
      <c r="AP105" s="90">
        <f>IF('Medical equipment-NSP'!AO113="Yes", 'Service providers'!G115, 1)</f>
        <v>1</v>
      </c>
      <c r="AQ105" s="90" t="str">
        <f>IFERROR(('Medical equipment-NSP'!AP113*AP105)/AW105, "0")</f>
        <v>0</v>
      </c>
      <c r="AR105" s="90">
        <f>IF('Medical equipment-NSP'!AO113="Yes", 'Service providers'!H115, 1)</f>
        <v>1</v>
      </c>
      <c r="AS105" s="90" t="str">
        <f>IFERROR(('Medical equipment-NSP'!AQ113*AR105)/AW105, "0")</f>
        <v>0</v>
      </c>
      <c r="AT105" s="90">
        <f>IF('Medical equipment-NSP'!AL113="yes", 1, 0)</f>
        <v>0</v>
      </c>
      <c r="AU105" s="90">
        <f>IF('Medical equipment-NSP'!AM113="yes", 1, 0)</f>
        <v>0</v>
      </c>
      <c r="AV105" s="90">
        <f>IF('Medical equipment-NSP'!AN113="yes", 1, 0)</f>
        <v>0</v>
      </c>
      <c r="AW105" s="90">
        <f t="shared" si="5"/>
        <v>0</v>
      </c>
      <c r="AX105" s="90">
        <f>IF('Medical equipment-NSP'!AV113="Yes", 'Service providers'!G115, 1)</f>
        <v>1</v>
      </c>
      <c r="AY105" s="90" t="str">
        <f>IFERROR(('Medical equipment-NSP'!AW113*AX105)/BE105, "0")</f>
        <v>0</v>
      </c>
      <c r="AZ105" s="90">
        <f>IF('Medical equipment-NSP'!AV113="Yes", 'Service providers'!H115, 1)</f>
        <v>1</v>
      </c>
      <c r="BA105" s="90" t="str">
        <f>IFERROR(('Medical equipment-NSP'!AX113*AZ105)/BE105, "0")</f>
        <v>0</v>
      </c>
      <c r="BB105" s="90">
        <f>IF('Medical equipment-NSP'!AS113="yes", 1, 0)</f>
        <v>0</v>
      </c>
      <c r="BC105" s="90">
        <f>IF('Medical equipment-NSP'!AT113="yes", 1, 0)</f>
        <v>0</v>
      </c>
      <c r="BD105" s="90">
        <f>IF('Medical equipment-NSP'!AU113="yes", 1, 0)</f>
        <v>0</v>
      </c>
      <c r="BE105" s="90">
        <f t="shared" si="6"/>
        <v>0</v>
      </c>
      <c r="BF105" s="90">
        <f>IF('Medical equipment-NSP'!BC113="Yes", 'Service providers'!G115, 1)</f>
        <v>1</v>
      </c>
      <c r="BG105" s="90" t="str">
        <f>IFERROR(('Medical equipment-NSP'!BD113*BF105)/BM105, "0")</f>
        <v>0</v>
      </c>
      <c r="BH105" s="90">
        <f>IF('Medical equipment-NSP'!BC113="Yes", 'Service providers'!H115, 1)</f>
        <v>1</v>
      </c>
      <c r="BI105" s="90" t="str">
        <f>IFERROR(('Medical equipment-NSP'!BE113*BH105)/BM105, "0")</f>
        <v>0</v>
      </c>
      <c r="BJ105" s="90">
        <f>IF('Medical equipment-NSP'!AZ113="yes", 1, 0)</f>
        <v>0</v>
      </c>
      <c r="BK105" s="90">
        <f>IF('Medical equipment-NSP'!BA113="yes", 1, 0)</f>
        <v>0</v>
      </c>
      <c r="BL105" s="90">
        <f>IF('Medical equipment-NSP'!BB113="yes", 1, 0)</f>
        <v>0</v>
      </c>
      <c r="BM105" s="90">
        <f t="shared" si="7"/>
        <v>0</v>
      </c>
    </row>
    <row r="106" spans="1:65" x14ac:dyDescent="0.25">
      <c r="A106" s="98" t="str">
        <f>'Service providers'!A116</f>
        <v>Enter name of Site 19</v>
      </c>
      <c r="B106" s="90">
        <f>IF('Medical equipment-NSP'!F114="Yes", 'Service providers'!G116, 1)</f>
        <v>1</v>
      </c>
      <c r="C106" s="90" t="str">
        <f>IFERROR(('Medical equipment-NSP'!G114*B106)/I106, "0")</f>
        <v>0</v>
      </c>
      <c r="D106" s="90">
        <f>IF('Medical equipment-NSP'!F114="Yes", 'Service providers'!H116, 1)</f>
        <v>1</v>
      </c>
      <c r="E106" s="90" t="str">
        <f>IFERROR(('Medical equipment-NSP'!H114*D106)/I106, "0")</f>
        <v>0</v>
      </c>
      <c r="F106" s="90">
        <f>IF('Medical equipment-NSP'!C114="yes", 1, 0)</f>
        <v>0</v>
      </c>
      <c r="G106" s="90">
        <f>IF('Medical equipment-NSP'!D114="yes", 1, 0)</f>
        <v>0</v>
      </c>
      <c r="H106" s="90">
        <f>IF('Medical equipment-NSP'!E114="yes", 1, 0)</f>
        <v>0</v>
      </c>
      <c r="I106" s="90">
        <f t="shared" si="0"/>
        <v>0</v>
      </c>
      <c r="J106" s="90">
        <f>IF('Medical equipment-NSP'!M114="Yes", 'Service providers'!G116, 1)</f>
        <v>1</v>
      </c>
      <c r="K106" s="90" t="str">
        <f>IFERROR(('Medical equipment-NSP'!N114*J106)/Q106, "0")</f>
        <v>0</v>
      </c>
      <c r="L106" s="90">
        <f>IF('Medical equipment-NSP'!M114="Yes", 'Service providers'!H116, 1)</f>
        <v>1</v>
      </c>
      <c r="M106" s="90" t="str">
        <f>IFERROR(('Medical equipment-NSP'!O114*L106)/Q106, "0")</f>
        <v>0</v>
      </c>
      <c r="N106" s="90">
        <f>IF('Medical equipment-NSP'!J114="yes", 1, 0)</f>
        <v>0</v>
      </c>
      <c r="O106" s="90">
        <f>IF('Medical equipment-NSP'!K114="yes", 1, 0)</f>
        <v>0</v>
      </c>
      <c r="P106" s="90">
        <f>IF('Medical equipment-NSP'!L114="yes", 1, 0)</f>
        <v>0</v>
      </c>
      <c r="Q106" s="90">
        <f t="shared" si="1"/>
        <v>0</v>
      </c>
      <c r="R106" s="90">
        <f>IF('Medical equipment-NSP'!T114="Yes", 'Service providers'!G116, 1)</f>
        <v>1</v>
      </c>
      <c r="S106" s="90" t="str">
        <f>IFERROR(('Medical equipment-NSP'!U114*R106)/Y106, "0")</f>
        <v>0</v>
      </c>
      <c r="T106" s="90">
        <f>IF('Medical equipment-NSP'!T114="Yes", 'Service providers'!H116, 1)</f>
        <v>1</v>
      </c>
      <c r="U106" s="90" t="str">
        <f>IFERROR(('Medical equipment-NSP'!V114*T106)/Y106, "0")</f>
        <v>0</v>
      </c>
      <c r="V106" s="90">
        <f>IF('Medical equipment-NSP'!Q114="yes", 1, 0)</f>
        <v>0</v>
      </c>
      <c r="W106" s="90">
        <f>IF('Medical equipment-NSP'!R114="yes", 1, 0)</f>
        <v>0</v>
      </c>
      <c r="X106" s="90">
        <f>IF('Medical equipment-NSP'!S114="yes", 1, 0)</f>
        <v>0</v>
      </c>
      <c r="Y106" s="90">
        <f t="shared" si="2"/>
        <v>0</v>
      </c>
      <c r="Z106" s="90">
        <f>IF('Medical equipment-NSP'!AA114="Yes", 'Service providers'!G116, 1)</f>
        <v>1</v>
      </c>
      <c r="AA106" s="90" t="str">
        <f>IFERROR(('Medical equipment-NSP'!AB114*Z106)/AG106, "0")</f>
        <v>0</v>
      </c>
      <c r="AB106" s="90">
        <f>IF('Medical equipment-NSP'!AA114="Yes", 'Service providers'!H116, 1)</f>
        <v>1</v>
      </c>
      <c r="AC106" s="90" t="str">
        <f>IFERROR(('Medical equipment-NSP'!AC114*AB106)/AG106, "0")</f>
        <v>0</v>
      </c>
      <c r="AD106" s="90">
        <f>IF('Medical equipment-NSP'!X114="yes", 1, 0)</f>
        <v>0</v>
      </c>
      <c r="AE106" s="90">
        <f>IF('Medical equipment-NSP'!Y114="yes", 1, 0)</f>
        <v>0</v>
      </c>
      <c r="AF106" s="90">
        <f>IF('Medical equipment-NSP'!Z114="yes", 1, 0)</f>
        <v>0</v>
      </c>
      <c r="AG106" s="90">
        <f t="shared" si="3"/>
        <v>0</v>
      </c>
      <c r="AH106" s="90">
        <f>IF('Medical equipment-NSP'!AH114="Yes", 'Service providers'!G116, 1)</f>
        <v>1</v>
      </c>
      <c r="AI106" s="90" t="str">
        <f>IFERROR(('Medical equipment-NSP'!AI114*AH106)/AO106, "0")</f>
        <v>0</v>
      </c>
      <c r="AJ106" s="90">
        <f>IF('Medical equipment-NSP'!AH114="Yes", 'Service providers'!H116, 1)</f>
        <v>1</v>
      </c>
      <c r="AK106" s="90" t="str">
        <f>IFERROR(('Medical equipment-NSP'!AJ114*AJ106)/AO106, "0")</f>
        <v>0</v>
      </c>
      <c r="AL106" s="90">
        <f>IF('Medical equipment-NSP'!AE114="yes", 1, 0)</f>
        <v>0</v>
      </c>
      <c r="AM106" s="90">
        <f>IF('Medical equipment-NSP'!AF114="yes", 1, 0)</f>
        <v>0</v>
      </c>
      <c r="AN106" s="90">
        <f>IF('Medical equipment-NSP'!AG114="yes", 1, 0)</f>
        <v>0</v>
      </c>
      <c r="AO106" s="90">
        <f t="shared" si="4"/>
        <v>0</v>
      </c>
      <c r="AP106" s="90">
        <f>IF('Medical equipment-NSP'!AO114="Yes", 'Service providers'!G116, 1)</f>
        <v>1</v>
      </c>
      <c r="AQ106" s="90" t="str">
        <f>IFERROR(('Medical equipment-NSP'!AP114*AP106)/AW106, "0")</f>
        <v>0</v>
      </c>
      <c r="AR106" s="90">
        <f>IF('Medical equipment-NSP'!AO114="Yes", 'Service providers'!H116, 1)</f>
        <v>1</v>
      </c>
      <c r="AS106" s="90" t="str">
        <f>IFERROR(('Medical equipment-NSP'!AQ114*AR106)/AW106, "0")</f>
        <v>0</v>
      </c>
      <c r="AT106" s="90">
        <f>IF('Medical equipment-NSP'!AL114="yes", 1, 0)</f>
        <v>0</v>
      </c>
      <c r="AU106" s="90">
        <f>IF('Medical equipment-NSP'!AM114="yes", 1, 0)</f>
        <v>0</v>
      </c>
      <c r="AV106" s="90">
        <f>IF('Medical equipment-NSP'!AN114="yes", 1, 0)</f>
        <v>0</v>
      </c>
      <c r="AW106" s="90">
        <f t="shared" si="5"/>
        <v>0</v>
      </c>
      <c r="AX106" s="90">
        <f>IF('Medical equipment-NSP'!AV114="Yes", 'Service providers'!G116, 1)</f>
        <v>1</v>
      </c>
      <c r="AY106" s="90" t="str">
        <f>IFERROR(('Medical equipment-NSP'!AW114*AX106)/BE106, "0")</f>
        <v>0</v>
      </c>
      <c r="AZ106" s="90">
        <f>IF('Medical equipment-NSP'!AV114="Yes", 'Service providers'!H116, 1)</f>
        <v>1</v>
      </c>
      <c r="BA106" s="90" t="str">
        <f>IFERROR(('Medical equipment-NSP'!AX114*AZ106)/BE106, "0")</f>
        <v>0</v>
      </c>
      <c r="BB106" s="90">
        <f>IF('Medical equipment-NSP'!AS114="yes", 1, 0)</f>
        <v>0</v>
      </c>
      <c r="BC106" s="90">
        <f>IF('Medical equipment-NSP'!AT114="yes", 1, 0)</f>
        <v>0</v>
      </c>
      <c r="BD106" s="90">
        <f>IF('Medical equipment-NSP'!AU114="yes", 1, 0)</f>
        <v>0</v>
      </c>
      <c r="BE106" s="90">
        <f t="shared" si="6"/>
        <v>0</v>
      </c>
      <c r="BF106" s="90">
        <f>IF('Medical equipment-NSP'!BC114="Yes", 'Service providers'!G116, 1)</f>
        <v>1</v>
      </c>
      <c r="BG106" s="90" t="str">
        <f>IFERROR(('Medical equipment-NSP'!BD114*BF106)/BM106, "0")</f>
        <v>0</v>
      </c>
      <c r="BH106" s="90">
        <f>IF('Medical equipment-NSP'!BC114="Yes", 'Service providers'!H116, 1)</f>
        <v>1</v>
      </c>
      <c r="BI106" s="90" t="str">
        <f>IFERROR(('Medical equipment-NSP'!BE114*BH106)/BM106, "0")</f>
        <v>0</v>
      </c>
      <c r="BJ106" s="90">
        <f>IF('Medical equipment-NSP'!AZ114="yes", 1, 0)</f>
        <v>0</v>
      </c>
      <c r="BK106" s="90">
        <f>IF('Medical equipment-NSP'!BA114="yes", 1, 0)</f>
        <v>0</v>
      </c>
      <c r="BL106" s="90">
        <f>IF('Medical equipment-NSP'!BB114="yes", 1, 0)</f>
        <v>0</v>
      </c>
      <c r="BM106" s="90">
        <f t="shared" si="7"/>
        <v>0</v>
      </c>
    </row>
    <row r="107" spans="1:65" x14ac:dyDescent="0.25">
      <c r="A107" s="98" t="str">
        <f>'Service providers'!A117</f>
        <v>Enter name of Site 20</v>
      </c>
      <c r="B107" s="90">
        <f>IF('Medical equipment-NSP'!F115="Yes", 'Service providers'!G117, 1)</f>
        <v>1</v>
      </c>
      <c r="C107" s="90" t="str">
        <f>IFERROR(('Medical equipment-NSP'!G115*B107)/I107, "0")</f>
        <v>0</v>
      </c>
      <c r="D107" s="90">
        <f>IF('Medical equipment-NSP'!F115="Yes", 'Service providers'!H117, 1)</f>
        <v>1</v>
      </c>
      <c r="E107" s="90" t="str">
        <f>IFERROR(('Medical equipment-NSP'!H115*D107)/I107, "0")</f>
        <v>0</v>
      </c>
      <c r="F107" s="90">
        <f>IF('Medical equipment-NSP'!C115="yes", 1, 0)</f>
        <v>0</v>
      </c>
      <c r="G107" s="90">
        <f>IF('Medical equipment-NSP'!D115="yes", 1, 0)</f>
        <v>0</v>
      </c>
      <c r="H107" s="90">
        <f>IF('Medical equipment-NSP'!E115="yes", 1, 0)</f>
        <v>0</v>
      </c>
      <c r="I107" s="90">
        <f t="shared" si="0"/>
        <v>0</v>
      </c>
      <c r="J107" s="90">
        <f>IF('Medical equipment-NSP'!M115="Yes", 'Service providers'!G117, 1)</f>
        <v>1</v>
      </c>
      <c r="K107" s="90" t="str">
        <f>IFERROR(('Medical equipment-NSP'!N115*J107)/Q107, "0")</f>
        <v>0</v>
      </c>
      <c r="L107" s="90">
        <f>IF('Medical equipment-NSP'!M115="Yes", 'Service providers'!H117, 1)</f>
        <v>1</v>
      </c>
      <c r="M107" s="90" t="str">
        <f>IFERROR(('Medical equipment-NSP'!O115*L107)/Q107, "0")</f>
        <v>0</v>
      </c>
      <c r="N107" s="90">
        <f>IF('Medical equipment-NSP'!J115="yes", 1, 0)</f>
        <v>0</v>
      </c>
      <c r="O107" s="90">
        <f>IF('Medical equipment-NSP'!K115="yes", 1, 0)</f>
        <v>0</v>
      </c>
      <c r="P107" s="90">
        <f>IF('Medical equipment-NSP'!L115="yes", 1, 0)</f>
        <v>0</v>
      </c>
      <c r="Q107" s="90">
        <f t="shared" si="1"/>
        <v>0</v>
      </c>
      <c r="R107" s="90">
        <f>IF('Medical equipment-NSP'!T115="Yes", 'Service providers'!G117, 1)</f>
        <v>1</v>
      </c>
      <c r="S107" s="90" t="str">
        <f>IFERROR(('Medical equipment-NSP'!U115*R107)/Y107, "0")</f>
        <v>0</v>
      </c>
      <c r="T107" s="90">
        <f>IF('Medical equipment-NSP'!T115="Yes", 'Service providers'!H117, 1)</f>
        <v>1</v>
      </c>
      <c r="U107" s="90" t="str">
        <f>IFERROR(('Medical equipment-NSP'!V115*T107)/Y107, "0")</f>
        <v>0</v>
      </c>
      <c r="V107" s="90">
        <f>IF('Medical equipment-NSP'!Q115="yes", 1, 0)</f>
        <v>0</v>
      </c>
      <c r="W107" s="90">
        <f>IF('Medical equipment-NSP'!R115="yes", 1, 0)</f>
        <v>0</v>
      </c>
      <c r="X107" s="90">
        <f>IF('Medical equipment-NSP'!S115="yes", 1, 0)</f>
        <v>0</v>
      </c>
      <c r="Y107" s="90">
        <f t="shared" si="2"/>
        <v>0</v>
      </c>
      <c r="Z107" s="90">
        <f>IF('Medical equipment-NSP'!AA115="Yes", 'Service providers'!G117, 1)</f>
        <v>1</v>
      </c>
      <c r="AA107" s="90" t="str">
        <f>IFERROR(('Medical equipment-NSP'!AB115*Z107)/AG107, "0")</f>
        <v>0</v>
      </c>
      <c r="AB107" s="90">
        <f>IF('Medical equipment-NSP'!AA115="Yes", 'Service providers'!H117, 1)</f>
        <v>1</v>
      </c>
      <c r="AC107" s="90" t="str">
        <f>IFERROR(('Medical equipment-NSP'!AC115*AB107)/AG107, "0")</f>
        <v>0</v>
      </c>
      <c r="AD107" s="90">
        <f>IF('Medical equipment-NSP'!X115="yes", 1, 0)</f>
        <v>0</v>
      </c>
      <c r="AE107" s="90">
        <f>IF('Medical equipment-NSP'!Y115="yes", 1, 0)</f>
        <v>0</v>
      </c>
      <c r="AF107" s="90">
        <f>IF('Medical equipment-NSP'!Z115="yes", 1, 0)</f>
        <v>0</v>
      </c>
      <c r="AG107" s="90">
        <f t="shared" si="3"/>
        <v>0</v>
      </c>
      <c r="AH107" s="90">
        <f>IF('Medical equipment-NSP'!AH115="Yes", 'Service providers'!G117, 1)</f>
        <v>1</v>
      </c>
      <c r="AI107" s="90" t="str">
        <f>IFERROR(('Medical equipment-NSP'!AI115*AH107)/AO107, "0")</f>
        <v>0</v>
      </c>
      <c r="AJ107" s="90">
        <f>IF('Medical equipment-NSP'!AH115="Yes", 'Service providers'!H117, 1)</f>
        <v>1</v>
      </c>
      <c r="AK107" s="90" t="str">
        <f>IFERROR(('Medical equipment-NSP'!AJ115*AJ107)/AO107, "0")</f>
        <v>0</v>
      </c>
      <c r="AL107" s="90">
        <f>IF('Medical equipment-NSP'!AE115="yes", 1, 0)</f>
        <v>0</v>
      </c>
      <c r="AM107" s="90">
        <f>IF('Medical equipment-NSP'!AF115="yes", 1, 0)</f>
        <v>0</v>
      </c>
      <c r="AN107" s="90">
        <f>IF('Medical equipment-NSP'!AG115="yes", 1, 0)</f>
        <v>0</v>
      </c>
      <c r="AO107" s="90">
        <f t="shared" si="4"/>
        <v>0</v>
      </c>
      <c r="AP107" s="90">
        <f>IF('Medical equipment-NSP'!AO115="Yes", 'Service providers'!G117, 1)</f>
        <v>1</v>
      </c>
      <c r="AQ107" s="90" t="str">
        <f>IFERROR(('Medical equipment-NSP'!AP115*AP107)/AW107, "0")</f>
        <v>0</v>
      </c>
      <c r="AR107" s="90">
        <f>IF('Medical equipment-NSP'!AO115="Yes", 'Service providers'!H117, 1)</f>
        <v>1</v>
      </c>
      <c r="AS107" s="90" t="str">
        <f>IFERROR(('Medical equipment-NSP'!AQ115*AR107)/AW107, "0")</f>
        <v>0</v>
      </c>
      <c r="AT107" s="90">
        <f>IF('Medical equipment-NSP'!AL115="yes", 1, 0)</f>
        <v>0</v>
      </c>
      <c r="AU107" s="90">
        <f>IF('Medical equipment-NSP'!AM115="yes", 1, 0)</f>
        <v>0</v>
      </c>
      <c r="AV107" s="90">
        <f>IF('Medical equipment-NSP'!AN115="yes", 1, 0)</f>
        <v>0</v>
      </c>
      <c r="AW107" s="90">
        <f t="shared" si="5"/>
        <v>0</v>
      </c>
      <c r="AX107" s="90">
        <f>IF('Medical equipment-NSP'!AV115="Yes", 'Service providers'!G117, 1)</f>
        <v>1</v>
      </c>
      <c r="AY107" s="90" t="str">
        <f>IFERROR(('Medical equipment-NSP'!AW115*AX107)/BE107, "0")</f>
        <v>0</v>
      </c>
      <c r="AZ107" s="90">
        <f>IF('Medical equipment-NSP'!AV115="Yes", 'Service providers'!H117, 1)</f>
        <v>1</v>
      </c>
      <c r="BA107" s="90" t="str">
        <f>IFERROR(('Medical equipment-NSP'!AX115*AZ107)/BE107, "0")</f>
        <v>0</v>
      </c>
      <c r="BB107" s="90">
        <f>IF('Medical equipment-NSP'!AS115="yes", 1, 0)</f>
        <v>0</v>
      </c>
      <c r="BC107" s="90">
        <f>IF('Medical equipment-NSP'!AT115="yes", 1, 0)</f>
        <v>0</v>
      </c>
      <c r="BD107" s="90">
        <f>IF('Medical equipment-NSP'!AU115="yes", 1, 0)</f>
        <v>0</v>
      </c>
      <c r="BE107" s="90">
        <f t="shared" si="6"/>
        <v>0</v>
      </c>
      <c r="BF107" s="90">
        <f>IF('Medical equipment-NSP'!BC115="Yes", 'Service providers'!G117, 1)</f>
        <v>1</v>
      </c>
      <c r="BG107" s="90" t="str">
        <f>IFERROR(('Medical equipment-NSP'!BD115*BF107)/BM107, "0")</f>
        <v>0</v>
      </c>
      <c r="BH107" s="90">
        <f>IF('Medical equipment-NSP'!BC115="Yes", 'Service providers'!H117, 1)</f>
        <v>1</v>
      </c>
      <c r="BI107" s="90" t="str">
        <f>IFERROR(('Medical equipment-NSP'!BE115*BH107)/BM107, "0")</f>
        <v>0</v>
      </c>
      <c r="BJ107" s="90">
        <f>IF('Medical equipment-NSP'!AZ115="yes", 1, 0)</f>
        <v>0</v>
      </c>
      <c r="BK107" s="90">
        <f>IF('Medical equipment-NSP'!BA115="yes", 1, 0)</f>
        <v>0</v>
      </c>
      <c r="BL107" s="90">
        <f>IF('Medical equipment-NSP'!BB115="yes", 1, 0)</f>
        <v>0</v>
      </c>
      <c r="BM107" s="90">
        <f t="shared" si="7"/>
        <v>0</v>
      </c>
    </row>
    <row r="108" spans="1:65" x14ac:dyDescent="0.25">
      <c r="A108" s="97" t="str">
        <f>'Service providers'!A118</f>
        <v>Enter name here</v>
      </c>
      <c r="B108" s="90">
        <f>IF('Medical equipment-NSP'!F116="Yes", 'Service providers'!G118, 1)</f>
        <v>1</v>
      </c>
      <c r="C108" s="90" t="str">
        <f>IFERROR(('Medical equipment-NSP'!G116*B108)/I108, "0")</f>
        <v>0</v>
      </c>
      <c r="D108" s="90">
        <f>IF('Medical equipment-NSP'!F116="Yes", 'Service providers'!H118, 1)</f>
        <v>1</v>
      </c>
      <c r="E108" s="90" t="str">
        <f>IFERROR(('Medical equipment-NSP'!H116*D108)/I108, "0")</f>
        <v>0</v>
      </c>
      <c r="F108" s="90">
        <f>IF('Medical equipment-NSP'!C116="yes", 1, 0)</f>
        <v>0</v>
      </c>
      <c r="G108" s="90">
        <f>IF('Medical equipment-NSP'!D116="yes", 1, 0)</f>
        <v>0</v>
      </c>
      <c r="H108" s="90">
        <f>IF('Medical equipment-NSP'!E116="yes", 1, 0)</f>
        <v>0</v>
      </c>
      <c r="I108" s="90">
        <f t="shared" ref="I108:I149" si="24">SUM(F108:H108)</f>
        <v>0</v>
      </c>
      <c r="J108" s="90">
        <f>IF('Medical equipment-NSP'!M116="Yes", 'Service providers'!G118, 1)</f>
        <v>1</v>
      </c>
      <c r="K108" s="90" t="str">
        <f>IFERROR(('Medical equipment-NSP'!N116*J108)/Q108, "0")</f>
        <v>0</v>
      </c>
      <c r="L108" s="90">
        <f>IF('Medical equipment-NSP'!M116="Yes", 'Service providers'!H118, 1)</f>
        <v>1</v>
      </c>
      <c r="M108" s="90" t="str">
        <f>IFERROR(('Medical equipment-NSP'!O116*L108)/Q108, "0")</f>
        <v>0</v>
      </c>
      <c r="N108" s="90">
        <f>IF('Medical equipment-NSP'!J116="yes", 1, 0)</f>
        <v>0</v>
      </c>
      <c r="O108" s="90">
        <f>IF('Medical equipment-NSP'!K116="yes", 1, 0)</f>
        <v>0</v>
      </c>
      <c r="P108" s="90">
        <f>IF('Medical equipment-NSP'!L116="yes", 1, 0)</f>
        <v>0</v>
      </c>
      <c r="Q108" s="90">
        <f t="shared" ref="Q108:Q149" si="25">SUM(N108:P108)</f>
        <v>0</v>
      </c>
      <c r="R108" s="90">
        <f>IF('Medical equipment-NSP'!T116="Yes", 'Service providers'!G118, 1)</f>
        <v>1</v>
      </c>
      <c r="S108" s="90" t="str">
        <f>IFERROR(('Medical equipment-NSP'!U116*R108)/Y108, "0")</f>
        <v>0</v>
      </c>
      <c r="T108" s="90">
        <f>IF('Medical equipment-NSP'!T116="Yes", 'Service providers'!H118, 1)</f>
        <v>1</v>
      </c>
      <c r="U108" s="90" t="str">
        <f>IFERROR(('Medical equipment-NSP'!V116*T108)/Y108, "0")</f>
        <v>0</v>
      </c>
      <c r="V108" s="90">
        <f>IF('Medical equipment-NSP'!Q116="yes", 1, 0)</f>
        <v>0</v>
      </c>
      <c r="W108" s="90">
        <f>IF('Medical equipment-NSP'!R116="yes", 1, 0)</f>
        <v>0</v>
      </c>
      <c r="X108" s="90">
        <f>IF('Medical equipment-NSP'!S116="yes", 1, 0)</f>
        <v>0</v>
      </c>
      <c r="Y108" s="90">
        <f t="shared" ref="Y108:Y149" si="26">SUM(V108:X108)</f>
        <v>0</v>
      </c>
      <c r="Z108" s="90">
        <f>IF('Medical equipment-NSP'!AA116="Yes", 'Service providers'!G118, 1)</f>
        <v>1</v>
      </c>
      <c r="AA108" s="90" t="str">
        <f>IFERROR(('Medical equipment-NSP'!AB116*Z108)/AG108, "0")</f>
        <v>0</v>
      </c>
      <c r="AB108" s="90">
        <f>IF('Medical equipment-NSP'!AA116="Yes", 'Service providers'!H118, 1)</f>
        <v>1</v>
      </c>
      <c r="AC108" s="90" t="str">
        <f>IFERROR(('Medical equipment-NSP'!AC116*AB108)/AG108, "0")</f>
        <v>0</v>
      </c>
      <c r="AD108" s="90">
        <f>IF('Medical equipment-NSP'!X116="yes", 1, 0)</f>
        <v>0</v>
      </c>
      <c r="AE108" s="90">
        <f>IF('Medical equipment-NSP'!Y116="yes", 1, 0)</f>
        <v>0</v>
      </c>
      <c r="AF108" s="90">
        <f>IF('Medical equipment-NSP'!Z116="yes", 1, 0)</f>
        <v>0</v>
      </c>
      <c r="AG108" s="90">
        <f t="shared" ref="AG108:AG149" si="27">SUM(AD108:AF108)</f>
        <v>0</v>
      </c>
      <c r="AH108" s="90">
        <f>IF('Medical equipment-NSP'!AH116="Yes", 'Service providers'!G118, 1)</f>
        <v>1</v>
      </c>
      <c r="AI108" s="90" t="str">
        <f>IFERROR(('Medical equipment-NSP'!AI116*AH108)/AO108, "0")</f>
        <v>0</v>
      </c>
      <c r="AJ108" s="90">
        <f>IF('Medical equipment-NSP'!AH116="Yes", 'Service providers'!H118, 1)</f>
        <v>1</v>
      </c>
      <c r="AK108" s="90" t="str">
        <f>IFERROR(('Medical equipment-NSP'!AJ116*AJ108)/AO108, "0")</f>
        <v>0</v>
      </c>
      <c r="AL108" s="90">
        <f>IF('Medical equipment-NSP'!AE116="yes", 1, 0)</f>
        <v>0</v>
      </c>
      <c r="AM108" s="90">
        <f>IF('Medical equipment-NSP'!AF116="yes", 1, 0)</f>
        <v>0</v>
      </c>
      <c r="AN108" s="90">
        <f>IF('Medical equipment-NSP'!AG116="yes", 1, 0)</f>
        <v>0</v>
      </c>
      <c r="AO108" s="90">
        <f t="shared" ref="AO108:AO149" si="28">SUM(AL108:AN108)</f>
        <v>0</v>
      </c>
      <c r="AP108" s="90">
        <f>IF('Medical equipment-NSP'!AO116="Yes", 'Service providers'!G118, 1)</f>
        <v>1</v>
      </c>
      <c r="AQ108" s="90" t="str">
        <f>IFERROR(('Medical equipment-NSP'!AP116*AP108)/AW108, "0")</f>
        <v>0</v>
      </c>
      <c r="AR108" s="90">
        <f>IF('Medical equipment-NSP'!AO116="Yes", 'Service providers'!H118, 1)</f>
        <v>1</v>
      </c>
      <c r="AS108" s="90" t="str">
        <f>IFERROR(('Medical equipment-NSP'!AQ116*AR108)/AW108, "0")</f>
        <v>0</v>
      </c>
      <c r="AT108" s="90">
        <f>IF('Medical equipment-NSP'!AL116="yes", 1, 0)</f>
        <v>0</v>
      </c>
      <c r="AU108" s="90">
        <f>IF('Medical equipment-NSP'!AM116="yes", 1, 0)</f>
        <v>0</v>
      </c>
      <c r="AV108" s="90">
        <f>IF('Medical equipment-NSP'!AN116="yes", 1, 0)</f>
        <v>0</v>
      </c>
      <c r="AW108" s="90">
        <f t="shared" ref="AW108:AW149" si="29">SUM(AT108:AV108)</f>
        <v>0</v>
      </c>
      <c r="AX108" s="90">
        <f>IF('Medical equipment-NSP'!AV116="Yes", 'Service providers'!G118, 1)</f>
        <v>1</v>
      </c>
      <c r="AY108" s="90" t="str">
        <f>IFERROR(('Medical equipment-NSP'!AW116*AX108)/BE108, "0")</f>
        <v>0</v>
      </c>
      <c r="AZ108" s="90">
        <f>IF('Medical equipment-NSP'!AV116="Yes", 'Service providers'!H118, 1)</f>
        <v>1</v>
      </c>
      <c r="BA108" s="90" t="str">
        <f>IFERROR(('Medical equipment-NSP'!AX116*AZ108)/BE108, "0")</f>
        <v>0</v>
      </c>
      <c r="BB108" s="90">
        <f>IF('Medical equipment-NSP'!AS116="yes", 1, 0)</f>
        <v>0</v>
      </c>
      <c r="BC108" s="90">
        <f>IF('Medical equipment-NSP'!AT116="yes", 1, 0)</f>
        <v>0</v>
      </c>
      <c r="BD108" s="90">
        <f>IF('Medical equipment-NSP'!AU116="yes", 1, 0)</f>
        <v>0</v>
      </c>
      <c r="BE108" s="90">
        <f t="shared" ref="BE108:BE149" si="30">SUM(BB108:BD108)</f>
        <v>0</v>
      </c>
      <c r="BF108" s="90">
        <f>IF('Medical equipment-NSP'!BC116="Yes", 'Service providers'!G118, 1)</f>
        <v>1</v>
      </c>
      <c r="BG108" s="90" t="str">
        <f>IFERROR(('Medical equipment-NSP'!BD116*BF108)/BM108, "0")</f>
        <v>0</v>
      </c>
      <c r="BH108" s="90">
        <f>IF('Medical equipment-NSP'!BC116="Yes", 'Service providers'!H118, 1)</f>
        <v>1</v>
      </c>
      <c r="BI108" s="90" t="str">
        <f>IFERROR(('Medical equipment-NSP'!BE116*BH108)/BM108, "0")</f>
        <v>0</v>
      </c>
      <c r="BJ108" s="90">
        <f>IF('Medical equipment-NSP'!AZ116="yes", 1, 0)</f>
        <v>0</v>
      </c>
      <c r="BK108" s="90">
        <f>IF('Medical equipment-NSP'!BA116="yes", 1, 0)</f>
        <v>0</v>
      </c>
      <c r="BL108" s="90">
        <f>IF('Medical equipment-NSP'!BB116="yes", 1, 0)</f>
        <v>0</v>
      </c>
      <c r="BM108" s="90">
        <f t="shared" ref="BM108:BM149" si="31">SUM(BJ108:BL108)</f>
        <v>0</v>
      </c>
    </row>
    <row r="109" spans="1:65" x14ac:dyDescent="0.25">
      <c r="A109" s="98" t="str">
        <f>'Service providers'!A119</f>
        <v>Enter name of Site 1</v>
      </c>
      <c r="B109" s="90">
        <f>IF('Medical equipment-NSP'!F117="Yes", 'Service providers'!G119, 1)</f>
        <v>1</v>
      </c>
      <c r="C109" s="90" t="str">
        <f>IFERROR(('Medical equipment-NSP'!G117*B109)/I109, "0")</f>
        <v>0</v>
      </c>
      <c r="D109" s="90">
        <f>IF('Medical equipment-NSP'!F117="Yes", 'Service providers'!H119, 1)</f>
        <v>1</v>
      </c>
      <c r="E109" s="90" t="str">
        <f>IFERROR(('Medical equipment-NSP'!H117*D109)/I109, "0")</f>
        <v>0</v>
      </c>
      <c r="F109" s="90">
        <f>IF('Medical equipment-NSP'!C117="yes", 1, 0)</f>
        <v>0</v>
      </c>
      <c r="G109" s="90">
        <f>IF('Medical equipment-NSP'!D117="yes", 1, 0)</f>
        <v>0</v>
      </c>
      <c r="H109" s="90">
        <f>IF('Medical equipment-NSP'!E117="yes", 1, 0)</f>
        <v>0</v>
      </c>
      <c r="I109" s="90">
        <f t="shared" si="24"/>
        <v>0</v>
      </c>
      <c r="J109" s="90">
        <f>IF('Medical equipment-NSP'!M117="Yes", 'Service providers'!G119, 1)</f>
        <v>1</v>
      </c>
      <c r="K109" s="90" t="str">
        <f>IFERROR(('Medical equipment-NSP'!N117*J109)/Q109, "0")</f>
        <v>0</v>
      </c>
      <c r="L109" s="90">
        <f>IF('Medical equipment-NSP'!M117="Yes", 'Service providers'!H119, 1)</f>
        <v>1</v>
      </c>
      <c r="M109" s="90" t="str">
        <f>IFERROR(('Medical equipment-NSP'!O117*L109)/Q109, "0")</f>
        <v>0</v>
      </c>
      <c r="N109" s="90">
        <f>IF('Medical equipment-NSP'!J117="yes", 1, 0)</f>
        <v>0</v>
      </c>
      <c r="O109" s="90">
        <f>IF('Medical equipment-NSP'!K117="yes", 1, 0)</f>
        <v>0</v>
      </c>
      <c r="P109" s="90">
        <f>IF('Medical equipment-NSP'!L117="yes", 1, 0)</f>
        <v>0</v>
      </c>
      <c r="Q109" s="90">
        <f t="shared" si="25"/>
        <v>0</v>
      </c>
      <c r="R109" s="90">
        <f>IF('Medical equipment-NSP'!T117="Yes", 'Service providers'!G119, 1)</f>
        <v>1</v>
      </c>
      <c r="S109" s="90" t="str">
        <f>IFERROR(('Medical equipment-NSP'!U117*R109)/Y109, "0")</f>
        <v>0</v>
      </c>
      <c r="T109" s="90">
        <f>IF('Medical equipment-NSP'!T117="Yes", 'Service providers'!H119, 1)</f>
        <v>1</v>
      </c>
      <c r="U109" s="90" t="str">
        <f>IFERROR(('Medical equipment-NSP'!V117*T109)/Y109, "0")</f>
        <v>0</v>
      </c>
      <c r="V109" s="90">
        <f>IF('Medical equipment-NSP'!Q117="yes", 1, 0)</f>
        <v>0</v>
      </c>
      <c r="W109" s="90">
        <f>IF('Medical equipment-NSP'!R117="yes", 1, 0)</f>
        <v>0</v>
      </c>
      <c r="X109" s="90">
        <f>IF('Medical equipment-NSP'!S117="yes", 1, 0)</f>
        <v>0</v>
      </c>
      <c r="Y109" s="90">
        <f t="shared" si="26"/>
        <v>0</v>
      </c>
      <c r="Z109" s="90">
        <f>IF('Medical equipment-NSP'!AA117="Yes", 'Service providers'!G119, 1)</f>
        <v>1</v>
      </c>
      <c r="AA109" s="90" t="str">
        <f>IFERROR(('Medical equipment-NSP'!AB117*Z109)/AG109, "0")</f>
        <v>0</v>
      </c>
      <c r="AB109" s="90">
        <f>IF('Medical equipment-NSP'!AA117="Yes", 'Service providers'!H119, 1)</f>
        <v>1</v>
      </c>
      <c r="AC109" s="90" t="str">
        <f>IFERROR(('Medical equipment-NSP'!AC117*AB109)/AG109, "0")</f>
        <v>0</v>
      </c>
      <c r="AD109" s="90">
        <f>IF('Medical equipment-NSP'!X117="yes", 1, 0)</f>
        <v>0</v>
      </c>
      <c r="AE109" s="90">
        <f>IF('Medical equipment-NSP'!Y117="yes", 1, 0)</f>
        <v>0</v>
      </c>
      <c r="AF109" s="90">
        <f>IF('Medical equipment-NSP'!Z117="yes", 1, 0)</f>
        <v>0</v>
      </c>
      <c r="AG109" s="90">
        <f t="shared" si="27"/>
        <v>0</v>
      </c>
      <c r="AH109" s="90">
        <f>IF('Medical equipment-NSP'!AH117="Yes", 'Service providers'!G119, 1)</f>
        <v>1</v>
      </c>
      <c r="AI109" s="90" t="str">
        <f>IFERROR(('Medical equipment-NSP'!AI117*AH109)/AO109, "0")</f>
        <v>0</v>
      </c>
      <c r="AJ109" s="90">
        <f>IF('Medical equipment-NSP'!AH117="Yes", 'Service providers'!H119, 1)</f>
        <v>1</v>
      </c>
      <c r="AK109" s="90" t="str">
        <f>IFERROR(('Medical equipment-NSP'!AJ117*AJ109)/AO109, "0")</f>
        <v>0</v>
      </c>
      <c r="AL109" s="90">
        <f>IF('Medical equipment-NSP'!AE117="yes", 1, 0)</f>
        <v>0</v>
      </c>
      <c r="AM109" s="90">
        <f>IF('Medical equipment-NSP'!AF117="yes", 1, 0)</f>
        <v>0</v>
      </c>
      <c r="AN109" s="90">
        <f>IF('Medical equipment-NSP'!AG117="yes", 1, 0)</f>
        <v>0</v>
      </c>
      <c r="AO109" s="90">
        <f t="shared" si="28"/>
        <v>0</v>
      </c>
      <c r="AP109" s="90">
        <f>IF('Medical equipment-NSP'!AO117="Yes", 'Service providers'!G119, 1)</f>
        <v>1</v>
      </c>
      <c r="AQ109" s="90" t="str">
        <f>IFERROR(('Medical equipment-NSP'!AP117*AP109)/AW109, "0")</f>
        <v>0</v>
      </c>
      <c r="AR109" s="90">
        <f>IF('Medical equipment-NSP'!AO117="Yes", 'Service providers'!H119, 1)</f>
        <v>1</v>
      </c>
      <c r="AS109" s="90" t="str">
        <f>IFERROR(('Medical equipment-NSP'!AQ117*AR109)/AW109, "0")</f>
        <v>0</v>
      </c>
      <c r="AT109" s="90">
        <f>IF('Medical equipment-NSP'!AL117="yes", 1, 0)</f>
        <v>0</v>
      </c>
      <c r="AU109" s="90">
        <f>IF('Medical equipment-NSP'!AM117="yes", 1, 0)</f>
        <v>0</v>
      </c>
      <c r="AV109" s="90">
        <f>IF('Medical equipment-NSP'!AN117="yes", 1, 0)</f>
        <v>0</v>
      </c>
      <c r="AW109" s="90">
        <f t="shared" si="29"/>
        <v>0</v>
      </c>
      <c r="AX109" s="90">
        <f>IF('Medical equipment-NSP'!AV117="Yes", 'Service providers'!G119, 1)</f>
        <v>1</v>
      </c>
      <c r="AY109" s="90" t="str">
        <f>IFERROR(('Medical equipment-NSP'!AW117*AX109)/BE109, "0")</f>
        <v>0</v>
      </c>
      <c r="AZ109" s="90">
        <f>IF('Medical equipment-NSP'!AV117="Yes", 'Service providers'!H119, 1)</f>
        <v>1</v>
      </c>
      <c r="BA109" s="90" t="str">
        <f>IFERROR(('Medical equipment-NSP'!AX117*AZ109)/BE109, "0")</f>
        <v>0</v>
      </c>
      <c r="BB109" s="90">
        <f>IF('Medical equipment-NSP'!AS117="yes", 1, 0)</f>
        <v>0</v>
      </c>
      <c r="BC109" s="90">
        <f>IF('Medical equipment-NSP'!AT117="yes", 1, 0)</f>
        <v>0</v>
      </c>
      <c r="BD109" s="90">
        <f>IF('Medical equipment-NSP'!AU117="yes", 1, 0)</f>
        <v>0</v>
      </c>
      <c r="BE109" s="90">
        <f t="shared" si="30"/>
        <v>0</v>
      </c>
      <c r="BF109" s="90">
        <f>IF('Medical equipment-NSP'!BC117="Yes", 'Service providers'!G119, 1)</f>
        <v>1</v>
      </c>
      <c r="BG109" s="90" t="str">
        <f>IFERROR(('Medical equipment-NSP'!BD117*BF109)/BM109, "0")</f>
        <v>0</v>
      </c>
      <c r="BH109" s="90">
        <f>IF('Medical equipment-NSP'!BC117="Yes", 'Service providers'!H119, 1)</f>
        <v>1</v>
      </c>
      <c r="BI109" s="90" t="str">
        <f>IFERROR(('Medical equipment-NSP'!BE117*BH109)/BM109, "0")</f>
        <v>0</v>
      </c>
      <c r="BJ109" s="90">
        <f>IF('Medical equipment-NSP'!AZ117="yes", 1, 0)</f>
        <v>0</v>
      </c>
      <c r="BK109" s="90">
        <f>IF('Medical equipment-NSP'!BA117="yes", 1, 0)</f>
        <v>0</v>
      </c>
      <c r="BL109" s="90">
        <f>IF('Medical equipment-NSP'!BB117="yes", 1, 0)</f>
        <v>0</v>
      </c>
      <c r="BM109" s="90">
        <f t="shared" si="31"/>
        <v>0</v>
      </c>
    </row>
    <row r="110" spans="1:65" x14ac:dyDescent="0.25">
      <c r="A110" s="98" t="str">
        <f>'Service providers'!A120</f>
        <v>Enter name of Site 2</v>
      </c>
      <c r="B110" s="90">
        <f>IF('Medical equipment-NSP'!F118="Yes", 'Service providers'!G120, 1)</f>
        <v>1</v>
      </c>
      <c r="C110" s="90" t="str">
        <f>IFERROR(('Medical equipment-NSP'!G118*B110)/I110, "0")</f>
        <v>0</v>
      </c>
      <c r="D110" s="90">
        <f>IF('Medical equipment-NSP'!F118="Yes", 'Service providers'!H120, 1)</f>
        <v>1</v>
      </c>
      <c r="E110" s="90" t="str">
        <f>IFERROR(('Medical equipment-NSP'!H118*D110)/I110, "0")</f>
        <v>0</v>
      </c>
      <c r="F110" s="90">
        <f>IF('Medical equipment-NSP'!C118="yes", 1, 0)</f>
        <v>0</v>
      </c>
      <c r="G110" s="90">
        <f>IF('Medical equipment-NSP'!D118="yes", 1, 0)</f>
        <v>0</v>
      </c>
      <c r="H110" s="90">
        <f>IF('Medical equipment-NSP'!E118="yes", 1, 0)</f>
        <v>0</v>
      </c>
      <c r="I110" s="90">
        <f t="shared" si="24"/>
        <v>0</v>
      </c>
      <c r="J110" s="90">
        <f>IF('Medical equipment-NSP'!M118="Yes", 'Service providers'!G120, 1)</f>
        <v>1</v>
      </c>
      <c r="K110" s="90" t="str">
        <f>IFERROR(('Medical equipment-NSP'!N118*J110)/Q110, "0")</f>
        <v>0</v>
      </c>
      <c r="L110" s="90">
        <f>IF('Medical equipment-NSP'!M118="Yes", 'Service providers'!H120, 1)</f>
        <v>1</v>
      </c>
      <c r="M110" s="90" t="str">
        <f>IFERROR(('Medical equipment-NSP'!O118*L110)/Q110, "0")</f>
        <v>0</v>
      </c>
      <c r="N110" s="90">
        <f>IF('Medical equipment-NSP'!J118="yes", 1, 0)</f>
        <v>0</v>
      </c>
      <c r="O110" s="90">
        <f>IF('Medical equipment-NSP'!K118="yes", 1, 0)</f>
        <v>0</v>
      </c>
      <c r="P110" s="90">
        <f>IF('Medical equipment-NSP'!L118="yes", 1, 0)</f>
        <v>0</v>
      </c>
      <c r="Q110" s="90">
        <f t="shared" si="25"/>
        <v>0</v>
      </c>
      <c r="R110" s="90">
        <f>IF('Medical equipment-NSP'!T118="Yes", 'Service providers'!G120, 1)</f>
        <v>1</v>
      </c>
      <c r="S110" s="90" t="str">
        <f>IFERROR(('Medical equipment-NSP'!U118*R110)/Y110, "0")</f>
        <v>0</v>
      </c>
      <c r="T110" s="90">
        <f>IF('Medical equipment-NSP'!T118="Yes", 'Service providers'!H120, 1)</f>
        <v>1</v>
      </c>
      <c r="U110" s="90" t="str">
        <f>IFERROR(('Medical equipment-NSP'!V118*T110)/Y110, "0")</f>
        <v>0</v>
      </c>
      <c r="V110" s="90">
        <f>IF('Medical equipment-NSP'!Q118="yes", 1, 0)</f>
        <v>0</v>
      </c>
      <c r="W110" s="90">
        <f>IF('Medical equipment-NSP'!R118="yes", 1, 0)</f>
        <v>0</v>
      </c>
      <c r="X110" s="90">
        <f>IF('Medical equipment-NSP'!S118="yes", 1, 0)</f>
        <v>0</v>
      </c>
      <c r="Y110" s="90">
        <f t="shared" si="26"/>
        <v>0</v>
      </c>
      <c r="Z110" s="90">
        <f>IF('Medical equipment-NSP'!AA118="Yes", 'Service providers'!G120, 1)</f>
        <v>1</v>
      </c>
      <c r="AA110" s="90" t="str">
        <f>IFERROR(('Medical equipment-NSP'!AB118*Z110)/AG110, "0")</f>
        <v>0</v>
      </c>
      <c r="AB110" s="90">
        <f>IF('Medical equipment-NSP'!AA118="Yes", 'Service providers'!H120, 1)</f>
        <v>1</v>
      </c>
      <c r="AC110" s="90" t="str">
        <f>IFERROR(('Medical equipment-NSP'!AC118*AB110)/AG110, "0")</f>
        <v>0</v>
      </c>
      <c r="AD110" s="90">
        <f>IF('Medical equipment-NSP'!X118="yes", 1, 0)</f>
        <v>0</v>
      </c>
      <c r="AE110" s="90">
        <f>IF('Medical equipment-NSP'!Y118="yes", 1, 0)</f>
        <v>0</v>
      </c>
      <c r="AF110" s="90">
        <f>IF('Medical equipment-NSP'!Z118="yes", 1, 0)</f>
        <v>0</v>
      </c>
      <c r="AG110" s="90">
        <f t="shared" si="27"/>
        <v>0</v>
      </c>
      <c r="AH110" s="90">
        <f>IF('Medical equipment-NSP'!AH118="Yes", 'Service providers'!G120, 1)</f>
        <v>1</v>
      </c>
      <c r="AI110" s="90" t="str">
        <f>IFERROR(('Medical equipment-NSP'!AI118*AH110)/AO110, "0")</f>
        <v>0</v>
      </c>
      <c r="AJ110" s="90">
        <f>IF('Medical equipment-NSP'!AH118="Yes", 'Service providers'!H120, 1)</f>
        <v>1</v>
      </c>
      <c r="AK110" s="90" t="str">
        <f>IFERROR(('Medical equipment-NSP'!AJ118*AJ110)/AO110, "0")</f>
        <v>0</v>
      </c>
      <c r="AL110" s="90">
        <f>IF('Medical equipment-NSP'!AE118="yes", 1, 0)</f>
        <v>0</v>
      </c>
      <c r="AM110" s="90">
        <f>IF('Medical equipment-NSP'!AF118="yes", 1, 0)</f>
        <v>0</v>
      </c>
      <c r="AN110" s="90">
        <f>IF('Medical equipment-NSP'!AG118="yes", 1, 0)</f>
        <v>0</v>
      </c>
      <c r="AO110" s="90">
        <f t="shared" si="28"/>
        <v>0</v>
      </c>
      <c r="AP110" s="90">
        <f>IF('Medical equipment-NSP'!AO118="Yes", 'Service providers'!G120, 1)</f>
        <v>1</v>
      </c>
      <c r="AQ110" s="90" t="str">
        <f>IFERROR(('Medical equipment-NSP'!AP118*AP110)/AW110, "0")</f>
        <v>0</v>
      </c>
      <c r="AR110" s="90">
        <f>IF('Medical equipment-NSP'!AO118="Yes", 'Service providers'!H120, 1)</f>
        <v>1</v>
      </c>
      <c r="AS110" s="90" t="str">
        <f>IFERROR(('Medical equipment-NSP'!AQ118*AR110)/AW110, "0")</f>
        <v>0</v>
      </c>
      <c r="AT110" s="90">
        <f>IF('Medical equipment-NSP'!AL118="yes", 1, 0)</f>
        <v>0</v>
      </c>
      <c r="AU110" s="90">
        <f>IF('Medical equipment-NSP'!AM118="yes", 1, 0)</f>
        <v>0</v>
      </c>
      <c r="AV110" s="90">
        <f>IF('Medical equipment-NSP'!AN118="yes", 1, 0)</f>
        <v>0</v>
      </c>
      <c r="AW110" s="90">
        <f t="shared" si="29"/>
        <v>0</v>
      </c>
      <c r="AX110" s="90">
        <f>IF('Medical equipment-NSP'!AV118="Yes", 'Service providers'!G120, 1)</f>
        <v>1</v>
      </c>
      <c r="AY110" s="90" t="str">
        <f>IFERROR(('Medical equipment-NSP'!AW118*AX110)/BE110, "0")</f>
        <v>0</v>
      </c>
      <c r="AZ110" s="90">
        <f>IF('Medical equipment-NSP'!AV118="Yes", 'Service providers'!H120, 1)</f>
        <v>1</v>
      </c>
      <c r="BA110" s="90" t="str">
        <f>IFERROR(('Medical equipment-NSP'!AX118*AZ110)/BE110, "0")</f>
        <v>0</v>
      </c>
      <c r="BB110" s="90">
        <f>IF('Medical equipment-NSP'!AS118="yes", 1, 0)</f>
        <v>0</v>
      </c>
      <c r="BC110" s="90">
        <f>IF('Medical equipment-NSP'!AT118="yes", 1, 0)</f>
        <v>0</v>
      </c>
      <c r="BD110" s="90">
        <f>IF('Medical equipment-NSP'!AU118="yes", 1, 0)</f>
        <v>0</v>
      </c>
      <c r="BE110" s="90">
        <f t="shared" si="30"/>
        <v>0</v>
      </c>
      <c r="BF110" s="90">
        <f>IF('Medical equipment-NSP'!BC118="Yes", 'Service providers'!G120, 1)</f>
        <v>1</v>
      </c>
      <c r="BG110" s="90" t="str">
        <f>IFERROR(('Medical equipment-NSP'!BD118*BF110)/BM110, "0")</f>
        <v>0</v>
      </c>
      <c r="BH110" s="90">
        <f>IF('Medical equipment-NSP'!BC118="Yes", 'Service providers'!H120, 1)</f>
        <v>1</v>
      </c>
      <c r="BI110" s="90" t="str">
        <f>IFERROR(('Medical equipment-NSP'!BE118*BH110)/BM110, "0")</f>
        <v>0</v>
      </c>
      <c r="BJ110" s="90">
        <f>IF('Medical equipment-NSP'!AZ118="yes", 1, 0)</f>
        <v>0</v>
      </c>
      <c r="BK110" s="90">
        <f>IF('Medical equipment-NSP'!BA118="yes", 1, 0)</f>
        <v>0</v>
      </c>
      <c r="BL110" s="90">
        <f>IF('Medical equipment-NSP'!BB118="yes", 1, 0)</f>
        <v>0</v>
      </c>
      <c r="BM110" s="90">
        <f t="shared" si="31"/>
        <v>0</v>
      </c>
    </row>
    <row r="111" spans="1:65" x14ac:dyDescent="0.25">
      <c r="A111" s="98" t="str">
        <f>'Service providers'!A121</f>
        <v>Enter name of Site 3</v>
      </c>
      <c r="B111" s="90">
        <f>IF('Medical equipment-NSP'!F119="Yes", 'Service providers'!G121, 1)</f>
        <v>1</v>
      </c>
      <c r="C111" s="90" t="str">
        <f>IFERROR(('Medical equipment-NSP'!G119*B111)/I111, "0")</f>
        <v>0</v>
      </c>
      <c r="D111" s="90">
        <f>IF('Medical equipment-NSP'!F119="Yes", 'Service providers'!H121, 1)</f>
        <v>1</v>
      </c>
      <c r="E111" s="90" t="str">
        <f>IFERROR(('Medical equipment-NSP'!H119*D111)/I111, "0")</f>
        <v>0</v>
      </c>
      <c r="F111" s="90">
        <f>IF('Medical equipment-NSP'!C119="yes", 1, 0)</f>
        <v>0</v>
      </c>
      <c r="G111" s="90">
        <f>IF('Medical equipment-NSP'!D119="yes", 1, 0)</f>
        <v>0</v>
      </c>
      <c r="H111" s="90">
        <f>IF('Medical equipment-NSP'!E119="yes", 1, 0)</f>
        <v>0</v>
      </c>
      <c r="I111" s="90">
        <f t="shared" si="24"/>
        <v>0</v>
      </c>
      <c r="J111" s="90">
        <f>IF('Medical equipment-NSP'!M119="Yes", 'Service providers'!G121, 1)</f>
        <v>1</v>
      </c>
      <c r="K111" s="90" t="str">
        <f>IFERROR(('Medical equipment-NSP'!N119*J111)/Q111, "0")</f>
        <v>0</v>
      </c>
      <c r="L111" s="90">
        <f>IF('Medical equipment-NSP'!M119="Yes", 'Service providers'!H121, 1)</f>
        <v>1</v>
      </c>
      <c r="M111" s="90" t="str">
        <f>IFERROR(('Medical equipment-NSP'!O119*L111)/Q111, "0")</f>
        <v>0</v>
      </c>
      <c r="N111" s="90">
        <f>IF('Medical equipment-NSP'!J119="yes", 1, 0)</f>
        <v>0</v>
      </c>
      <c r="O111" s="90">
        <f>IF('Medical equipment-NSP'!K119="yes", 1, 0)</f>
        <v>0</v>
      </c>
      <c r="P111" s="90">
        <f>IF('Medical equipment-NSP'!L119="yes", 1, 0)</f>
        <v>0</v>
      </c>
      <c r="Q111" s="90">
        <f t="shared" si="25"/>
        <v>0</v>
      </c>
      <c r="R111" s="90">
        <f>IF('Medical equipment-NSP'!T119="Yes", 'Service providers'!G121, 1)</f>
        <v>1</v>
      </c>
      <c r="S111" s="90" t="str">
        <f>IFERROR(('Medical equipment-NSP'!U119*R111)/Y111, "0")</f>
        <v>0</v>
      </c>
      <c r="T111" s="90">
        <f>IF('Medical equipment-NSP'!T119="Yes", 'Service providers'!H121, 1)</f>
        <v>1</v>
      </c>
      <c r="U111" s="90" t="str">
        <f>IFERROR(('Medical equipment-NSP'!V119*T111)/Y111, "0")</f>
        <v>0</v>
      </c>
      <c r="V111" s="90">
        <f>IF('Medical equipment-NSP'!Q119="yes", 1, 0)</f>
        <v>0</v>
      </c>
      <c r="W111" s="90">
        <f>IF('Medical equipment-NSP'!R119="yes", 1, 0)</f>
        <v>0</v>
      </c>
      <c r="X111" s="90">
        <f>IF('Medical equipment-NSP'!S119="yes", 1, 0)</f>
        <v>0</v>
      </c>
      <c r="Y111" s="90">
        <f t="shared" si="26"/>
        <v>0</v>
      </c>
      <c r="Z111" s="90">
        <f>IF('Medical equipment-NSP'!AA119="Yes", 'Service providers'!G121, 1)</f>
        <v>1</v>
      </c>
      <c r="AA111" s="90" t="str">
        <f>IFERROR(('Medical equipment-NSP'!AB119*Z111)/AG111, "0")</f>
        <v>0</v>
      </c>
      <c r="AB111" s="90">
        <f>IF('Medical equipment-NSP'!AA119="Yes", 'Service providers'!H121, 1)</f>
        <v>1</v>
      </c>
      <c r="AC111" s="90" t="str">
        <f>IFERROR(('Medical equipment-NSP'!AC119*AB111)/AG111, "0")</f>
        <v>0</v>
      </c>
      <c r="AD111" s="90">
        <f>IF('Medical equipment-NSP'!X119="yes", 1, 0)</f>
        <v>0</v>
      </c>
      <c r="AE111" s="90">
        <f>IF('Medical equipment-NSP'!Y119="yes", 1, 0)</f>
        <v>0</v>
      </c>
      <c r="AF111" s="90">
        <f>IF('Medical equipment-NSP'!Z119="yes", 1, 0)</f>
        <v>0</v>
      </c>
      <c r="AG111" s="90">
        <f t="shared" si="27"/>
        <v>0</v>
      </c>
      <c r="AH111" s="90">
        <f>IF('Medical equipment-NSP'!AH119="Yes", 'Service providers'!G121, 1)</f>
        <v>1</v>
      </c>
      <c r="AI111" s="90" t="str">
        <f>IFERROR(('Medical equipment-NSP'!AI119*AH111)/AO111, "0")</f>
        <v>0</v>
      </c>
      <c r="AJ111" s="90">
        <f>IF('Medical equipment-NSP'!AH119="Yes", 'Service providers'!H121, 1)</f>
        <v>1</v>
      </c>
      <c r="AK111" s="90" t="str">
        <f>IFERROR(('Medical equipment-NSP'!AJ119*AJ111)/AO111, "0")</f>
        <v>0</v>
      </c>
      <c r="AL111" s="90">
        <f>IF('Medical equipment-NSP'!AE119="yes", 1, 0)</f>
        <v>0</v>
      </c>
      <c r="AM111" s="90">
        <f>IF('Medical equipment-NSP'!AF119="yes", 1, 0)</f>
        <v>0</v>
      </c>
      <c r="AN111" s="90">
        <f>IF('Medical equipment-NSP'!AG119="yes", 1, 0)</f>
        <v>0</v>
      </c>
      <c r="AO111" s="90">
        <f t="shared" si="28"/>
        <v>0</v>
      </c>
      <c r="AP111" s="90">
        <f>IF('Medical equipment-NSP'!AO119="Yes", 'Service providers'!G121, 1)</f>
        <v>1</v>
      </c>
      <c r="AQ111" s="90" t="str">
        <f>IFERROR(('Medical equipment-NSP'!AP119*AP111)/AW111, "0")</f>
        <v>0</v>
      </c>
      <c r="AR111" s="90">
        <f>IF('Medical equipment-NSP'!AO119="Yes", 'Service providers'!H121, 1)</f>
        <v>1</v>
      </c>
      <c r="AS111" s="90" t="str">
        <f>IFERROR(('Medical equipment-NSP'!AQ119*AR111)/AW111, "0")</f>
        <v>0</v>
      </c>
      <c r="AT111" s="90">
        <f>IF('Medical equipment-NSP'!AL119="yes", 1, 0)</f>
        <v>0</v>
      </c>
      <c r="AU111" s="90">
        <f>IF('Medical equipment-NSP'!AM119="yes", 1, 0)</f>
        <v>0</v>
      </c>
      <c r="AV111" s="90">
        <f>IF('Medical equipment-NSP'!AN119="yes", 1, 0)</f>
        <v>0</v>
      </c>
      <c r="AW111" s="90">
        <f t="shared" si="29"/>
        <v>0</v>
      </c>
      <c r="AX111" s="90">
        <f>IF('Medical equipment-NSP'!AV119="Yes", 'Service providers'!G121, 1)</f>
        <v>1</v>
      </c>
      <c r="AY111" s="90" t="str">
        <f>IFERROR(('Medical equipment-NSP'!AW119*AX111)/BE111, "0")</f>
        <v>0</v>
      </c>
      <c r="AZ111" s="90">
        <f>IF('Medical equipment-NSP'!AV119="Yes", 'Service providers'!H121, 1)</f>
        <v>1</v>
      </c>
      <c r="BA111" s="90" t="str">
        <f>IFERROR(('Medical equipment-NSP'!AX119*AZ111)/BE111, "0")</f>
        <v>0</v>
      </c>
      <c r="BB111" s="90">
        <f>IF('Medical equipment-NSP'!AS119="yes", 1, 0)</f>
        <v>0</v>
      </c>
      <c r="BC111" s="90">
        <f>IF('Medical equipment-NSP'!AT119="yes", 1, 0)</f>
        <v>0</v>
      </c>
      <c r="BD111" s="90">
        <f>IF('Medical equipment-NSP'!AU119="yes", 1, 0)</f>
        <v>0</v>
      </c>
      <c r="BE111" s="90">
        <f t="shared" si="30"/>
        <v>0</v>
      </c>
      <c r="BF111" s="90">
        <f>IF('Medical equipment-NSP'!BC119="Yes", 'Service providers'!G121, 1)</f>
        <v>1</v>
      </c>
      <c r="BG111" s="90" t="str">
        <f>IFERROR(('Medical equipment-NSP'!BD119*BF111)/BM111, "0")</f>
        <v>0</v>
      </c>
      <c r="BH111" s="90">
        <f>IF('Medical equipment-NSP'!BC119="Yes", 'Service providers'!H121, 1)</f>
        <v>1</v>
      </c>
      <c r="BI111" s="90" t="str">
        <f>IFERROR(('Medical equipment-NSP'!BE119*BH111)/BM111, "0")</f>
        <v>0</v>
      </c>
      <c r="BJ111" s="90">
        <f>IF('Medical equipment-NSP'!AZ119="yes", 1, 0)</f>
        <v>0</v>
      </c>
      <c r="BK111" s="90">
        <f>IF('Medical equipment-NSP'!BA119="yes", 1, 0)</f>
        <v>0</v>
      </c>
      <c r="BL111" s="90">
        <f>IF('Medical equipment-NSP'!BB119="yes", 1, 0)</f>
        <v>0</v>
      </c>
      <c r="BM111" s="90">
        <f t="shared" si="31"/>
        <v>0</v>
      </c>
    </row>
    <row r="112" spans="1:65" x14ac:dyDescent="0.25">
      <c r="A112" s="98" t="str">
        <f>'Service providers'!A122</f>
        <v>Enter name of Site 4</v>
      </c>
      <c r="B112" s="90">
        <f>IF('Medical equipment-NSP'!F120="Yes", 'Service providers'!G122, 1)</f>
        <v>1</v>
      </c>
      <c r="C112" s="90" t="str">
        <f>IFERROR(('Medical equipment-NSP'!G120*B112)/I112, "0")</f>
        <v>0</v>
      </c>
      <c r="D112" s="90">
        <f>IF('Medical equipment-NSP'!F120="Yes", 'Service providers'!H122, 1)</f>
        <v>1</v>
      </c>
      <c r="E112" s="90" t="str">
        <f>IFERROR(('Medical equipment-NSP'!H120*D112)/I112, "0")</f>
        <v>0</v>
      </c>
      <c r="F112" s="90">
        <f>IF('Medical equipment-NSP'!C120="yes", 1, 0)</f>
        <v>0</v>
      </c>
      <c r="G112" s="90">
        <f>IF('Medical equipment-NSP'!D120="yes", 1, 0)</f>
        <v>0</v>
      </c>
      <c r="H112" s="90">
        <f>IF('Medical equipment-NSP'!E120="yes", 1, 0)</f>
        <v>0</v>
      </c>
      <c r="I112" s="90">
        <f t="shared" si="24"/>
        <v>0</v>
      </c>
      <c r="J112" s="90">
        <f>IF('Medical equipment-NSP'!M120="Yes", 'Service providers'!G122, 1)</f>
        <v>1</v>
      </c>
      <c r="K112" s="90" t="str">
        <f>IFERROR(('Medical equipment-NSP'!N120*J112)/Q112, "0")</f>
        <v>0</v>
      </c>
      <c r="L112" s="90">
        <f>IF('Medical equipment-NSP'!M120="Yes", 'Service providers'!H122, 1)</f>
        <v>1</v>
      </c>
      <c r="M112" s="90" t="str">
        <f>IFERROR(('Medical equipment-NSP'!O120*L112)/Q112, "0")</f>
        <v>0</v>
      </c>
      <c r="N112" s="90">
        <f>IF('Medical equipment-NSP'!J120="yes", 1, 0)</f>
        <v>0</v>
      </c>
      <c r="O112" s="90">
        <f>IF('Medical equipment-NSP'!K120="yes", 1, 0)</f>
        <v>0</v>
      </c>
      <c r="P112" s="90">
        <f>IF('Medical equipment-NSP'!L120="yes", 1, 0)</f>
        <v>0</v>
      </c>
      <c r="Q112" s="90">
        <f t="shared" si="25"/>
        <v>0</v>
      </c>
      <c r="R112" s="90">
        <f>IF('Medical equipment-NSP'!T120="Yes", 'Service providers'!G122, 1)</f>
        <v>1</v>
      </c>
      <c r="S112" s="90" t="str">
        <f>IFERROR(('Medical equipment-NSP'!U120*R112)/Y112, "0")</f>
        <v>0</v>
      </c>
      <c r="T112" s="90">
        <f>IF('Medical equipment-NSP'!T120="Yes", 'Service providers'!H122, 1)</f>
        <v>1</v>
      </c>
      <c r="U112" s="90" t="str">
        <f>IFERROR(('Medical equipment-NSP'!V120*T112)/Y112, "0")</f>
        <v>0</v>
      </c>
      <c r="V112" s="90">
        <f>IF('Medical equipment-NSP'!Q120="yes", 1, 0)</f>
        <v>0</v>
      </c>
      <c r="W112" s="90">
        <f>IF('Medical equipment-NSP'!R120="yes", 1, 0)</f>
        <v>0</v>
      </c>
      <c r="X112" s="90">
        <f>IF('Medical equipment-NSP'!S120="yes", 1, 0)</f>
        <v>0</v>
      </c>
      <c r="Y112" s="90">
        <f t="shared" si="26"/>
        <v>0</v>
      </c>
      <c r="Z112" s="90">
        <f>IF('Medical equipment-NSP'!AA120="Yes", 'Service providers'!G122, 1)</f>
        <v>1</v>
      </c>
      <c r="AA112" s="90" t="str">
        <f>IFERROR(('Medical equipment-NSP'!AB120*Z112)/AG112, "0")</f>
        <v>0</v>
      </c>
      <c r="AB112" s="90">
        <f>IF('Medical equipment-NSP'!AA120="Yes", 'Service providers'!H122, 1)</f>
        <v>1</v>
      </c>
      <c r="AC112" s="90" t="str">
        <f>IFERROR(('Medical equipment-NSP'!AC120*AB112)/AG112, "0")</f>
        <v>0</v>
      </c>
      <c r="AD112" s="90">
        <f>IF('Medical equipment-NSP'!X120="yes", 1, 0)</f>
        <v>0</v>
      </c>
      <c r="AE112" s="90">
        <f>IF('Medical equipment-NSP'!Y120="yes", 1, 0)</f>
        <v>0</v>
      </c>
      <c r="AF112" s="90">
        <f>IF('Medical equipment-NSP'!Z120="yes", 1, 0)</f>
        <v>0</v>
      </c>
      <c r="AG112" s="90">
        <f t="shared" si="27"/>
        <v>0</v>
      </c>
      <c r="AH112" s="90">
        <f>IF('Medical equipment-NSP'!AH120="Yes", 'Service providers'!G122, 1)</f>
        <v>1</v>
      </c>
      <c r="AI112" s="90" t="str">
        <f>IFERROR(('Medical equipment-NSP'!AI120*AH112)/AO112, "0")</f>
        <v>0</v>
      </c>
      <c r="AJ112" s="90">
        <f>IF('Medical equipment-NSP'!AH120="Yes", 'Service providers'!H122, 1)</f>
        <v>1</v>
      </c>
      <c r="AK112" s="90" t="str">
        <f>IFERROR(('Medical equipment-NSP'!AJ120*AJ112)/AO112, "0")</f>
        <v>0</v>
      </c>
      <c r="AL112" s="90">
        <f>IF('Medical equipment-NSP'!AE120="yes", 1, 0)</f>
        <v>0</v>
      </c>
      <c r="AM112" s="90">
        <f>IF('Medical equipment-NSP'!AF120="yes", 1, 0)</f>
        <v>0</v>
      </c>
      <c r="AN112" s="90">
        <f>IF('Medical equipment-NSP'!AG120="yes", 1, 0)</f>
        <v>0</v>
      </c>
      <c r="AO112" s="90">
        <f t="shared" si="28"/>
        <v>0</v>
      </c>
      <c r="AP112" s="90">
        <f>IF('Medical equipment-NSP'!AO120="Yes", 'Service providers'!G122, 1)</f>
        <v>1</v>
      </c>
      <c r="AQ112" s="90" t="str">
        <f>IFERROR(('Medical equipment-NSP'!AP120*AP112)/AW112, "0")</f>
        <v>0</v>
      </c>
      <c r="AR112" s="90">
        <f>IF('Medical equipment-NSP'!AO120="Yes", 'Service providers'!H122, 1)</f>
        <v>1</v>
      </c>
      <c r="AS112" s="90" t="str">
        <f>IFERROR(('Medical equipment-NSP'!AQ120*AR112)/AW112, "0")</f>
        <v>0</v>
      </c>
      <c r="AT112" s="90">
        <f>IF('Medical equipment-NSP'!AL120="yes", 1, 0)</f>
        <v>0</v>
      </c>
      <c r="AU112" s="90">
        <f>IF('Medical equipment-NSP'!AM120="yes", 1, 0)</f>
        <v>0</v>
      </c>
      <c r="AV112" s="90">
        <f>IF('Medical equipment-NSP'!AN120="yes", 1, 0)</f>
        <v>0</v>
      </c>
      <c r="AW112" s="90">
        <f t="shared" si="29"/>
        <v>0</v>
      </c>
      <c r="AX112" s="90">
        <f>IF('Medical equipment-NSP'!AV120="Yes", 'Service providers'!G122, 1)</f>
        <v>1</v>
      </c>
      <c r="AY112" s="90" t="str">
        <f>IFERROR(('Medical equipment-NSP'!AW120*AX112)/BE112, "0")</f>
        <v>0</v>
      </c>
      <c r="AZ112" s="90">
        <f>IF('Medical equipment-NSP'!AV120="Yes", 'Service providers'!H122, 1)</f>
        <v>1</v>
      </c>
      <c r="BA112" s="90" t="str">
        <f>IFERROR(('Medical equipment-NSP'!AX120*AZ112)/BE112, "0")</f>
        <v>0</v>
      </c>
      <c r="BB112" s="90">
        <f>IF('Medical equipment-NSP'!AS120="yes", 1, 0)</f>
        <v>0</v>
      </c>
      <c r="BC112" s="90">
        <f>IF('Medical equipment-NSP'!AT120="yes", 1, 0)</f>
        <v>0</v>
      </c>
      <c r="BD112" s="90">
        <f>IF('Medical equipment-NSP'!AU120="yes", 1, 0)</f>
        <v>0</v>
      </c>
      <c r="BE112" s="90">
        <f t="shared" si="30"/>
        <v>0</v>
      </c>
      <c r="BF112" s="90">
        <f>IF('Medical equipment-NSP'!BC120="Yes", 'Service providers'!G122, 1)</f>
        <v>1</v>
      </c>
      <c r="BG112" s="90" t="str">
        <f>IFERROR(('Medical equipment-NSP'!BD120*BF112)/BM112, "0")</f>
        <v>0</v>
      </c>
      <c r="BH112" s="90">
        <f>IF('Medical equipment-NSP'!BC120="Yes", 'Service providers'!H122, 1)</f>
        <v>1</v>
      </c>
      <c r="BI112" s="90" t="str">
        <f>IFERROR(('Medical equipment-NSP'!BE120*BH112)/BM112, "0")</f>
        <v>0</v>
      </c>
      <c r="BJ112" s="90">
        <f>IF('Medical equipment-NSP'!AZ120="yes", 1, 0)</f>
        <v>0</v>
      </c>
      <c r="BK112" s="90">
        <f>IF('Medical equipment-NSP'!BA120="yes", 1, 0)</f>
        <v>0</v>
      </c>
      <c r="BL112" s="90">
        <f>IF('Medical equipment-NSP'!BB120="yes", 1, 0)</f>
        <v>0</v>
      </c>
      <c r="BM112" s="90">
        <f t="shared" si="31"/>
        <v>0</v>
      </c>
    </row>
    <row r="113" spans="1:65" x14ac:dyDescent="0.25">
      <c r="A113" s="98" t="str">
        <f>'Service providers'!A123</f>
        <v>Enter name of Site 5</v>
      </c>
      <c r="B113" s="90">
        <f>IF('Medical equipment-NSP'!F121="Yes", 'Service providers'!G123, 1)</f>
        <v>1</v>
      </c>
      <c r="C113" s="90" t="str">
        <f>IFERROR(('Medical equipment-NSP'!G121*B113)/I113, "0")</f>
        <v>0</v>
      </c>
      <c r="D113" s="90">
        <f>IF('Medical equipment-NSP'!F121="Yes", 'Service providers'!H123, 1)</f>
        <v>1</v>
      </c>
      <c r="E113" s="90" t="str">
        <f>IFERROR(('Medical equipment-NSP'!H121*D113)/I113, "0")</f>
        <v>0</v>
      </c>
      <c r="F113" s="90">
        <f>IF('Medical equipment-NSP'!C121="yes", 1, 0)</f>
        <v>0</v>
      </c>
      <c r="G113" s="90">
        <f>IF('Medical equipment-NSP'!D121="yes", 1, 0)</f>
        <v>0</v>
      </c>
      <c r="H113" s="90">
        <f>IF('Medical equipment-NSP'!E121="yes", 1, 0)</f>
        <v>0</v>
      </c>
      <c r="I113" s="90">
        <f t="shared" si="24"/>
        <v>0</v>
      </c>
      <c r="J113" s="90">
        <f>IF('Medical equipment-NSP'!M121="Yes", 'Service providers'!G123, 1)</f>
        <v>1</v>
      </c>
      <c r="K113" s="90" t="str">
        <f>IFERROR(('Medical equipment-NSP'!N121*J113)/Q113, "0")</f>
        <v>0</v>
      </c>
      <c r="L113" s="90">
        <f>IF('Medical equipment-NSP'!M121="Yes", 'Service providers'!H123, 1)</f>
        <v>1</v>
      </c>
      <c r="M113" s="90" t="str">
        <f>IFERROR(('Medical equipment-NSP'!O121*L113)/Q113, "0")</f>
        <v>0</v>
      </c>
      <c r="N113" s="90">
        <f>IF('Medical equipment-NSP'!J121="yes", 1, 0)</f>
        <v>0</v>
      </c>
      <c r="O113" s="90">
        <f>IF('Medical equipment-NSP'!K121="yes", 1, 0)</f>
        <v>0</v>
      </c>
      <c r="P113" s="90">
        <f>IF('Medical equipment-NSP'!L121="yes", 1, 0)</f>
        <v>0</v>
      </c>
      <c r="Q113" s="90">
        <f t="shared" si="25"/>
        <v>0</v>
      </c>
      <c r="R113" s="90">
        <f>IF('Medical equipment-NSP'!T121="Yes", 'Service providers'!G123, 1)</f>
        <v>1</v>
      </c>
      <c r="S113" s="90" t="str">
        <f>IFERROR(('Medical equipment-NSP'!U121*R113)/Y113, "0")</f>
        <v>0</v>
      </c>
      <c r="T113" s="90">
        <f>IF('Medical equipment-NSP'!T121="Yes", 'Service providers'!H123, 1)</f>
        <v>1</v>
      </c>
      <c r="U113" s="90" t="str">
        <f>IFERROR(('Medical equipment-NSP'!V121*T113)/Y113, "0")</f>
        <v>0</v>
      </c>
      <c r="V113" s="90">
        <f>IF('Medical equipment-NSP'!Q121="yes", 1, 0)</f>
        <v>0</v>
      </c>
      <c r="W113" s="90">
        <f>IF('Medical equipment-NSP'!R121="yes", 1, 0)</f>
        <v>0</v>
      </c>
      <c r="X113" s="90">
        <f>IF('Medical equipment-NSP'!S121="yes", 1, 0)</f>
        <v>0</v>
      </c>
      <c r="Y113" s="90">
        <f t="shared" si="26"/>
        <v>0</v>
      </c>
      <c r="Z113" s="90">
        <f>IF('Medical equipment-NSP'!AA121="Yes", 'Service providers'!G123, 1)</f>
        <v>1</v>
      </c>
      <c r="AA113" s="90" t="str">
        <f>IFERROR(('Medical equipment-NSP'!AB121*Z113)/AG113, "0")</f>
        <v>0</v>
      </c>
      <c r="AB113" s="90">
        <f>IF('Medical equipment-NSP'!AA121="Yes", 'Service providers'!H123, 1)</f>
        <v>1</v>
      </c>
      <c r="AC113" s="90" t="str">
        <f>IFERROR(('Medical equipment-NSP'!AC121*AB113)/AG113, "0")</f>
        <v>0</v>
      </c>
      <c r="AD113" s="90">
        <f>IF('Medical equipment-NSP'!X121="yes", 1, 0)</f>
        <v>0</v>
      </c>
      <c r="AE113" s="90">
        <f>IF('Medical equipment-NSP'!Y121="yes", 1, 0)</f>
        <v>0</v>
      </c>
      <c r="AF113" s="90">
        <f>IF('Medical equipment-NSP'!Z121="yes", 1, 0)</f>
        <v>0</v>
      </c>
      <c r="AG113" s="90">
        <f t="shared" si="27"/>
        <v>0</v>
      </c>
      <c r="AH113" s="90">
        <f>IF('Medical equipment-NSP'!AH121="Yes", 'Service providers'!G123, 1)</f>
        <v>1</v>
      </c>
      <c r="AI113" s="90" t="str">
        <f>IFERROR(('Medical equipment-NSP'!AI121*AH113)/AO113, "0")</f>
        <v>0</v>
      </c>
      <c r="AJ113" s="90">
        <f>IF('Medical equipment-NSP'!AH121="Yes", 'Service providers'!H123, 1)</f>
        <v>1</v>
      </c>
      <c r="AK113" s="90" t="str">
        <f>IFERROR(('Medical equipment-NSP'!AJ121*AJ113)/AO113, "0")</f>
        <v>0</v>
      </c>
      <c r="AL113" s="90">
        <f>IF('Medical equipment-NSP'!AE121="yes", 1, 0)</f>
        <v>0</v>
      </c>
      <c r="AM113" s="90">
        <f>IF('Medical equipment-NSP'!AF121="yes", 1, 0)</f>
        <v>0</v>
      </c>
      <c r="AN113" s="90">
        <f>IF('Medical equipment-NSP'!AG121="yes", 1, 0)</f>
        <v>0</v>
      </c>
      <c r="AO113" s="90">
        <f t="shared" si="28"/>
        <v>0</v>
      </c>
      <c r="AP113" s="90">
        <f>IF('Medical equipment-NSP'!AO121="Yes", 'Service providers'!G123, 1)</f>
        <v>1</v>
      </c>
      <c r="AQ113" s="90" t="str">
        <f>IFERROR(('Medical equipment-NSP'!AP121*AP113)/AW113, "0")</f>
        <v>0</v>
      </c>
      <c r="AR113" s="90">
        <f>IF('Medical equipment-NSP'!AO121="Yes", 'Service providers'!H123, 1)</f>
        <v>1</v>
      </c>
      <c r="AS113" s="90" t="str">
        <f>IFERROR(('Medical equipment-NSP'!AQ121*AR113)/AW113, "0")</f>
        <v>0</v>
      </c>
      <c r="AT113" s="90">
        <f>IF('Medical equipment-NSP'!AL121="yes", 1, 0)</f>
        <v>0</v>
      </c>
      <c r="AU113" s="90">
        <f>IF('Medical equipment-NSP'!AM121="yes", 1, 0)</f>
        <v>0</v>
      </c>
      <c r="AV113" s="90">
        <f>IF('Medical equipment-NSP'!AN121="yes", 1, 0)</f>
        <v>0</v>
      </c>
      <c r="AW113" s="90">
        <f t="shared" si="29"/>
        <v>0</v>
      </c>
      <c r="AX113" s="90">
        <f>IF('Medical equipment-NSP'!AV121="Yes", 'Service providers'!G123, 1)</f>
        <v>1</v>
      </c>
      <c r="AY113" s="90" t="str">
        <f>IFERROR(('Medical equipment-NSP'!AW121*AX113)/BE113, "0")</f>
        <v>0</v>
      </c>
      <c r="AZ113" s="90">
        <f>IF('Medical equipment-NSP'!AV121="Yes", 'Service providers'!H123, 1)</f>
        <v>1</v>
      </c>
      <c r="BA113" s="90" t="str">
        <f>IFERROR(('Medical equipment-NSP'!AX121*AZ113)/BE113, "0")</f>
        <v>0</v>
      </c>
      <c r="BB113" s="90">
        <f>IF('Medical equipment-NSP'!AS121="yes", 1, 0)</f>
        <v>0</v>
      </c>
      <c r="BC113" s="90">
        <f>IF('Medical equipment-NSP'!AT121="yes", 1, 0)</f>
        <v>0</v>
      </c>
      <c r="BD113" s="90">
        <f>IF('Medical equipment-NSP'!AU121="yes", 1, 0)</f>
        <v>0</v>
      </c>
      <c r="BE113" s="90">
        <f t="shared" si="30"/>
        <v>0</v>
      </c>
      <c r="BF113" s="90">
        <f>IF('Medical equipment-NSP'!BC121="Yes", 'Service providers'!G123, 1)</f>
        <v>1</v>
      </c>
      <c r="BG113" s="90" t="str">
        <f>IFERROR(('Medical equipment-NSP'!BD121*BF113)/BM113, "0")</f>
        <v>0</v>
      </c>
      <c r="BH113" s="90">
        <f>IF('Medical equipment-NSP'!BC121="Yes", 'Service providers'!H123, 1)</f>
        <v>1</v>
      </c>
      <c r="BI113" s="90" t="str">
        <f>IFERROR(('Medical equipment-NSP'!BE121*BH113)/BM113, "0")</f>
        <v>0</v>
      </c>
      <c r="BJ113" s="90">
        <f>IF('Medical equipment-NSP'!AZ121="yes", 1, 0)</f>
        <v>0</v>
      </c>
      <c r="BK113" s="90">
        <f>IF('Medical equipment-NSP'!BA121="yes", 1, 0)</f>
        <v>0</v>
      </c>
      <c r="BL113" s="90">
        <f>IF('Medical equipment-NSP'!BB121="yes", 1, 0)</f>
        <v>0</v>
      </c>
      <c r="BM113" s="90">
        <f t="shared" si="31"/>
        <v>0</v>
      </c>
    </row>
    <row r="114" spans="1:65" x14ac:dyDescent="0.25">
      <c r="A114" s="98" t="str">
        <f>'Service providers'!A124</f>
        <v>Enter name of Site 6</v>
      </c>
      <c r="B114" s="90">
        <f>IF('Medical equipment-NSP'!F122="Yes", 'Service providers'!G124, 1)</f>
        <v>1</v>
      </c>
      <c r="C114" s="90" t="str">
        <f>IFERROR(('Medical equipment-NSP'!G122*B114)/I114, "0")</f>
        <v>0</v>
      </c>
      <c r="D114" s="90">
        <f>IF('Medical equipment-NSP'!F122="Yes", 'Service providers'!H124, 1)</f>
        <v>1</v>
      </c>
      <c r="E114" s="90" t="str">
        <f>IFERROR(('Medical equipment-NSP'!H122*D114)/I114, "0")</f>
        <v>0</v>
      </c>
      <c r="F114" s="90">
        <f>IF('Medical equipment-NSP'!C122="yes", 1, 0)</f>
        <v>0</v>
      </c>
      <c r="G114" s="90">
        <f>IF('Medical equipment-NSP'!D122="yes", 1, 0)</f>
        <v>0</v>
      </c>
      <c r="H114" s="90">
        <f>IF('Medical equipment-NSP'!E122="yes", 1, 0)</f>
        <v>0</v>
      </c>
      <c r="I114" s="90">
        <f t="shared" si="24"/>
        <v>0</v>
      </c>
      <c r="J114" s="90">
        <f>IF('Medical equipment-NSP'!M122="Yes", 'Service providers'!G124, 1)</f>
        <v>1</v>
      </c>
      <c r="K114" s="90" t="str">
        <f>IFERROR(('Medical equipment-NSP'!N122*J114)/Q114, "0")</f>
        <v>0</v>
      </c>
      <c r="L114" s="90">
        <f>IF('Medical equipment-NSP'!M122="Yes", 'Service providers'!H124, 1)</f>
        <v>1</v>
      </c>
      <c r="M114" s="90" t="str">
        <f>IFERROR(('Medical equipment-NSP'!O122*L114)/Q114, "0")</f>
        <v>0</v>
      </c>
      <c r="N114" s="90">
        <f>IF('Medical equipment-NSP'!J122="yes", 1, 0)</f>
        <v>0</v>
      </c>
      <c r="O114" s="90">
        <f>IF('Medical equipment-NSP'!K122="yes", 1, 0)</f>
        <v>0</v>
      </c>
      <c r="P114" s="90">
        <f>IF('Medical equipment-NSP'!L122="yes", 1, 0)</f>
        <v>0</v>
      </c>
      <c r="Q114" s="90">
        <f t="shared" si="25"/>
        <v>0</v>
      </c>
      <c r="R114" s="90">
        <f>IF('Medical equipment-NSP'!T122="Yes", 'Service providers'!G124, 1)</f>
        <v>1</v>
      </c>
      <c r="S114" s="90" t="str">
        <f>IFERROR(('Medical equipment-NSP'!U122*R114)/Y114, "0")</f>
        <v>0</v>
      </c>
      <c r="T114" s="90">
        <f>IF('Medical equipment-NSP'!T122="Yes", 'Service providers'!H124, 1)</f>
        <v>1</v>
      </c>
      <c r="U114" s="90" t="str">
        <f>IFERROR(('Medical equipment-NSP'!V122*T114)/Y114, "0")</f>
        <v>0</v>
      </c>
      <c r="V114" s="90">
        <f>IF('Medical equipment-NSP'!Q122="yes", 1, 0)</f>
        <v>0</v>
      </c>
      <c r="W114" s="90">
        <f>IF('Medical equipment-NSP'!R122="yes", 1, 0)</f>
        <v>0</v>
      </c>
      <c r="X114" s="90">
        <f>IF('Medical equipment-NSP'!S122="yes", 1, 0)</f>
        <v>0</v>
      </c>
      <c r="Y114" s="90">
        <f t="shared" si="26"/>
        <v>0</v>
      </c>
      <c r="Z114" s="90">
        <f>IF('Medical equipment-NSP'!AA122="Yes", 'Service providers'!G124, 1)</f>
        <v>1</v>
      </c>
      <c r="AA114" s="90" t="str">
        <f>IFERROR(('Medical equipment-NSP'!AB122*Z114)/AG114, "0")</f>
        <v>0</v>
      </c>
      <c r="AB114" s="90">
        <f>IF('Medical equipment-NSP'!AA122="Yes", 'Service providers'!H124, 1)</f>
        <v>1</v>
      </c>
      <c r="AC114" s="90" t="str">
        <f>IFERROR(('Medical equipment-NSP'!AC122*AB114)/AG114, "0")</f>
        <v>0</v>
      </c>
      <c r="AD114" s="90">
        <f>IF('Medical equipment-NSP'!X122="yes", 1, 0)</f>
        <v>0</v>
      </c>
      <c r="AE114" s="90">
        <f>IF('Medical equipment-NSP'!Y122="yes", 1, 0)</f>
        <v>0</v>
      </c>
      <c r="AF114" s="90">
        <f>IF('Medical equipment-NSP'!Z122="yes", 1, 0)</f>
        <v>0</v>
      </c>
      <c r="AG114" s="90">
        <f t="shared" si="27"/>
        <v>0</v>
      </c>
      <c r="AH114" s="90">
        <f>IF('Medical equipment-NSP'!AH122="Yes", 'Service providers'!G124, 1)</f>
        <v>1</v>
      </c>
      <c r="AI114" s="90" t="str">
        <f>IFERROR(('Medical equipment-NSP'!AI122*AH114)/AO114, "0")</f>
        <v>0</v>
      </c>
      <c r="AJ114" s="90">
        <f>IF('Medical equipment-NSP'!AH122="Yes", 'Service providers'!H124, 1)</f>
        <v>1</v>
      </c>
      <c r="AK114" s="90" t="str">
        <f>IFERROR(('Medical equipment-NSP'!AJ122*AJ114)/AO114, "0")</f>
        <v>0</v>
      </c>
      <c r="AL114" s="90">
        <f>IF('Medical equipment-NSP'!AE122="yes", 1, 0)</f>
        <v>0</v>
      </c>
      <c r="AM114" s="90">
        <f>IF('Medical equipment-NSP'!AF122="yes", 1, 0)</f>
        <v>0</v>
      </c>
      <c r="AN114" s="90">
        <f>IF('Medical equipment-NSP'!AG122="yes", 1, 0)</f>
        <v>0</v>
      </c>
      <c r="AO114" s="90">
        <f t="shared" si="28"/>
        <v>0</v>
      </c>
      <c r="AP114" s="90">
        <f>IF('Medical equipment-NSP'!AO122="Yes", 'Service providers'!G124, 1)</f>
        <v>1</v>
      </c>
      <c r="AQ114" s="90" t="str">
        <f>IFERROR(('Medical equipment-NSP'!AP122*AP114)/AW114, "0")</f>
        <v>0</v>
      </c>
      <c r="AR114" s="90">
        <f>IF('Medical equipment-NSP'!AO122="Yes", 'Service providers'!H124, 1)</f>
        <v>1</v>
      </c>
      <c r="AS114" s="90" t="str">
        <f>IFERROR(('Medical equipment-NSP'!AQ122*AR114)/AW114, "0")</f>
        <v>0</v>
      </c>
      <c r="AT114" s="90">
        <f>IF('Medical equipment-NSP'!AL122="yes", 1, 0)</f>
        <v>0</v>
      </c>
      <c r="AU114" s="90">
        <f>IF('Medical equipment-NSP'!AM122="yes", 1, 0)</f>
        <v>0</v>
      </c>
      <c r="AV114" s="90">
        <f>IF('Medical equipment-NSP'!AN122="yes", 1, 0)</f>
        <v>0</v>
      </c>
      <c r="AW114" s="90">
        <f t="shared" si="29"/>
        <v>0</v>
      </c>
      <c r="AX114" s="90">
        <f>IF('Medical equipment-NSP'!AV122="Yes", 'Service providers'!G124, 1)</f>
        <v>1</v>
      </c>
      <c r="AY114" s="90" t="str">
        <f>IFERROR(('Medical equipment-NSP'!AW122*AX114)/BE114, "0")</f>
        <v>0</v>
      </c>
      <c r="AZ114" s="90">
        <f>IF('Medical equipment-NSP'!AV122="Yes", 'Service providers'!H124, 1)</f>
        <v>1</v>
      </c>
      <c r="BA114" s="90" t="str">
        <f>IFERROR(('Medical equipment-NSP'!AX122*AZ114)/BE114, "0")</f>
        <v>0</v>
      </c>
      <c r="BB114" s="90">
        <f>IF('Medical equipment-NSP'!AS122="yes", 1, 0)</f>
        <v>0</v>
      </c>
      <c r="BC114" s="90">
        <f>IF('Medical equipment-NSP'!AT122="yes", 1, 0)</f>
        <v>0</v>
      </c>
      <c r="BD114" s="90">
        <f>IF('Medical equipment-NSP'!AU122="yes", 1, 0)</f>
        <v>0</v>
      </c>
      <c r="BE114" s="90">
        <f t="shared" si="30"/>
        <v>0</v>
      </c>
      <c r="BF114" s="90">
        <f>IF('Medical equipment-NSP'!BC122="Yes", 'Service providers'!G124, 1)</f>
        <v>1</v>
      </c>
      <c r="BG114" s="90" t="str">
        <f>IFERROR(('Medical equipment-NSP'!BD122*BF114)/BM114, "0")</f>
        <v>0</v>
      </c>
      <c r="BH114" s="90">
        <f>IF('Medical equipment-NSP'!BC122="Yes", 'Service providers'!H124, 1)</f>
        <v>1</v>
      </c>
      <c r="BI114" s="90" t="str">
        <f>IFERROR(('Medical equipment-NSP'!BE122*BH114)/BM114, "0")</f>
        <v>0</v>
      </c>
      <c r="BJ114" s="90">
        <f>IF('Medical equipment-NSP'!AZ122="yes", 1, 0)</f>
        <v>0</v>
      </c>
      <c r="BK114" s="90">
        <f>IF('Medical equipment-NSP'!BA122="yes", 1, 0)</f>
        <v>0</v>
      </c>
      <c r="BL114" s="90">
        <f>IF('Medical equipment-NSP'!BB122="yes", 1, 0)</f>
        <v>0</v>
      </c>
      <c r="BM114" s="90">
        <f t="shared" si="31"/>
        <v>0</v>
      </c>
    </row>
    <row r="115" spans="1:65" x14ac:dyDescent="0.25">
      <c r="A115" s="98" t="str">
        <f>'Service providers'!A125</f>
        <v>Enter name of Site 7</v>
      </c>
      <c r="B115" s="90">
        <f>IF('Medical equipment-NSP'!F123="Yes", 'Service providers'!G125, 1)</f>
        <v>1</v>
      </c>
      <c r="C115" s="90" t="str">
        <f>IFERROR(('Medical equipment-NSP'!G123*B115)/I115, "0")</f>
        <v>0</v>
      </c>
      <c r="D115" s="90">
        <f>IF('Medical equipment-NSP'!F123="Yes", 'Service providers'!H125, 1)</f>
        <v>1</v>
      </c>
      <c r="E115" s="90" t="str">
        <f>IFERROR(('Medical equipment-NSP'!H123*D115)/I115, "0")</f>
        <v>0</v>
      </c>
      <c r="F115" s="90">
        <f>IF('Medical equipment-NSP'!C123="yes", 1, 0)</f>
        <v>0</v>
      </c>
      <c r="G115" s="90">
        <f>IF('Medical equipment-NSP'!D123="yes", 1, 0)</f>
        <v>0</v>
      </c>
      <c r="H115" s="90">
        <f>IF('Medical equipment-NSP'!E123="yes", 1, 0)</f>
        <v>0</v>
      </c>
      <c r="I115" s="90">
        <f t="shared" si="24"/>
        <v>0</v>
      </c>
      <c r="J115" s="90">
        <f>IF('Medical equipment-NSP'!M123="Yes", 'Service providers'!G125, 1)</f>
        <v>1</v>
      </c>
      <c r="K115" s="90" t="str">
        <f>IFERROR(('Medical equipment-NSP'!N123*J115)/Q115, "0")</f>
        <v>0</v>
      </c>
      <c r="L115" s="90">
        <f>IF('Medical equipment-NSP'!M123="Yes", 'Service providers'!H125, 1)</f>
        <v>1</v>
      </c>
      <c r="M115" s="90" t="str">
        <f>IFERROR(('Medical equipment-NSP'!O123*L115)/Q115, "0")</f>
        <v>0</v>
      </c>
      <c r="N115" s="90">
        <f>IF('Medical equipment-NSP'!J123="yes", 1, 0)</f>
        <v>0</v>
      </c>
      <c r="O115" s="90">
        <f>IF('Medical equipment-NSP'!K123="yes", 1, 0)</f>
        <v>0</v>
      </c>
      <c r="P115" s="90">
        <f>IF('Medical equipment-NSP'!L123="yes", 1, 0)</f>
        <v>0</v>
      </c>
      <c r="Q115" s="90">
        <f t="shared" si="25"/>
        <v>0</v>
      </c>
      <c r="R115" s="90">
        <f>IF('Medical equipment-NSP'!T123="Yes", 'Service providers'!G125, 1)</f>
        <v>1</v>
      </c>
      <c r="S115" s="90" t="str">
        <f>IFERROR(('Medical equipment-NSP'!U123*R115)/Y115, "0")</f>
        <v>0</v>
      </c>
      <c r="T115" s="90">
        <f>IF('Medical equipment-NSP'!T123="Yes", 'Service providers'!H125, 1)</f>
        <v>1</v>
      </c>
      <c r="U115" s="90" t="str">
        <f>IFERROR(('Medical equipment-NSP'!V123*T115)/Y115, "0")</f>
        <v>0</v>
      </c>
      <c r="V115" s="90">
        <f>IF('Medical equipment-NSP'!Q123="yes", 1, 0)</f>
        <v>0</v>
      </c>
      <c r="W115" s="90">
        <f>IF('Medical equipment-NSP'!R123="yes", 1, 0)</f>
        <v>0</v>
      </c>
      <c r="X115" s="90">
        <f>IF('Medical equipment-NSP'!S123="yes", 1, 0)</f>
        <v>0</v>
      </c>
      <c r="Y115" s="90">
        <f t="shared" si="26"/>
        <v>0</v>
      </c>
      <c r="Z115" s="90">
        <f>IF('Medical equipment-NSP'!AA123="Yes", 'Service providers'!G125, 1)</f>
        <v>1</v>
      </c>
      <c r="AA115" s="90" t="str">
        <f>IFERROR(('Medical equipment-NSP'!AB123*Z115)/AG115, "0")</f>
        <v>0</v>
      </c>
      <c r="AB115" s="90">
        <f>IF('Medical equipment-NSP'!AA123="Yes", 'Service providers'!H125, 1)</f>
        <v>1</v>
      </c>
      <c r="AC115" s="90" t="str">
        <f>IFERROR(('Medical equipment-NSP'!AC123*AB115)/AG115, "0")</f>
        <v>0</v>
      </c>
      <c r="AD115" s="90">
        <f>IF('Medical equipment-NSP'!X123="yes", 1, 0)</f>
        <v>0</v>
      </c>
      <c r="AE115" s="90">
        <f>IF('Medical equipment-NSP'!Y123="yes", 1, 0)</f>
        <v>0</v>
      </c>
      <c r="AF115" s="90">
        <f>IF('Medical equipment-NSP'!Z123="yes", 1, 0)</f>
        <v>0</v>
      </c>
      <c r="AG115" s="90">
        <f t="shared" si="27"/>
        <v>0</v>
      </c>
      <c r="AH115" s="90">
        <f>IF('Medical equipment-NSP'!AH123="Yes", 'Service providers'!G125, 1)</f>
        <v>1</v>
      </c>
      <c r="AI115" s="90" t="str">
        <f>IFERROR(('Medical equipment-NSP'!AI123*AH115)/AO115, "0")</f>
        <v>0</v>
      </c>
      <c r="AJ115" s="90">
        <f>IF('Medical equipment-NSP'!AH123="Yes", 'Service providers'!H125, 1)</f>
        <v>1</v>
      </c>
      <c r="AK115" s="90" t="str">
        <f>IFERROR(('Medical equipment-NSP'!AJ123*AJ115)/AO115, "0")</f>
        <v>0</v>
      </c>
      <c r="AL115" s="90">
        <f>IF('Medical equipment-NSP'!AE123="yes", 1, 0)</f>
        <v>0</v>
      </c>
      <c r="AM115" s="90">
        <f>IF('Medical equipment-NSP'!AF123="yes", 1, 0)</f>
        <v>0</v>
      </c>
      <c r="AN115" s="90">
        <f>IF('Medical equipment-NSP'!AG123="yes", 1, 0)</f>
        <v>0</v>
      </c>
      <c r="AO115" s="90">
        <f t="shared" si="28"/>
        <v>0</v>
      </c>
      <c r="AP115" s="90">
        <f>IF('Medical equipment-NSP'!AO123="Yes", 'Service providers'!G125, 1)</f>
        <v>1</v>
      </c>
      <c r="AQ115" s="90" t="str">
        <f>IFERROR(('Medical equipment-NSP'!AP123*AP115)/AW115, "0")</f>
        <v>0</v>
      </c>
      <c r="AR115" s="90">
        <f>IF('Medical equipment-NSP'!AO123="Yes", 'Service providers'!H125, 1)</f>
        <v>1</v>
      </c>
      <c r="AS115" s="90" t="str">
        <f>IFERROR(('Medical equipment-NSP'!AQ123*AR115)/AW115, "0")</f>
        <v>0</v>
      </c>
      <c r="AT115" s="90">
        <f>IF('Medical equipment-NSP'!AL123="yes", 1, 0)</f>
        <v>0</v>
      </c>
      <c r="AU115" s="90">
        <f>IF('Medical equipment-NSP'!AM123="yes", 1, 0)</f>
        <v>0</v>
      </c>
      <c r="AV115" s="90">
        <f>IF('Medical equipment-NSP'!AN123="yes", 1, 0)</f>
        <v>0</v>
      </c>
      <c r="AW115" s="90">
        <f t="shared" si="29"/>
        <v>0</v>
      </c>
      <c r="AX115" s="90">
        <f>IF('Medical equipment-NSP'!AV123="Yes", 'Service providers'!G125, 1)</f>
        <v>1</v>
      </c>
      <c r="AY115" s="90" t="str">
        <f>IFERROR(('Medical equipment-NSP'!AW123*AX115)/BE115, "0")</f>
        <v>0</v>
      </c>
      <c r="AZ115" s="90">
        <f>IF('Medical equipment-NSP'!AV123="Yes", 'Service providers'!H125, 1)</f>
        <v>1</v>
      </c>
      <c r="BA115" s="90" t="str">
        <f>IFERROR(('Medical equipment-NSP'!AX123*AZ115)/BE115, "0")</f>
        <v>0</v>
      </c>
      <c r="BB115" s="90">
        <f>IF('Medical equipment-NSP'!AS123="yes", 1, 0)</f>
        <v>0</v>
      </c>
      <c r="BC115" s="90">
        <f>IF('Medical equipment-NSP'!AT123="yes", 1, 0)</f>
        <v>0</v>
      </c>
      <c r="BD115" s="90">
        <f>IF('Medical equipment-NSP'!AU123="yes", 1, 0)</f>
        <v>0</v>
      </c>
      <c r="BE115" s="90">
        <f t="shared" si="30"/>
        <v>0</v>
      </c>
      <c r="BF115" s="90">
        <f>IF('Medical equipment-NSP'!BC123="Yes", 'Service providers'!G125, 1)</f>
        <v>1</v>
      </c>
      <c r="BG115" s="90" t="str">
        <f>IFERROR(('Medical equipment-NSP'!BD123*BF115)/BM115, "0")</f>
        <v>0</v>
      </c>
      <c r="BH115" s="90">
        <f>IF('Medical equipment-NSP'!BC123="Yes", 'Service providers'!H125, 1)</f>
        <v>1</v>
      </c>
      <c r="BI115" s="90" t="str">
        <f>IFERROR(('Medical equipment-NSP'!BE123*BH115)/BM115, "0")</f>
        <v>0</v>
      </c>
      <c r="BJ115" s="90">
        <f>IF('Medical equipment-NSP'!AZ123="yes", 1, 0)</f>
        <v>0</v>
      </c>
      <c r="BK115" s="90">
        <f>IF('Medical equipment-NSP'!BA123="yes", 1, 0)</f>
        <v>0</v>
      </c>
      <c r="BL115" s="90">
        <f>IF('Medical equipment-NSP'!BB123="yes", 1, 0)</f>
        <v>0</v>
      </c>
      <c r="BM115" s="90">
        <f t="shared" si="31"/>
        <v>0</v>
      </c>
    </row>
    <row r="116" spans="1:65" x14ac:dyDescent="0.25">
      <c r="A116" s="98" t="str">
        <f>'Service providers'!A126</f>
        <v>Enter name of Site 8</v>
      </c>
      <c r="B116" s="90">
        <f>IF('Medical equipment-NSP'!F124="Yes", 'Service providers'!G126, 1)</f>
        <v>1</v>
      </c>
      <c r="C116" s="90" t="str">
        <f>IFERROR(('Medical equipment-NSP'!G124*B116)/I116, "0")</f>
        <v>0</v>
      </c>
      <c r="D116" s="90">
        <f>IF('Medical equipment-NSP'!F124="Yes", 'Service providers'!H126, 1)</f>
        <v>1</v>
      </c>
      <c r="E116" s="90" t="str">
        <f>IFERROR(('Medical equipment-NSP'!H124*D116)/I116, "0")</f>
        <v>0</v>
      </c>
      <c r="F116" s="90">
        <f>IF('Medical equipment-NSP'!C124="yes", 1, 0)</f>
        <v>0</v>
      </c>
      <c r="G116" s="90">
        <f>IF('Medical equipment-NSP'!D124="yes", 1, 0)</f>
        <v>0</v>
      </c>
      <c r="H116" s="90">
        <f>IF('Medical equipment-NSP'!E124="yes", 1, 0)</f>
        <v>0</v>
      </c>
      <c r="I116" s="90">
        <f t="shared" si="24"/>
        <v>0</v>
      </c>
      <c r="J116" s="90">
        <f>IF('Medical equipment-NSP'!M124="Yes", 'Service providers'!G126, 1)</f>
        <v>1</v>
      </c>
      <c r="K116" s="90" t="str">
        <f>IFERROR(('Medical equipment-NSP'!N124*J116)/Q116, "0")</f>
        <v>0</v>
      </c>
      <c r="L116" s="90">
        <f>IF('Medical equipment-NSP'!M124="Yes", 'Service providers'!H126, 1)</f>
        <v>1</v>
      </c>
      <c r="M116" s="90" t="str">
        <f>IFERROR(('Medical equipment-NSP'!O124*L116)/Q116, "0")</f>
        <v>0</v>
      </c>
      <c r="N116" s="90">
        <f>IF('Medical equipment-NSP'!J124="yes", 1, 0)</f>
        <v>0</v>
      </c>
      <c r="O116" s="90">
        <f>IF('Medical equipment-NSP'!K124="yes", 1, 0)</f>
        <v>0</v>
      </c>
      <c r="P116" s="90">
        <f>IF('Medical equipment-NSP'!L124="yes", 1, 0)</f>
        <v>0</v>
      </c>
      <c r="Q116" s="90">
        <f t="shared" si="25"/>
        <v>0</v>
      </c>
      <c r="R116" s="90">
        <f>IF('Medical equipment-NSP'!T124="Yes", 'Service providers'!G126, 1)</f>
        <v>1</v>
      </c>
      <c r="S116" s="90" t="str">
        <f>IFERROR(('Medical equipment-NSP'!U124*R116)/Y116, "0")</f>
        <v>0</v>
      </c>
      <c r="T116" s="90">
        <f>IF('Medical equipment-NSP'!T124="Yes", 'Service providers'!H126, 1)</f>
        <v>1</v>
      </c>
      <c r="U116" s="90" t="str">
        <f>IFERROR(('Medical equipment-NSP'!V124*T116)/Y116, "0")</f>
        <v>0</v>
      </c>
      <c r="V116" s="90">
        <f>IF('Medical equipment-NSP'!Q124="yes", 1, 0)</f>
        <v>0</v>
      </c>
      <c r="W116" s="90">
        <f>IF('Medical equipment-NSP'!R124="yes", 1, 0)</f>
        <v>0</v>
      </c>
      <c r="X116" s="90">
        <f>IF('Medical equipment-NSP'!S124="yes", 1, 0)</f>
        <v>0</v>
      </c>
      <c r="Y116" s="90">
        <f t="shared" si="26"/>
        <v>0</v>
      </c>
      <c r="Z116" s="90">
        <f>IF('Medical equipment-NSP'!AA124="Yes", 'Service providers'!G126, 1)</f>
        <v>1</v>
      </c>
      <c r="AA116" s="90" t="str">
        <f>IFERROR(('Medical equipment-NSP'!AB124*Z116)/AG116, "0")</f>
        <v>0</v>
      </c>
      <c r="AB116" s="90">
        <f>IF('Medical equipment-NSP'!AA124="Yes", 'Service providers'!H126, 1)</f>
        <v>1</v>
      </c>
      <c r="AC116" s="90" t="str">
        <f>IFERROR(('Medical equipment-NSP'!AC124*AB116)/AG116, "0")</f>
        <v>0</v>
      </c>
      <c r="AD116" s="90">
        <f>IF('Medical equipment-NSP'!X124="yes", 1, 0)</f>
        <v>0</v>
      </c>
      <c r="AE116" s="90">
        <f>IF('Medical equipment-NSP'!Y124="yes", 1, 0)</f>
        <v>0</v>
      </c>
      <c r="AF116" s="90">
        <f>IF('Medical equipment-NSP'!Z124="yes", 1, 0)</f>
        <v>0</v>
      </c>
      <c r="AG116" s="90">
        <f t="shared" si="27"/>
        <v>0</v>
      </c>
      <c r="AH116" s="90">
        <f>IF('Medical equipment-NSP'!AH124="Yes", 'Service providers'!G126, 1)</f>
        <v>1</v>
      </c>
      <c r="AI116" s="90" t="str">
        <f>IFERROR(('Medical equipment-NSP'!AI124*AH116)/AO116, "0")</f>
        <v>0</v>
      </c>
      <c r="AJ116" s="90">
        <f>IF('Medical equipment-NSP'!AH124="Yes", 'Service providers'!H126, 1)</f>
        <v>1</v>
      </c>
      <c r="AK116" s="90" t="str">
        <f>IFERROR(('Medical equipment-NSP'!AJ124*AJ116)/AO116, "0")</f>
        <v>0</v>
      </c>
      <c r="AL116" s="90">
        <f>IF('Medical equipment-NSP'!AE124="yes", 1, 0)</f>
        <v>0</v>
      </c>
      <c r="AM116" s="90">
        <f>IF('Medical equipment-NSP'!AF124="yes", 1, 0)</f>
        <v>0</v>
      </c>
      <c r="AN116" s="90">
        <f>IF('Medical equipment-NSP'!AG124="yes", 1, 0)</f>
        <v>0</v>
      </c>
      <c r="AO116" s="90">
        <f t="shared" si="28"/>
        <v>0</v>
      </c>
      <c r="AP116" s="90">
        <f>IF('Medical equipment-NSP'!AO124="Yes", 'Service providers'!G126, 1)</f>
        <v>1</v>
      </c>
      <c r="AQ116" s="90" t="str">
        <f>IFERROR(('Medical equipment-NSP'!AP124*AP116)/AW116, "0")</f>
        <v>0</v>
      </c>
      <c r="AR116" s="90">
        <f>IF('Medical equipment-NSP'!AO124="Yes", 'Service providers'!H126, 1)</f>
        <v>1</v>
      </c>
      <c r="AS116" s="90" t="str">
        <f>IFERROR(('Medical equipment-NSP'!AQ124*AR116)/AW116, "0")</f>
        <v>0</v>
      </c>
      <c r="AT116" s="90">
        <f>IF('Medical equipment-NSP'!AL124="yes", 1, 0)</f>
        <v>0</v>
      </c>
      <c r="AU116" s="90">
        <f>IF('Medical equipment-NSP'!AM124="yes", 1, 0)</f>
        <v>0</v>
      </c>
      <c r="AV116" s="90">
        <f>IF('Medical equipment-NSP'!AN124="yes", 1, 0)</f>
        <v>0</v>
      </c>
      <c r="AW116" s="90">
        <f t="shared" si="29"/>
        <v>0</v>
      </c>
      <c r="AX116" s="90">
        <f>IF('Medical equipment-NSP'!AV124="Yes", 'Service providers'!G126, 1)</f>
        <v>1</v>
      </c>
      <c r="AY116" s="90" t="str">
        <f>IFERROR(('Medical equipment-NSP'!AW124*AX116)/BE116, "0")</f>
        <v>0</v>
      </c>
      <c r="AZ116" s="90">
        <f>IF('Medical equipment-NSP'!AV124="Yes", 'Service providers'!H126, 1)</f>
        <v>1</v>
      </c>
      <c r="BA116" s="90" t="str">
        <f>IFERROR(('Medical equipment-NSP'!AX124*AZ116)/BE116, "0")</f>
        <v>0</v>
      </c>
      <c r="BB116" s="90">
        <f>IF('Medical equipment-NSP'!AS124="yes", 1, 0)</f>
        <v>0</v>
      </c>
      <c r="BC116" s="90">
        <f>IF('Medical equipment-NSP'!AT124="yes", 1, 0)</f>
        <v>0</v>
      </c>
      <c r="BD116" s="90">
        <f>IF('Medical equipment-NSP'!AU124="yes", 1, 0)</f>
        <v>0</v>
      </c>
      <c r="BE116" s="90">
        <f t="shared" si="30"/>
        <v>0</v>
      </c>
      <c r="BF116" s="90">
        <f>IF('Medical equipment-NSP'!BC124="Yes", 'Service providers'!G126, 1)</f>
        <v>1</v>
      </c>
      <c r="BG116" s="90" t="str">
        <f>IFERROR(('Medical equipment-NSP'!BD124*BF116)/BM116, "0")</f>
        <v>0</v>
      </c>
      <c r="BH116" s="90">
        <f>IF('Medical equipment-NSP'!BC124="Yes", 'Service providers'!H126, 1)</f>
        <v>1</v>
      </c>
      <c r="BI116" s="90" t="str">
        <f>IFERROR(('Medical equipment-NSP'!BE124*BH116)/BM116, "0")</f>
        <v>0</v>
      </c>
      <c r="BJ116" s="90">
        <f>IF('Medical equipment-NSP'!AZ124="yes", 1, 0)</f>
        <v>0</v>
      </c>
      <c r="BK116" s="90">
        <f>IF('Medical equipment-NSP'!BA124="yes", 1, 0)</f>
        <v>0</v>
      </c>
      <c r="BL116" s="90">
        <f>IF('Medical equipment-NSP'!BB124="yes", 1, 0)</f>
        <v>0</v>
      </c>
      <c r="BM116" s="90">
        <f t="shared" si="31"/>
        <v>0</v>
      </c>
    </row>
    <row r="117" spans="1:65" x14ac:dyDescent="0.25">
      <c r="A117" s="98" t="str">
        <f>'Service providers'!A127</f>
        <v>Enter name of Site 9</v>
      </c>
      <c r="B117" s="90">
        <f>IF('Medical equipment-NSP'!F125="Yes", 'Service providers'!G127, 1)</f>
        <v>1</v>
      </c>
      <c r="C117" s="90" t="str">
        <f>IFERROR(('Medical equipment-NSP'!G125*B117)/I117, "0")</f>
        <v>0</v>
      </c>
      <c r="D117" s="90">
        <f>IF('Medical equipment-NSP'!F125="Yes", 'Service providers'!H127, 1)</f>
        <v>1</v>
      </c>
      <c r="E117" s="90" t="str">
        <f>IFERROR(('Medical equipment-NSP'!H125*D117)/I117, "0")</f>
        <v>0</v>
      </c>
      <c r="F117" s="90">
        <f>IF('Medical equipment-NSP'!C125="yes", 1, 0)</f>
        <v>0</v>
      </c>
      <c r="G117" s="90">
        <f>IF('Medical equipment-NSP'!D125="yes", 1, 0)</f>
        <v>0</v>
      </c>
      <c r="H117" s="90">
        <f>IF('Medical equipment-NSP'!E125="yes", 1, 0)</f>
        <v>0</v>
      </c>
      <c r="I117" s="90">
        <f t="shared" si="24"/>
        <v>0</v>
      </c>
      <c r="J117" s="90">
        <f>IF('Medical equipment-NSP'!M125="Yes", 'Service providers'!G127, 1)</f>
        <v>1</v>
      </c>
      <c r="K117" s="90" t="str">
        <f>IFERROR(('Medical equipment-NSP'!N125*J117)/Q117, "0")</f>
        <v>0</v>
      </c>
      <c r="L117" s="90">
        <f>IF('Medical equipment-NSP'!M125="Yes", 'Service providers'!H127, 1)</f>
        <v>1</v>
      </c>
      <c r="M117" s="90" t="str">
        <f>IFERROR(('Medical equipment-NSP'!O125*L117)/Q117, "0")</f>
        <v>0</v>
      </c>
      <c r="N117" s="90">
        <f>IF('Medical equipment-NSP'!J125="yes", 1, 0)</f>
        <v>0</v>
      </c>
      <c r="O117" s="90">
        <f>IF('Medical equipment-NSP'!K125="yes", 1, 0)</f>
        <v>0</v>
      </c>
      <c r="P117" s="90">
        <f>IF('Medical equipment-NSP'!L125="yes", 1, 0)</f>
        <v>0</v>
      </c>
      <c r="Q117" s="90">
        <f t="shared" si="25"/>
        <v>0</v>
      </c>
      <c r="R117" s="90">
        <f>IF('Medical equipment-NSP'!T125="Yes", 'Service providers'!G127, 1)</f>
        <v>1</v>
      </c>
      <c r="S117" s="90" t="str">
        <f>IFERROR(('Medical equipment-NSP'!U125*R117)/Y117, "0")</f>
        <v>0</v>
      </c>
      <c r="T117" s="90">
        <f>IF('Medical equipment-NSP'!T125="Yes", 'Service providers'!H127, 1)</f>
        <v>1</v>
      </c>
      <c r="U117" s="90" t="str">
        <f>IFERROR(('Medical equipment-NSP'!V125*T117)/Y117, "0")</f>
        <v>0</v>
      </c>
      <c r="V117" s="90">
        <f>IF('Medical equipment-NSP'!Q125="yes", 1, 0)</f>
        <v>0</v>
      </c>
      <c r="W117" s="90">
        <f>IF('Medical equipment-NSP'!R125="yes", 1, 0)</f>
        <v>0</v>
      </c>
      <c r="X117" s="90">
        <f>IF('Medical equipment-NSP'!S125="yes", 1, 0)</f>
        <v>0</v>
      </c>
      <c r="Y117" s="90">
        <f t="shared" si="26"/>
        <v>0</v>
      </c>
      <c r="Z117" s="90">
        <f>IF('Medical equipment-NSP'!AA125="Yes", 'Service providers'!G127, 1)</f>
        <v>1</v>
      </c>
      <c r="AA117" s="90" t="str">
        <f>IFERROR(('Medical equipment-NSP'!AB125*Z117)/AG117, "0")</f>
        <v>0</v>
      </c>
      <c r="AB117" s="90">
        <f>IF('Medical equipment-NSP'!AA125="Yes", 'Service providers'!H127, 1)</f>
        <v>1</v>
      </c>
      <c r="AC117" s="90" t="str">
        <f>IFERROR(('Medical equipment-NSP'!AC125*AB117)/AG117, "0")</f>
        <v>0</v>
      </c>
      <c r="AD117" s="90">
        <f>IF('Medical equipment-NSP'!X125="yes", 1, 0)</f>
        <v>0</v>
      </c>
      <c r="AE117" s="90">
        <f>IF('Medical equipment-NSP'!Y125="yes", 1, 0)</f>
        <v>0</v>
      </c>
      <c r="AF117" s="90">
        <f>IF('Medical equipment-NSP'!Z125="yes", 1, 0)</f>
        <v>0</v>
      </c>
      <c r="AG117" s="90">
        <f t="shared" si="27"/>
        <v>0</v>
      </c>
      <c r="AH117" s="90">
        <f>IF('Medical equipment-NSP'!AH125="Yes", 'Service providers'!G127, 1)</f>
        <v>1</v>
      </c>
      <c r="AI117" s="90" t="str">
        <f>IFERROR(('Medical equipment-NSP'!AI125*AH117)/AO117, "0")</f>
        <v>0</v>
      </c>
      <c r="AJ117" s="90">
        <f>IF('Medical equipment-NSP'!AH125="Yes", 'Service providers'!H127, 1)</f>
        <v>1</v>
      </c>
      <c r="AK117" s="90" t="str">
        <f>IFERROR(('Medical equipment-NSP'!AJ125*AJ117)/AO117, "0")</f>
        <v>0</v>
      </c>
      <c r="AL117" s="90">
        <f>IF('Medical equipment-NSP'!AE125="yes", 1, 0)</f>
        <v>0</v>
      </c>
      <c r="AM117" s="90">
        <f>IF('Medical equipment-NSP'!AF125="yes", 1, 0)</f>
        <v>0</v>
      </c>
      <c r="AN117" s="90">
        <f>IF('Medical equipment-NSP'!AG125="yes", 1, 0)</f>
        <v>0</v>
      </c>
      <c r="AO117" s="90">
        <f t="shared" si="28"/>
        <v>0</v>
      </c>
      <c r="AP117" s="90">
        <f>IF('Medical equipment-NSP'!AO125="Yes", 'Service providers'!G127, 1)</f>
        <v>1</v>
      </c>
      <c r="AQ117" s="90" t="str">
        <f>IFERROR(('Medical equipment-NSP'!AP125*AP117)/AW117, "0")</f>
        <v>0</v>
      </c>
      <c r="AR117" s="90">
        <f>IF('Medical equipment-NSP'!AO125="Yes", 'Service providers'!H127, 1)</f>
        <v>1</v>
      </c>
      <c r="AS117" s="90" t="str">
        <f>IFERROR(('Medical equipment-NSP'!AQ125*AR117)/AW117, "0")</f>
        <v>0</v>
      </c>
      <c r="AT117" s="90">
        <f>IF('Medical equipment-NSP'!AL125="yes", 1, 0)</f>
        <v>0</v>
      </c>
      <c r="AU117" s="90">
        <f>IF('Medical equipment-NSP'!AM125="yes", 1, 0)</f>
        <v>0</v>
      </c>
      <c r="AV117" s="90">
        <f>IF('Medical equipment-NSP'!AN125="yes", 1, 0)</f>
        <v>0</v>
      </c>
      <c r="AW117" s="90">
        <f t="shared" si="29"/>
        <v>0</v>
      </c>
      <c r="AX117" s="90">
        <f>IF('Medical equipment-NSP'!AV125="Yes", 'Service providers'!G127, 1)</f>
        <v>1</v>
      </c>
      <c r="AY117" s="90" t="str">
        <f>IFERROR(('Medical equipment-NSP'!AW125*AX117)/BE117, "0")</f>
        <v>0</v>
      </c>
      <c r="AZ117" s="90">
        <f>IF('Medical equipment-NSP'!AV125="Yes", 'Service providers'!H127, 1)</f>
        <v>1</v>
      </c>
      <c r="BA117" s="90" t="str">
        <f>IFERROR(('Medical equipment-NSP'!AX125*AZ117)/BE117, "0")</f>
        <v>0</v>
      </c>
      <c r="BB117" s="90">
        <f>IF('Medical equipment-NSP'!AS125="yes", 1, 0)</f>
        <v>0</v>
      </c>
      <c r="BC117" s="90">
        <f>IF('Medical equipment-NSP'!AT125="yes", 1, 0)</f>
        <v>0</v>
      </c>
      <c r="BD117" s="90">
        <f>IF('Medical equipment-NSP'!AU125="yes", 1, 0)</f>
        <v>0</v>
      </c>
      <c r="BE117" s="90">
        <f t="shared" si="30"/>
        <v>0</v>
      </c>
      <c r="BF117" s="90">
        <f>IF('Medical equipment-NSP'!BC125="Yes", 'Service providers'!G127, 1)</f>
        <v>1</v>
      </c>
      <c r="BG117" s="90" t="str">
        <f>IFERROR(('Medical equipment-NSP'!BD125*BF117)/BM117, "0")</f>
        <v>0</v>
      </c>
      <c r="BH117" s="90">
        <f>IF('Medical equipment-NSP'!BC125="Yes", 'Service providers'!H127, 1)</f>
        <v>1</v>
      </c>
      <c r="BI117" s="90" t="str">
        <f>IFERROR(('Medical equipment-NSP'!BE125*BH117)/BM117, "0")</f>
        <v>0</v>
      </c>
      <c r="BJ117" s="90">
        <f>IF('Medical equipment-NSP'!AZ125="yes", 1, 0)</f>
        <v>0</v>
      </c>
      <c r="BK117" s="90">
        <f>IF('Medical equipment-NSP'!BA125="yes", 1, 0)</f>
        <v>0</v>
      </c>
      <c r="BL117" s="90">
        <f>IF('Medical equipment-NSP'!BB125="yes", 1, 0)</f>
        <v>0</v>
      </c>
      <c r="BM117" s="90">
        <f t="shared" si="31"/>
        <v>0</v>
      </c>
    </row>
    <row r="118" spans="1:65" x14ac:dyDescent="0.25">
      <c r="A118" s="98" t="str">
        <f>'Service providers'!A128</f>
        <v>Enter name of Site 10</v>
      </c>
      <c r="B118" s="90">
        <f>IF('Medical equipment-NSP'!F126="Yes", 'Service providers'!G128, 1)</f>
        <v>1</v>
      </c>
      <c r="C118" s="90" t="str">
        <f>IFERROR(('Medical equipment-NSP'!G126*B118)/I118, "0")</f>
        <v>0</v>
      </c>
      <c r="D118" s="90">
        <f>IF('Medical equipment-NSP'!F126="Yes", 'Service providers'!H128, 1)</f>
        <v>1</v>
      </c>
      <c r="E118" s="90" t="str">
        <f>IFERROR(('Medical equipment-NSP'!H126*D118)/I118, "0")</f>
        <v>0</v>
      </c>
      <c r="F118" s="90">
        <f>IF('Medical equipment-NSP'!C126="yes", 1, 0)</f>
        <v>0</v>
      </c>
      <c r="G118" s="90">
        <f>IF('Medical equipment-NSP'!D126="yes", 1, 0)</f>
        <v>0</v>
      </c>
      <c r="H118" s="90">
        <f>IF('Medical equipment-NSP'!E126="yes", 1, 0)</f>
        <v>0</v>
      </c>
      <c r="I118" s="90">
        <f t="shared" si="24"/>
        <v>0</v>
      </c>
      <c r="J118" s="90">
        <f>IF('Medical equipment-NSP'!M126="Yes", 'Service providers'!G128, 1)</f>
        <v>1</v>
      </c>
      <c r="K118" s="90" t="str">
        <f>IFERROR(('Medical equipment-NSP'!N126*J118)/Q118, "0")</f>
        <v>0</v>
      </c>
      <c r="L118" s="90">
        <f>IF('Medical equipment-NSP'!M126="Yes", 'Service providers'!H128, 1)</f>
        <v>1</v>
      </c>
      <c r="M118" s="90" t="str">
        <f>IFERROR(('Medical equipment-NSP'!O126*L118)/Q118, "0")</f>
        <v>0</v>
      </c>
      <c r="N118" s="90">
        <f>IF('Medical equipment-NSP'!J126="yes", 1, 0)</f>
        <v>0</v>
      </c>
      <c r="O118" s="90">
        <f>IF('Medical equipment-NSP'!K126="yes", 1, 0)</f>
        <v>0</v>
      </c>
      <c r="P118" s="90">
        <f>IF('Medical equipment-NSP'!L126="yes", 1, 0)</f>
        <v>0</v>
      </c>
      <c r="Q118" s="90">
        <f t="shared" si="25"/>
        <v>0</v>
      </c>
      <c r="R118" s="90">
        <f>IF('Medical equipment-NSP'!T126="Yes", 'Service providers'!G128, 1)</f>
        <v>1</v>
      </c>
      <c r="S118" s="90" t="str">
        <f>IFERROR(('Medical equipment-NSP'!U126*R118)/Y118, "0")</f>
        <v>0</v>
      </c>
      <c r="T118" s="90">
        <f>IF('Medical equipment-NSP'!T126="Yes", 'Service providers'!H128, 1)</f>
        <v>1</v>
      </c>
      <c r="U118" s="90" t="str">
        <f>IFERROR(('Medical equipment-NSP'!V126*T118)/Y118, "0")</f>
        <v>0</v>
      </c>
      <c r="V118" s="90">
        <f>IF('Medical equipment-NSP'!Q126="yes", 1, 0)</f>
        <v>0</v>
      </c>
      <c r="W118" s="90">
        <f>IF('Medical equipment-NSP'!R126="yes", 1, 0)</f>
        <v>0</v>
      </c>
      <c r="X118" s="90">
        <f>IF('Medical equipment-NSP'!S126="yes", 1, 0)</f>
        <v>0</v>
      </c>
      <c r="Y118" s="90">
        <f t="shared" si="26"/>
        <v>0</v>
      </c>
      <c r="Z118" s="90">
        <f>IF('Medical equipment-NSP'!AA126="Yes", 'Service providers'!G128, 1)</f>
        <v>1</v>
      </c>
      <c r="AA118" s="90" t="str">
        <f>IFERROR(('Medical equipment-NSP'!AB126*Z118)/AG118, "0")</f>
        <v>0</v>
      </c>
      <c r="AB118" s="90">
        <f>IF('Medical equipment-NSP'!AA126="Yes", 'Service providers'!H128, 1)</f>
        <v>1</v>
      </c>
      <c r="AC118" s="90" t="str">
        <f>IFERROR(('Medical equipment-NSP'!AC126*AB118)/AG118, "0")</f>
        <v>0</v>
      </c>
      <c r="AD118" s="90">
        <f>IF('Medical equipment-NSP'!X126="yes", 1, 0)</f>
        <v>0</v>
      </c>
      <c r="AE118" s="90">
        <f>IF('Medical equipment-NSP'!Y126="yes", 1, 0)</f>
        <v>0</v>
      </c>
      <c r="AF118" s="90">
        <f>IF('Medical equipment-NSP'!Z126="yes", 1, 0)</f>
        <v>0</v>
      </c>
      <c r="AG118" s="90">
        <f t="shared" si="27"/>
        <v>0</v>
      </c>
      <c r="AH118" s="90">
        <f>IF('Medical equipment-NSP'!AH126="Yes", 'Service providers'!G128, 1)</f>
        <v>1</v>
      </c>
      <c r="AI118" s="90" t="str">
        <f>IFERROR(('Medical equipment-NSP'!AI126*AH118)/AO118, "0")</f>
        <v>0</v>
      </c>
      <c r="AJ118" s="90">
        <f>IF('Medical equipment-NSP'!AH126="Yes", 'Service providers'!H128, 1)</f>
        <v>1</v>
      </c>
      <c r="AK118" s="90" t="str">
        <f>IFERROR(('Medical equipment-NSP'!AJ126*AJ118)/AO118, "0")</f>
        <v>0</v>
      </c>
      <c r="AL118" s="90">
        <f>IF('Medical equipment-NSP'!AE126="yes", 1, 0)</f>
        <v>0</v>
      </c>
      <c r="AM118" s="90">
        <f>IF('Medical equipment-NSP'!AF126="yes", 1, 0)</f>
        <v>0</v>
      </c>
      <c r="AN118" s="90">
        <f>IF('Medical equipment-NSP'!AG126="yes", 1, 0)</f>
        <v>0</v>
      </c>
      <c r="AO118" s="90">
        <f t="shared" si="28"/>
        <v>0</v>
      </c>
      <c r="AP118" s="90">
        <f>IF('Medical equipment-NSP'!AO126="Yes", 'Service providers'!G128, 1)</f>
        <v>1</v>
      </c>
      <c r="AQ118" s="90" t="str">
        <f>IFERROR(('Medical equipment-NSP'!AP126*AP118)/AW118, "0")</f>
        <v>0</v>
      </c>
      <c r="AR118" s="90">
        <f>IF('Medical equipment-NSP'!AO126="Yes", 'Service providers'!H128, 1)</f>
        <v>1</v>
      </c>
      <c r="AS118" s="90" t="str">
        <f>IFERROR(('Medical equipment-NSP'!AQ126*AR118)/AW118, "0")</f>
        <v>0</v>
      </c>
      <c r="AT118" s="90">
        <f>IF('Medical equipment-NSP'!AL126="yes", 1, 0)</f>
        <v>0</v>
      </c>
      <c r="AU118" s="90">
        <f>IF('Medical equipment-NSP'!AM126="yes", 1, 0)</f>
        <v>0</v>
      </c>
      <c r="AV118" s="90">
        <f>IF('Medical equipment-NSP'!AN126="yes", 1, 0)</f>
        <v>0</v>
      </c>
      <c r="AW118" s="90">
        <f t="shared" si="29"/>
        <v>0</v>
      </c>
      <c r="AX118" s="90">
        <f>IF('Medical equipment-NSP'!AV126="Yes", 'Service providers'!G128, 1)</f>
        <v>1</v>
      </c>
      <c r="AY118" s="90" t="str">
        <f>IFERROR(('Medical equipment-NSP'!AW126*AX118)/BE118, "0")</f>
        <v>0</v>
      </c>
      <c r="AZ118" s="90">
        <f>IF('Medical equipment-NSP'!AV126="Yes", 'Service providers'!H128, 1)</f>
        <v>1</v>
      </c>
      <c r="BA118" s="90" t="str">
        <f>IFERROR(('Medical equipment-NSP'!AX126*AZ118)/BE118, "0")</f>
        <v>0</v>
      </c>
      <c r="BB118" s="90">
        <f>IF('Medical equipment-NSP'!AS126="yes", 1, 0)</f>
        <v>0</v>
      </c>
      <c r="BC118" s="90">
        <f>IF('Medical equipment-NSP'!AT126="yes", 1, 0)</f>
        <v>0</v>
      </c>
      <c r="BD118" s="90">
        <f>IF('Medical equipment-NSP'!AU126="yes", 1, 0)</f>
        <v>0</v>
      </c>
      <c r="BE118" s="90">
        <f t="shared" si="30"/>
        <v>0</v>
      </c>
      <c r="BF118" s="90">
        <f>IF('Medical equipment-NSP'!BC126="Yes", 'Service providers'!G128, 1)</f>
        <v>1</v>
      </c>
      <c r="BG118" s="90" t="str">
        <f>IFERROR(('Medical equipment-NSP'!BD126*BF118)/BM118, "0")</f>
        <v>0</v>
      </c>
      <c r="BH118" s="90">
        <f>IF('Medical equipment-NSP'!BC126="Yes", 'Service providers'!H128, 1)</f>
        <v>1</v>
      </c>
      <c r="BI118" s="90" t="str">
        <f>IFERROR(('Medical equipment-NSP'!BE126*BH118)/BM118, "0")</f>
        <v>0</v>
      </c>
      <c r="BJ118" s="90">
        <f>IF('Medical equipment-NSP'!AZ126="yes", 1, 0)</f>
        <v>0</v>
      </c>
      <c r="BK118" s="90">
        <f>IF('Medical equipment-NSP'!BA126="yes", 1, 0)</f>
        <v>0</v>
      </c>
      <c r="BL118" s="90">
        <f>IF('Medical equipment-NSP'!BB126="yes", 1, 0)</f>
        <v>0</v>
      </c>
      <c r="BM118" s="90">
        <f t="shared" si="31"/>
        <v>0</v>
      </c>
    </row>
    <row r="119" spans="1:65" x14ac:dyDescent="0.25">
      <c r="A119" s="98" t="str">
        <f>'Service providers'!A129</f>
        <v>Enter name of Site 11</v>
      </c>
      <c r="B119" s="90">
        <f>IF('Medical equipment-NSP'!F127="Yes", 'Service providers'!G129, 1)</f>
        <v>1</v>
      </c>
      <c r="C119" s="90" t="str">
        <f>IFERROR(('Medical equipment-NSP'!G127*B119)/I119, "0")</f>
        <v>0</v>
      </c>
      <c r="D119" s="90">
        <f>IF('Medical equipment-NSP'!F127="Yes", 'Service providers'!H129, 1)</f>
        <v>1</v>
      </c>
      <c r="E119" s="90" t="str">
        <f>IFERROR(('Medical equipment-NSP'!H127*D119)/I119, "0")</f>
        <v>0</v>
      </c>
      <c r="F119" s="90">
        <f>IF('Medical equipment-NSP'!C127="yes", 1, 0)</f>
        <v>0</v>
      </c>
      <c r="G119" s="90">
        <f>IF('Medical equipment-NSP'!D127="yes", 1, 0)</f>
        <v>0</v>
      </c>
      <c r="H119" s="90">
        <f>IF('Medical equipment-NSP'!E127="yes", 1, 0)</f>
        <v>0</v>
      </c>
      <c r="I119" s="90">
        <f t="shared" si="24"/>
        <v>0</v>
      </c>
      <c r="J119" s="90">
        <f>IF('Medical equipment-NSP'!M127="Yes", 'Service providers'!G129, 1)</f>
        <v>1</v>
      </c>
      <c r="K119" s="90" t="str">
        <f>IFERROR(('Medical equipment-NSP'!N127*J119)/Q119, "0")</f>
        <v>0</v>
      </c>
      <c r="L119" s="90">
        <f>IF('Medical equipment-NSP'!M127="Yes", 'Service providers'!H129, 1)</f>
        <v>1</v>
      </c>
      <c r="M119" s="90" t="str">
        <f>IFERROR(('Medical equipment-NSP'!O127*L119)/Q119, "0")</f>
        <v>0</v>
      </c>
      <c r="N119" s="90">
        <f>IF('Medical equipment-NSP'!J127="yes", 1, 0)</f>
        <v>0</v>
      </c>
      <c r="O119" s="90">
        <f>IF('Medical equipment-NSP'!K127="yes", 1, 0)</f>
        <v>0</v>
      </c>
      <c r="P119" s="90">
        <f>IF('Medical equipment-NSP'!L127="yes", 1, 0)</f>
        <v>0</v>
      </c>
      <c r="Q119" s="90">
        <f t="shared" si="25"/>
        <v>0</v>
      </c>
      <c r="R119" s="90">
        <f>IF('Medical equipment-NSP'!T127="Yes", 'Service providers'!G129, 1)</f>
        <v>1</v>
      </c>
      <c r="S119" s="90" t="str">
        <f>IFERROR(('Medical equipment-NSP'!U127*R119)/Y119, "0")</f>
        <v>0</v>
      </c>
      <c r="T119" s="90">
        <f>IF('Medical equipment-NSP'!T127="Yes", 'Service providers'!H129, 1)</f>
        <v>1</v>
      </c>
      <c r="U119" s="90" t="str">
        <f>IFERROR(('Medical equipment-NSP'!V127*T119)/Y119, "0")</f>
        <v>0</v>
      </c>
      <c r="V119" s="90">
        <f>IF('Medical equipment-NSP'!Q127="yes", 1, 0)</f>
        <v>0</v>
      </c>
      <c r="W119" s="90">
        <f>IF('Medical equipment-NSP'!R127="yes", 1, 0)</f>
        <v>0</v>
      </c>
      <c r="X119" s="90">
        <f>IF('Medical equipment-NSP'!S127="yes", 1, 0)</f>
        <v>0</v>
      </c>
      <c r="Y119" s="90">
        <f t="shared" si="26"/>
        <v>0</v>
      </c>
      <c r="Z119" s="90">
        <f>IF('Medical equipment-NSP'!AA127="Yes", 'Service providers'!G129, 1)</f>
        <v>1</v>
      </c>
      <c r="AA119" s="90" t="str">
        <f>IFERROR(('Medical equipment-NSP'!AB127*Z119)/AG119, "0")</f>
        <v>0</v>
      </c>
      <c r="AB119" s="90">
        <f>IF('Medical equipment-NSP'!AA127="Yes", 'Service providers'!H129, 1)</f>
        <v>1</v>
      </c>
      <c r="AC119" s="90" t="str">
        <f>IFERROR(('Medical equipment-NSP'!AC127*AB119)/AG119, "0")</f>
        <v>0</v>
      </c>
      <c r="AD119" s="90">
        <f>IF('Medical equipment-NSP'!X127="yes", 1, 0)</f>
        <v>0</v>
      </c>
      <c r="AE119" s="90">
        <f>IF('Medical equipment-NSP'!Y127="yes", 1, 0)</f>
        <v>0</v>
      </c>
      <c r="AF119" s="90">
        <f>IF('Medical equipment-NSP'!Z127="yes", 1, 0)</f>
        <v>0</v>
      </c>
      <c r="AG119" s="90">
        <f t="shared" si="27"/>
        <v>0</v>
      </c>
      <c r="AH119" s="90">
        <f>IF('Medical equipment-NSP'!AH127="Yes", 'Service providers'!G129, 1)</f>
        <v>1</v>
      </c>
      <c r="AI119" s="90" t="str">
        <f>IFERROR(('Medical equipment-NSP'!AI127*AH119)/AO119, "0")</f>
        <v>0</v>
      </c>
      <c r="AJ119" s="90">
        <f>IF('Medical equipment-NSP'!AH127="Yes", 'Service providers'!H129, 1)</f>
        <v>1</v>
      </c>
      <c r="AK119" s="90" t="str">
        <f>IFERROR(('Medical equipment-NSP'!AJ127*AJ119)/AO119, "0")</f>
        <v>0</v>
      </c>
      <c r="AL119" s="90">
        <f>IF('Medical equipment-NSP'!AE127="yes", 1, 0)</f>
        <v>0</v>
      </c>
      <c r="AM119" s="90">
        <f>IF('Medical equipment-NSP'!AF127="yes", 1, 0)</f>
        <v>0</v>
      </c>
      <c r="AN119" s="90">
        <f>IF('Medical equipment-NSP'!AG127="yes", 1, 0)</f>
        <v>0</v>
      </c>
      <c r="AO119" s="90">
        <f t="shared" si="28"/>
        <v>0</v>
      </c>
      <c r="AP119" s="90">
        <f>IF('Medical equipment-NSP'!AO127="Yes", 'Service providers'!G129, 1)</f>
        <v>1</v>
      </c>
      <c r="AQ119" s="90" t="str">
        <f>IFERROR(('Medical equipment-NSP'!AP127*AP119)/AW119, "0")</f>
        <v>0</v>
      </c>
      <c r="AR119" s="90">
        <f>IF('Medical equipment-NSP'!AO127="Yes", 'Service providers'!H129, 1)</f>
        <v>1</v>
      </c>
      <c r="AS119" s="90" t="str">
        <f>IFERROR(('Medical equipment-NSP'!AQ127*AR119)/AW119, "0")</f>
        <v>0</v>
      </c>
      <c r="AT119" s="90">
        <f>IF('Medical equipment-NSP'!AL127="yes", 1, 0)</f>
        <v>0</v>
      </c>
      <c r="AU119" s="90">
        <f>IF('Medical equipment-NSP'!AM127="yes", 1, 0)</f>
        <v>0</v>
      </c>
      <c r="AV119" s="90">
        <f>IF('Medical equipment-NSP'!AN127="yes", 1, 0)</f>
        <v>0</v>
      </c>
      <c r="AW119" s="90">
        <f t="shared" si="29"/>
        <v>0</v>
      </c>
      <c r="AX119" s="90">
        <f>IF('Medical equipment-NSP'!AV127="Yes", 'Service providers'!G129, 1)</f>
        <v>1</v>
      </c>
      <c r="AY119" s="90" t="str">
        <f>IFERROR(('Medical equipment-NSP'!AW127*AX119)/BE119, "0")</f>
        <v>0</v>
      </c>
      <c r="AZ119" s="90">
        <f>IF('Medical equipment-NSP'!AV127="Yes", 'Service providers'!H129, 1)</f>
        <v>1</v>
      </c>
      <c r="BA119" s="90" t="str">
        <f>IFERROR(('Medical equipment-NSP'!AX127*AZ119)/BE119, "0")</f>
        <v>0</v>
      </c>
      <c r="BB119" s="90">
        <f>IF('Medical equipment-NSP'!AS127="yes", 1, 0)</f>
        <v>0</v>
      </c>
      <c r="BC119" s="90">
        <f>IF('Medical equipment-NSP'!AT127="yes", 1, 0)</f>
        <v>0</v>
      </c>
      <c r="BD119" s="90">
        <f>IF('Medical equipment-NSP'!AU127="yes", 1, 0)</f>
        <v>0</v>
      </c>
      <c r="BE119" s="90">
        <f t="shared" si="30"/>
        <v>0</v>
      </c>
      <c r="BF119" s="90">
        <f>IF('Medical equipment-NSP'!BC127="Yes", 'Service providers'!G129, 1)</f>
        <v>1</v>
      </c>
      <c r="BG119" s="90" t="str">
        <f>IFERROR(('Medical equipment-NSP'!BD127*BF119)/BM119, "0")</f>
        <v>0</v>
      </c>
      <c r="BH119" s="90">
        <f>IF('Medical equipment-NSP'!BC127="Yes", 'Service providers'!H129, 1)</f>
        <v>1</v>
      </c>
      <c r="BI119" s="90" t="str">
        <f>IFERROR(('Medical equipment-NSP'!BE127*BH119)/BM119, "0")</f>
        <v>0</v>
      </c>
      <c r="BJ119" s="90">
        <f>IF('Medical equipment-NSP'!AZ127="yes", 1, 0)</f>
        <v>0</v>
      </c>
      <c r="BK119" s="90">
        <f>IF('Medical equipment-NSP'!BA127="yes", 1, 0)</f>
        <v>0</v>
      </c>
      <c r="BL119" s="90">
        <f>IF('Medical equipment-NSP'!BB127="yes", 1, 0)</f>
        <v>0</v>
      </c>
      <c r="BM119" s="90">
        <f t="shared" si="31"/>
        <v>0</v>
      </c>
    </row>
    <row r="120" spans="1:65" x14ac:dyDescent="0.25">
      <c r="A120" s="98" t="str">
        <f>'Service providers'!A130</f>
        <v>Enter name of Site 12</v>
      </c>
      <c r="B120" s="90">
        <f>IF('Medical equipment-NSP'!F128="Yes", 'Service providers'!G130, 1)</f>
        <v>1</v>
      </c>
      <c r="C120" s="90" t="str">
        <f>IFERROR(('Medical equipment-NSP'!G128*B120)/I120, "0")</f>
        <v>0</v>
      </c>
      <c r="D120" s="90">
        <f>IF('Medical equipment-NSP'!F128="Yes", 'Service providers'!H130, 1)</f>
        <v>1</v>
      </c>
      <c r="E120" s="90" t="str">
        <f>IFERROR(('Medical equipment-NSP'!H128*D120)/I120, "0")</f>
        <v>0</v>
      </c>
      <c r="F120" s="90">
        <f>IF('Medical equipment-NSP'!C128="yes", 1, 0)</f>
        <v>0</v>
      </c>
      <c r="G120" s="90">
        <f>IF('Medical equipment-NSP'!D128="yes", 1, 0)</f>
        <v>0</v>
      </c>
      <c r="H120" s="90">
        <f>IF('Medical equipment-NSP'!E128="yes", 1, 0)</f>
        <v>0</v>
      </c>
      <c r="I120" s="90">
        <f t="shared" si="24"/>
        <v>0</v>
      </c>
      <c r="J120" s="90">
        <f>IF('Medical equipment-NSP'!M128="Yes", 'Service providers'!G130, 1)</f>
        <v>1</v>
      </c>
      <c r="K120" s="90" t="str">
        <f>IFERROR(('Medical equipment-NSP'!N128*J120)/Q120, "0")</f>
        <v>0</v>
      </c>
      <c r="L120" s="90">
        <f>IF('Medical equipment-NSP'!M128="Yes", 'Service providers'!H130, 1)</f>
        <v>1</v>
      </c>
      <c r="M120" s="90" t="str">
        <f>IFERROR(('Medical equipment-NSP'!O128*L120)/Q120, "0")</f>
        <v>0</v>
      </c>
      <c r="N120" s="90">
        <f>IF('Medical equipment-NSP'!J128="yes", 1, 0)</f>
        <v>0</v>
      </c>
      <c r="O120" s="90">
        <f>IF('Medical equipment-NSP'!K128="yes", 1, 0)</f>
        <v>0</v>
      </c>
      <c r="P120" s="90">
        <f>IF('Medical equipment-NSP'!L128="yes", 1, 0)</f>
        <v>0</v>
      </c>
      <c r="Q120" s="90">
        <f t="shared" si="25"/>
        <v>0</v>
      </c>
      <c r="R120" s="90">
        <f>IF('Medical equipment-NSP'!T128="Yes", 'Service providers'!G130, 1)</f>
        <v>1</v>
      </c>
      <c r="S120" s="90" t="str">
        <f>IFERROR(('Medical equipment-NSP'!U128*R120)/Y120, "0")</f>
        <v>0</v>
      </c>
      <c r="T120" s="90">
        <f>IF('Medical equipment-NSP'!T128="Yes", 'Service providers'!H130, 1)</f>
        <v>1</v>
      </c>
      <c r="U120" s="90" t="str">
        <f>IFERROR(('Medical equipment-NSP'!V128*T120)/Y120, "0")</f>
        <v>0</v>
      </c>
      <c r="V120" s="90">
        <f>IF('Medical equipment-NSP'!Q128="yes", 1, 0)</f>
        <v>0</v>
      </c>
      <c r="W120" s="90">
        <f>IF('Medical equipment-NSP'!R128="yes", 1, 0)</f>
        <v>0</v>
      </c>
      <c r="X120" s="90">
        <f>IF('Medical equipment-NSP'!S128="yes", 1, 0)</f>
        <v>0</v>
      </c>
      <c r="Y120" s="90">
        <f t="shared" si="26"/>
        <v>0</v>
      </c>
      <c r="Z120" s="90">
        <f>IF('Medical equipment-NSP'!AA128="Yes", 'Service providers'!G130, 1)</f>
        <v>1</v>
      </c>
      <c r="AA120" s="90" t="str">
        <f>IFERROR(('Medical equipment-NSP'!AB128*Z120)/AG120, "0")</f>
        <v>0</v>
      </c>
      <c r="AB120" s="90">
        <f>IF('Medical equipment-NSP'!AA128="Yes", 'Service providers'!H130, 1)</f>
        <v>1</v>
      </c>
      <c r="AC120" s="90" t="str">
        <f>IFERROR(('Medical equipment-NSP'!AC128*AB120)/AG120, "0")</f>
        <v>0</v>
      </c>
      <c r="AD120" s="90">
        <f>IF('Medical equipment-NSP'!X128="yes", 1, 0)</f>
        <v>0</v>
      </c>
      <c r="AE120" s="90">
        <f>IF('Medical equipment-NSP'!Y128="yes", 1, 0)</f>
        <v>0</v>
      </c>
      <c r="AF120" s="90">
        <f>IF('Medical equipment-NSP'!Z128="yes", 1, 0)</f>
        <v>0</v>
      </c>
      <c r="AG120" s="90">
        <f t="shared" si="27"/>
        <v>0</v>
      </c>
      <c r="AH120" s="90">
        <f>IF('Medical equipment-NSP'!AH128="Yes", 'Service providers'!G130, 1)</f>
        <v>1</v>
      </c>
      <c r="AI120" s="90" t="str">
        <f>IFERROR(('Medical equipment-NSP'!AI128*AH120)/AO120, "0")</f>
        <v>0</v>
      </c>
      <c r="AJ120" s="90">
        <f>IF('Medical equipment-NSP'!AH128="Yes", 'Service providers'!H130, 1)</f>
        <v>1</v>
      </c>
      <c r="AK120" s="90" t="str">
        <f>IFERROR(('Medical equipment-NSP'!AJ128*AJ120)/AO120, "0")</f>
        <v>0</v>
      </c>
      <c r="AL120" s="90">
        <f>IF('Medical equipment-NSP'!AE128="yes", 1, 0)</f>
        <v>0</v>
      </c>
      <c r="AM120" s="90">
        <f>IF('Medical equipment-NSP'!AF128="yes", 1, 0)</f>
        <v>0</v>
      </c>
      <c r="AN120" s="90">
        <f>IF('Medical equipment-NSP'!AG128="yes", 1, 0)</f>
        <v>0</v>
      </c>
      <c r="AO120" s="90">
        <f t="shared" si="28"/>
        <v>0</v>
      </c>
      <c r="AP120" s="90">
        <f>IF('Medical equipment-NSP'!AO128="Yes", 'Service providers'!G130, 1)</f>
        <v>1</v>
      </c>
      <c r="AQ120" s="90" t="str">
        <f>IFERROR(('Medical equipment-NSP'!AP128*AP120)/AW120, "0")</f>
        <v>0</v>
      </c>
      <c r="AR120" s="90">
        <f>IF('Medical equipment-NSP'!AO128="Yes", 'Service providers'!H130, 1)</f>
        <v>1</v>
      </c>
      <c r="AS120" s="90" t="str">
        <f>IFERROR(('Medical equipment-NSP'!AQ128*AR120)/AW120, "0")</f>
        <v>0</v>
      </c>
      <c r="AT120" s="90">
        <f>IF('Medical equipment-NSP'!AL128="yes", 1, 0)</f>
        <v>0</v>
      </c>
      <c r="AU120" s="90">
        <f>IF('Medical equipment-NSP'!AM128="yes", 1, 0)</f>
        <v>0</v>
      </c>
      <c r="AV120" s="90">
        <f>IF('Medical equipment-NSP'!AN128="yes", 1, 0)</f>
        <v>0</v>
      </c>
      <c r="AW120" s="90">
        <f t="shared" si="29"/>
        <v>0</v>
      </c>
      <c r="AX120" s="90">
        <f>IF('Medical equipment-NSP'!AV128="Yes", 'Service providers'!G130, 1)</f>
        <v>1</v>
      </c>
      <c r="AY120" s="90" t="str">
        <f>IFERROR(('Medical equipment-NSP'!AW128*AX120)/BE120, "0")</f>
        <v>0</v>
      </c>
      <c r="AZ120" s="90">
        <f>IF('Medical equipment-NSP'!AV128="Yes", 'Service providers'!H130, 1)</f>
        <v>1</v>
      </c>
      <c r="BA120" s="90" t="str">
        <f>IFERROR(('Medical equipment-NSP'!AX128*AZ120)/BE120, "0")</f>
        <v>0</v>
      </c>
      <c r="BB120" s="90">
        <f>IF('Medical equipment-NSP'!AS128="yes", 1, 0)</f>
        <v>0</v>
      </c>
      <c r="BC120" s="90">
        <f>IF('Medical equipment-NSP'!AT128="yes", 1, 0)</f>
        <v>0</v>
      </c>
      <c r="BD120" s="90">
        <f>IF('Medical equipment-NSP'!AU128="yes", 1, 0)</f>
        <v>0</v>
      </c>
      <c r="BE120" s="90">
        <f t="shared" si="30"/>
        <v>0</v>
      </c>
      <c r="BF120" s="90">
        <f>IF('Medical equipment-NSP'!BC128="Yes", 'Service providers'!G130, 1)</f>
        <v>1</v>
      </c>
      <c r="BG120" s="90" t="str">
        <f>IFERROR(('Medical equipment-NSP'!BD128*BF120)/BM120, "0")</f>
        <v>0</v>
      </c>
      <c r="BH120" s="90">
        <f>IF('Medical equipment-NSP'!BC128="Yes", 'Service providers'!H130, 1)</f>
        <v>1</v>
      </c>
      <c r="BI120" s="90" t="str">
        <f>IFERROR(('Medical equipment-NSP'!BE128*BH120)/BM120, "0")</f>
        <v>0</v>
      </c>
      <c r="BJ120" s="90">
        <f>IF('Medical equipment-NSP'!AZ128="yes", 1, 0)</f>
        <v>0</v>
      </c>
      <c r="BK120" s="90">
        <f>IF('Medical equipment-NSP'!BA128="yes", 1, 0)</f>
        <v>0</v>
      </c>
      <c r="BL120" s="90">
        <f>IF('Medical equipment-NSP'!BB128="yes", 1, 0)</f>
        <v>0</v>
      </c>
      <c r="BM120" s="90">
        <f t="shared" si="31"/>
        <v>0</v>
      </c>
    </row>
    <row r="121" spans="1:65" x14ac:dyDescent="0.25">
      <c r="A121" s="98" t="str">
        <f>'Service providers'!A131</f>
        <v>Enter name of Site 13</v>
      </c>
      <c r="B121" s="90">
        <f>IF('Medical equipment-NSP'!F129="Yes", 'Service providers'!G131, 1)</f>
        <v>1</v>
      </c>
      <c r="C121" s="90" t="str">
        <f>IFERROR(('Medical equipment-NSP'!G129*B121)/I121, "0")</f>
        <v>0</v>
      </c>
      <c r="D121" s="90">
        <f>IF('Medical equipment-NSP'!F129="Yes", 'Service providers'!H131, 1)</f>
        <v>1</v>
      </c>
      <c r="E121" s="90" t="str">
        <f>IFERROR(('Medical equipment-NSP'!H129*D121)/I121, "0")</f>
        <v>0</v>
      </c>
      <c r="F121" s="90">
        <f>IF('Medical equipment-NSP'!C129="yes", 1, 0)</f>
        <v>0</v>
      </c>
      <c r="G121" s="90">
        <f>IF('Medical equipment-NSP'!D129="yes", 1, 0)</f>
        <v>0</v>
      </c>
      <c r="H121" s="90">
        <f>IF('Medical equipment-NSP'!E129="yes", 1, 0)</f>
        <v>0</v>
      </c>
      <c r="I121" s="90">
        <f t="shared" si="24"/>
        <v>0</v>
      </c>
      <c r="J121" s="90">
        <f>IF('Medical equipment-NSP'!M129="Yes", 'Service providers'!G131, 1)</f>
        <v>1</v>
      </c>
      <c r="K121" s="90" t="str">
        <f>IFERROR(('Medical equipment-NSP'!N129*J121)/Q121, "0")</f>
        <v>0</v>
      </c>
      <c r="L121" s="90">
        <f>IF('Medical equipment-NSP'!M129="Yes", 'Service providers'!H131, 1)</f>
        <v>1</v>
      </c>
      <c r="M121" s="90" t="str">
        <f>IFERROR(('Medical equipment-NSP'!O129*L121)/Q121, "0")</f>
        <v>0</v>
      </c>
      <c r="N121" s="90">
        <f>IF('Medical equipment-NSP'!J129="yes", 1, 0)</f>
        <v>0</v>
      </c>
      <c r="O121" s="90">
        <f>IF('Medical equipment-NSP'!K129="yes", 1, 0)</f>
        <v>0</v>
      </c>
      <c r="P121" s="90">
        <f>IF('Medical equipment-NSP'!L129="yes", 1, 0)</f>
        <v>0</v>
      </c>
      <c r="Q121" s="90">
        <f t="shared" si="25"/>
        <v>0</v>
      </c>
      <c r="R121" s="90">
        <f>IF('Medical equipment-NSP'!T129="Yes", 'Service providers'!G131, 1)</f>
        <v>1</v>
      </c>
      <c r="S121" s="90" t="str">
        <f>IFERROR(('Medical equipment-NSP'!U129*R121)/Y121, "0")</f>
        <v>0</v>
      </c>
      <c r="T121" s="90">
        <f>IF('Medical equipment-NSP'!T129="Yes", 'Service providers'!H131, 1)</f>
        <v>1</v>
      </c>
      <c r="U121" s="90" t="str">
        <f>IFERROR(('Medical equipment-NSP'!V129*T121)/Y121, "0")</f>
        <v>0</v>
      </c>
      <c r="V121" s="90">
        <f>IF('Medical equipment-NSP'!Q129="yes", 1, 0)</f>
        <v>0</v>
      </c>
      <c r="W121" s="90">
        <f>IF('Medical equipment-NSP'!R129="yes", 1, 0)</f>
        <v>0</v>
      </c>
      <c r="X121" s="90">
        <f>IF('Medical equipment-NSP'!S129="yes", 1, 0)</f>
        <v>0</v>
      </c>
      <c r="Y121" s="90">
        <f t="shared" si="26"/>
        <v>0</v>
      </c>
      <c r="Z121" s="90">
        <f>IF('Medical equipment-NSP'!AA129="Yes", 'Service providers'!G131, 1)</f>
        <v>1</v>
      </c>
      <c r="AA121" s="90" t="str">
        <f>IFERROR(('Medical equipment-NSP'!AB129*Z121)/AG121, "0")</f>
        <v>0</v>
      </c>
      <c r="AB121" s="90">
        <f>IF('Medical equipment-NSP'!AA129="Yes", 'Service providers'!H131, 1)</f>
        <v>1</v>
      </c>
      <c r="AC121" s="90" t="str">
        <f>IFERROR(('Medical equipment-NSP'!AC129*AB121)/AG121, "0")</f>
        <v>0</v>
      </c>
      <c r="AD121" s="90">
        <f>IF('Medical equipment-NSP'!X129="yes", 1, 0)</f>
        <v>0</v>
      </c>
      <c r="AE121" s="90">
        <f>IF('Medical equipment-NSP'!Y129="yes", 1, 0)</f>
        <v>0</v>
      </c>
      <c r="AF121" s="90">
        <f>IF('Medical equipment-NSP'!Z129="yes", 1, 0)</f>
        <v>0</v>
      </c>
      <c r="AG121" s="90">
        <f t="shared" si="27"/>
        <v>0</v>
      </c>
      <c r="AH121" s="90">
        <f>IF('Medical equipment-NSP'!AH129="Yes", 'Service providers'!G131, 1)</f>
        <v>1</v>
      </c>
      <c r="AI121" s="90" t="str">
        <f>IFERROR(('Medical equipment-NSP'!AI129*AH121)/AO121, "0")</f>
        <v>0</v>
      </c>
      <c r="AJ121" s="90">
        <f>IF('Medical equipment-NSP'!AH129="Yes", 'Service providers'!H131, 1)</f>
        <v>1</v>
      </c>
      <c r="AK121" s="90" t="str">
        <f>IFERROR(('Medical equipment-NSP'!AJ129*AJ121)/AO121, "0")</f>
        <v>0</v>
      </c>
      <c r="AL121" s="90">
        <f>IF('Medical equipment-NSP'!AE129="yes", 1, 0)</f>
        <v>0</v>
      </c>
      <c r="AM121" s="90">
        <f>IF('Medical equipment-NSP'!AF129="yes", 1, 0)</f>
        <v>0</v>
      </c>
      <c r="AN121" s="90">
        <f>IF('Medical equipment-NSP'!AG129="yes", 1, 0)</f>
        <v>0</v>
      </c>
      <c r="AO121" s="90">
        <f t="shared" si="28"/>
        <v>0</v>
      </c>
      <c r="AP121" s="90">
        <f>IF('Medical equipment-NSP'!AO129="Yes", 'Service providers'!G131, 1)</f>
        <v>1</v>
      </c>
      <c r="AQ121" s="90" t="str">
        <f>IFERROR(('Medical equipment-NSP'!AP129*AP121)/AW121, "0")</f>
        <v>0</v>
      </c>
      <c r="AR121" s="90">
        <f>IF('Medical equipment-NSP'!AO129="Yes", 'Service providers'!H131, 1)</f>
        <v>1</v>
      </c>
      <c r="AS121" s="90" t="str">
        <f>IFERROR(('Medical equipment-NSP'!AQ129*AR121)/AW121, "0")</f>
        <v>0</v>
      </c>
      <c r="AT121" s="90">
        <f>IF('Medical equipment-NSP'!AL129="yes", 1, 0)</f>
        <v>0</v>
      </c>
      <c r="AU121" s="90">
        <f>IF('Medical equipment-NSP'!AM129="yes", 1, 0)</f>
        <v>0</v>
      </c>
      <c r="AV121" s="90">
        <f>IF('Medical equipment-NSP'!AN129="yes", 1, 0)</f>
        <v>0</v>
      </c>
      <c r="AW121" s="90">
        <f t="shared" si="29"/>
        <v>0</v>
      </c>
      <c r="AX121" s="90">
        <f>IF('Medical equipment-NSP'!AV129="Yes", 'Service providers'!G131, 1)</f>
        <v>1</v>
      </c>
      <c r="AY121" s="90" t="str">
        <f>IFERROR(('Medical equipment-NSP'!AW129*AX121)/BE121, "0")</f>
        <v>0</v>
      </c>
      <c r="AZ121" s="90">
        <f>IF('Medical equipment-NSP'!AV129="Yes", 'Service providers'!H131, 1)</f>
        <v>1</v>
      </c>
      <c r="BA121" s="90" t="str">
        <f>IFERROR(('Medical equipment-NSP'!AX129*AZ121)/BE121, "0")</f>
        <v>0</v>
      </c>
      <c r="BB121" s="90">
        <f>IF('Medical equipment-NSP'!AS129="yes", 1, 0)</f>
        <v>0</v>
      </c>
      <c r="BC121" s="90">
        <f>IF('Medical equipment-NSP'!AT129="yes", 1, 0)</f>
        <v>0</v>
      </c>
      <c r="BD121" s="90">
        <f>IF('Medical equipment-NSP'!AU129="yes", 1, 0)</f>
        <v>0</v>
      </c>
      <c r="BE121" s="90">
        <f t="shared" si="30"/>
        <v>0</v>
      </c>
      <c r="BF121" s="90">
        <f>IF('Medical equipment-NSP'!BC129="Yes", 'Service providers'!G131, 1)</f>
        <v>1</v>
      </c>
      <c r="BG121" s="90" t="str">
        <f>IFERROR(('Medical equipment-NSP'!BD129*BF121)/BM121, "0")</f>
        <v>0</v>
      </c>
      <c r="BH121" s="90">
        <f>IF('Medical equipment-NSP'!BC129="Yes", 'Service providers'!H131, 1)</f>
        <v>1</v>
      </c>
      <c r="BI121" s="90" t="str">
        <f>IFERROR(('Medical equipment-NSP'!BE129*BH121)/BM121, "0")</f>
        <v>0</v>
      </c>
      <c r="BJ121" s="90">
        <f>IF('Medical equipment-NSP'!AZ129="yes", 1, 0)</f>
        <v>0</v>
      </c>
      <c r="BK121" s="90">
        <f>IF('Medical equipment-NSP'!BA129="yes", 1, 0)</f>
        <v>0</v>
      </c>
      <c r="BL121" s="90">
        <f>IF('Medical equipment-NSP'!BB129="yes", 1, 0)</f>
        <v>0</v>
      </c>
      <c r="BM121" s="90">
        <f t="shared" si="31"/>
        <v>0</v>
      </c>
    </row>
    <row r="122" spans="1:65" x14ac:dyDescent="0.25">
      <c r="A122" s="98" t="str">
        <f>'Service providers'!A132</f>
        <v>Enter name of Site 14</v>
      </c>
      <c r="B122" s="90">
        <f>IF('Medical equipment-NSP'!F130="Yes", 'Service providers'!G132, 1)</f>
        <v>1</v>
      </c>
      <c r="C122" s="90" t="str">
        <f>IFERROR(('Medical equipment-NSP'!G130*B122)/I122, "0")</f>
        <v>0</v>
      </c>
      <c r="D122" s="90">
        <f>IF('Medical equipment-NSP'!F130="Yes", 'Service providers'!H132, 1)</f>
        <v>1</v>
      </c>
      <c r="E122" s="90" t="str">
        <f>IFERROR(('Medical equipment-NSP'!H130*D122)/I122, "0")</f>
        <v>0</v>
      </c>
      <c r="F122" s="90">
        <f>IF('Medical equipment-NSP'!C130="yes", 1, 0)</f>
        <v>0</v>
      </c>
      <c r="G122" s="90">
        <f>IF('Medical equipment-NSP'!D130="yes", 1, 0)</f>
        <v>0</v>
      </c>
      <c r="H122" s="90">
        <f>IF('Medical equipment-NSP'!E130="yes", 1, 0)</f>
        <v>0</v>
      </c>
      <c r="I122" s="90">
        <f t="shared" si="24"/>
        <v>0</v>
      </c>
      <c r="J122" s="90">
        <f>IF('Medical equipment-NSP'!M130="Yes", 'Service providers'!G132, 1)</f>
        <v>1</v>
      </c>
      <c r="K122" s="90" t="str">
        <f>IFERROR(('Medical equipment-NSP'!N130*J122)/Q122, "0")</f>
        <v>0</v>
      </c>
      <c r="L122" s="90">
        <f>IF('Medical equipment-NSP'!M130="Yes", 'Service providers'!H132, 1)</f>
        <v>1</v>
      </c>
      <c r="M122" s="90" t="str">
        <f>IFERROR(('Medical equipment-NSP'!O130*L122)/Q122, "0")</f>
        <v>0</v>
      </c>
      <c r="N122" s="90">
        <f>IF('Medical equipment-NSP'!J130="yes", 1, 0)</f>
        <v>0</v>
      </c>
      <c r="O122" s="90">
        <f>IF('Medical equipment-NSP'!K130="yes", 1, 0)</f>
        <v>0</v>
      </c>
      <c r="P122" s="90">
        <f>IF('Medical equipment-NSP'!L130="yes", 1, 0)</f>
        <v>0</v>
      </c>
      <c r="Q122" s="90">
        <f t="shared" si="25"/>
        <v>0</v>
      </c>
      <c r="R122" s="90">
        <f>IF('Medical equipment-NSP'!T130="Yes", 'Service providers'!G132, 1)</f>
        <v>1</v>
      </c>
      <c r="S122" s="90" t="str">
        <f>IFERROR(('Medical equipment-NSP'!U130*R122)/Y122, "0")</f>
        <v>0</v>
      </c>
      <c r="T122" s="90">
        <f>IF('Medical equipment-NSP'!T130="Yes", 'Service providers'!H132, 1)</f>
        <v>1</v>
      </c>
      <c r="U122" s="90" t="str">
        <f>IFERROR(('Medical equipment-NSP'!V130*T122)/Y122, "0")</f>
        <v>0</v>
      </c>
      <c r="V122" s="90">
        <f>IF('Medical equipment-NSP'!Q130="yes", 1, 0)</f>
        <v>0</v>
      </c>
      <c r="W122" s="90">
        <f>IF('Medical equipment-NSP'!R130="yes", 1, 0)</f>
        <v>0</v>
      </c>
      <c r="X122" s="90">
        <f>IF('Medical equipment-NSP'!S130="yes", 1, 0)</f>
        <v>0</v>
      </c>
      <c r="Y122" s="90">
        <f t="shared" si="26"/>
        <v>0</v>
      </c>
      <c r="Z122" s="90">
        <f>IF('Medical equipment-NSP'!AA130="Yes", 'Service providers'!G132, 1)</f>
        <v>1</v>
      </c>
      <c r="AA122" s="90" t="str">
        <f>IFERROR(('Medical equipment-NSP'!AB130*Z122)/AG122, "0")</f>
        <v>0</v>
      </c>
      <c r="AB122" s="90">
        <f>IF('Medical equipment-NSP'!AA130="Yes", 'Service providers'!H132, 1)</f>
        <v>1</v>
      </c>
      <c r="AC122" s="90" t="str">
        <f>IFERROR(('Medical equipment-NSP'!AC130*AB122)/AG122, "0")</f>
        <v>0</v>
      </c>
      <c r="AD122" s="90">
        <f>IF('Medical equipment-NSP'!X130="yes", 1, 0)</f>
        <v>0</v>
      </c>
      <c r="AE122" s="90">
        <f>IF('Medical equipment-NSP'!Y130="yes", 1, 0)</f>
        <v>0</v>
      </c>
      <c r="AF122" s="90">
        <f>IF('Medical equipment-NSP'!Z130="yes", 1, 0)</f>
        <v>0</v>
      </c>
      <c r="AG122" s="90">
        <f t="shared" si="27"/>
        <v>0</v>
      </c>
      <c r="AH122" s="90">
        <f>IF('Medical equipment-NSP'!AH130="Yes", 'Service providers'!G132, 1)</f>
        <v>1</v>
      </c>
      <c r="AI122" s="90" t="str">
        <f>IFERROR(('Medical equipment-NSP'!AI130*AH122)/AO122, "0")</f>
        <v>0</v>
      </c>
      <c r="AJ122" s="90">
        <f>IF('Medical equipment-NSP'!AH130="Yes", 'Service providers'!H132, 1)</f>
        <v>1</v>
      </c>
      <c r="AK122" s="90" t="str">
        <f>IFERROR(('Medical equipment-NSP'!AJ130*AJ122)/AO122, "0")</f>
        <v>0</v>
      </c>
      <c r="AL122" s="90">
        <f>IF('Medical equipment-NSP'!AE130="yes", 1, 0)</f>
        <v>0</v>
      </c>
      <c r="AM122" s="90">
        <f>IF('Medical equipment-NSP'!AF130="yes", 1, 0)</f>
        <v>0</v>
      </c>
      <c r="AN122" s="90">
        <f>IF('Medical equipment-NSP'!AG130="yes", 1, 0)</f>
        <v>0</v>
      </c>
      <c r="AO122" s="90">
        <f t="shared" si="28"/>
        <v>0</v>
      </c>
      <c r="AP122" s="90">
        <f>IF('Medical equipment-NSP'!AO130="Yes", 'Service providers'!G132, 1)</f>
        <v>1</v>
      </c>
      <c r="AQ122" s="90" t="str">
        <f>IFERROR(('Medical equipment-NSP'!AP130*AP122)/AW122, "0")</f>
        <v>0</v>
      </c>
      <c r="AR122" s="90">
        <f>IF('Medical equipment-NSP'!AO130="Yes", 'Service providers'!H132, 1)</f>
        <v>1</v>
      </c>
      <c r="AS122" s="90" t="str">
        <f>IFERROR(('Medical equipment-NSP'!AQ130*AR122)/AW122, "0")</f>
        <v>0</v>
      </c>
      <c r="AT122" s="90">
        <f>IF('Medical equipment-NSP'!AL130="yes", 1, 0)</f>
        <v>0</v>
      </c>
      <c r="AU122" s="90">
        <f>IF('Medical equipment-NSP'!AM130="yes", 1, 0)</f>
        <v>0</v>
      </c>
      <c r="AV122" s="90">
        <f>IF('Medical equipment-NSP'!AN130="yes", 1, 0)</f>
        <v>0</v>
      </c>
      <c r="AW122" s="90">
        <f t="shared" si="29"/>
        <v>0</v>
      </c>
      <c r="AX122" s="90">
        <f>IF('Medical equipment-NSP'!AV130="Yes", 'Service providers'!G132, 1)</f>
        <v>1</v>
      </c>
      <c r="AY122" s="90" t="str">
        <f>IFERROR(('Medical equipment-NSP'!AW130*AX122)/BE122, "0")</f>
        <v>0</v>
      </c>
      <c r="AZ122" s="90">
        <f>IF('Medical equipment-NSP'!AV130="Yes", 'Service providers'!H132, 1)</f>
        <v>1</v>
      </c>
      <c r="BA122" s="90" t="str">
        <f>IFERROR(('Medical equipment-NSP'!AX130*AZ122)/BE122, "0")</f>
        <v>0</v>
      </c>
      <c r="BB122" s="90">
        <f>IF('Medical equipment-NSP'!AS130="yes", 1, 0)</f>
        <v>0</v>
      </c>
      <c r="BC122" s="90">
        <f>IF('Medical equipment-NSP'!AT130="yes", 1, 0)</f>
        <v>0</v>
      </c>
      <c r="BD122" s="90">
        <f>IF('Medical equipment-NSP'!AU130="yes", 1, 0)</f>
        <v>0</v>
      </c>
      <c r="BE122" s="90">
        <f t="shared" si="30"/>
        <v>0</v>
      </c>
      <c r="BF122" s="90">
        <f>IF('Medical equipment-NSP'!BC130="Yes", 'Service providers'!G132, 1)</f>
        <v>1</v>
      </c>
      <c r="BG122" s="90" t="str">
        <f>IFERROR(('Medical equipment-NSP'!BD130*BF122)/BM122, "0")</f>
        <v>0</v>
      </c>
      <c r="BH122" s="90">
        <f>IF('Medical equipment-NSP'!BC130="Yes", 'Service providers'!H132, 1)</f>
        <v>1</v>
      </c>
      <c r="BI122" s="90" t="str">
        <f>IFERROR(('Medical equipment-NSP'!BE130*BH122)/BM122, "0")</f>
        <v>0</v>
      </c>
      <c r="BJ122" s="90">
        <f>IF('Medical equipment-NSP'!AZ130="yes", 1, 0)</f>
        <v>0</v>
      </c>
      <c r="BK122" s="90">
        <f>IF('Medical equipment-NSP'!BA130="yes", 1, 0)</f>
        <v>0</v>
      </c>
      <c r="BL122" s="90">
        <f>IF('Medical equipment-NSP'!BB130="yes", 1, 0)</f>
        <v>0</v>
      </c>
      <c r="BM122" s="90">
        <f t="shared" si="31"/>
        <v>0</v>
      </c>
    </row>
    <row r="123" spans="1:65" x14ac:dyDescent="0.25">
      <c r="A123" s="98" t="str">
        <f>'Service providers'!A133</f>
        <v>Enter name of Site 15</v>
      </c>
      <c r="B123" s="90">
        <f>IF('Medical equipment-NSP'!F131="Yes", 'Service providers'!G133, 1)</f>
        <v>1</v>
      </c>
      <c r="C123" s="90" t="str">
        <f>IFERROR(('Medical equipment-NSP'!G131*B123)/I123, "0")</f>
        <v>0</v>
      </c>
      <c r="D123" s="90">
        <f>IF('Medical equipment-NSP'!F131="Yes", 'Service providers'!H133, 1)</f>
        <v>1</v>
      </c>
      <c r="E123" s="90" t="str">
        <f>IFERROR(('Medical equipment-NSP'!H131*D123)/I123, "0")</f>
        <v>0</v>
      </c>
      <c r="F123" s="90">
        <f>IF('Medical equipment-NSP'!C131="yes", 1, 0)</f>
        <v>0</v>
      </c>
      <c r="G123" s="90">
        <f>IF('Medical equipment-NSP'!D131="yes", 1, 0)</f>
        <v>0</v>
      </c>
      <c r="H123" s="90">
        <f>IF('Medical equipment-NSP'!E131="yes", 1, 0)</f>
        <v>0</v>
      </c>
      <c r="I123" s="90">
        <f t="shared" si="24"/>
        <v>0</v>
      </c>
      <c r="J123" s="90">
        <f>IF('Medical equipment-NSP'!M131="Yes", 'Service providers'!G133, 1)</f>
        <v>1</v>
      </c>
      <c r="K123" s="90" t="str">
        <f>IFERROR(('Medical equipment-NSP'!N131*J123)/Q123, "0")</f>
        <v>0</v>
      </c>
      <c r="L123" s="90">
        <f>IF('Medical equipment-NSP'!M131="Yes", 'Service providers'!H133, 1)</f>
        <v>1</v>
      </c>
      <c r="M123" s="90" t="str">
        <f>IFERROR(('Medical equipment-NSP'!O131*L123)/Q123, "0")</f>
        <v>0</v>
      </c>
      <c r="N123" s="90">
        <f>IF('Medical equipment-NSP'!J131="yes", 1, 0)</f>
        <v>0</v>
      </c>
      <c r="O123" s="90">
        <f>IF('Medical equipment-NSP'!K131="yes", 1, 0)</f>
        <v>0</v>
      </c>
      <c r="P123" s="90">
        <f>IF('Medical equipment-NSP'!L131="yes", 1, 0)</f>
        <v>0</v>
      </c>
      <c r="Q123" s="90">
        <f t="shared" si="25"/>
        <v>0</v>
      </c>
      <c r="R123" s="90">
        <f>IF('Medical equipment-NSP'!T131="Yes", 'Service providers'!G133, 1)</f>
        <v>1</v>
      </c>
      <c r="S123" s="90" t="str">
        <f>IFERROR(('Medical equipment-NSP'!U131*R123)/Y123, "0")</f>
        <v>0</v>
      </c>
      <c r="T123" s="90">
        <f>IF('Medical equipment-NSP'!T131="Yes", 'Service providers'!H133, 1)</f>
        <v>1</v>
      </c>
      <c r="U123" s="90" t="str">
        <f>IFERROR(('Medical equipment-NSP'!V131*T123)/Y123, "0")</f>
        <v>0</v>
      </c>
      <c r="V123" s="90">
        <f>IF('Medical equipment-NSP'!Q131="yes", 1, 0)</f>
        <v>0</v>
      </c>
      <c r="W123" s="90">
        <f>IF('Medical equipment-NSP'!R131="yes", 1, 0)</f>
        <v>0</v>
      </c>
      <c r="X123" s="90">
        <f>IF('Medical equipment-NSP'!S131="yes", 1, 0)</f>
        <v>0</v>
      </c>
      <c r="Y123" s="90">
        <f t="shared" si="26"/>
        <v>0</v>
      </c>
      <c r="Z123" s="90">
        <f>IF('Medical equipment-NSP'!AA131="Yes", 'Service providers'!G133, 1)</f>
        <v>1</v>
      </c>
      <c r="AA123" s="90" t="str">
        <f>IFERROR(('Medical equipment-NSP'!AB131*Z123)/AG123, "0")</f>
        <v>0</v>
      </c>
      <c r="AB123" s="90">
        <f>IF('Medical equipment-NSP'!AA131="Yes", 'Service providers'!H133, 1)</f>
        <v>1</v>
      </c>
      <c r="AC123" s="90" t="str">
        <f>IFERROR(('Medical equipment-NSP'!AC131*AB123)/AG123, "0")</f>
        <v>0</v>
      </c>
      <c r="AD123" s="90">
        <f>IF('Medical equipment-NSP'!X131="yes", 1, 0)</f>
        <v>0</v>
      </c>
      <c r="AE123" s="90">
        <f>IF('Medical equipment-NSP'!Y131="yes", 1, 0)</f>
        <v>0</v>
      </c>
      <c r="AF123" s="90">
        <f>IF('Medical equipment-NSP'!Z131="yes", 1, 0)</f>
        <v>0</v>
      </c>
      <c r="AG123" s="90">
        <f t="shared" si="27"/>
        <v>0</v>
      </c>
      <c r="AH123" s="90">
        <f>IF('Medical equipment-NSP'!AH131="Yes", 'Service providers'!G133, 1)</f>
        <v>1</v>
      </c>
      <c r="AI123" s="90" t="str">
        <f>IFERROR(('Medical equipment-NSP'!AI131*AH123)/AO123, "0")</f>
        <v>0</v>
      </c>
      <c r="AJ123" s="90">
        <f>IF('Medical equipment-NSP'!AH131="Yes", 'Service providers'!H133, 1)</f>
        <v>1</v>
      </c>
      <c r="AK123" s="90" t="str">
        <f>IFERROR(('Medical equipment-NSP'!AJ131*AJ123)/AO123, "0")</f>
        <v>0</v>
      </c>
      <c r="AL123" s="90">
        <f>IF('Medical equipment-NSP'!AE131="yes", 1, 0)</f>
        <v>0</v>
      </c>
      <c r="AM123" s="90">
        <f>IF('Medical equipment-NSP'!AF131="yes", 1, 0)</f>
        <v>0</v>
      </c>
      <c r="AN123" s="90">
        <f>IF('Medical equipment-NSP'!AG131="yes", 1, 0)</f>
        <v>0</v>
      </c>
      <c r="AO123" s="90">
        <f t="shared" si="28"/>
        <v>0</v>
      </c>
      <c r="AP123" s="90">
        <f>IF('Medical equipment-NSP'!AO131="Yes", 'Service providers'!G133, 1)</f>
        <v>1</v>
      </c>
      <c r="AQ123" s="90" t="str">
        <f>IFERROR(('Medical equipment-NSP'!AP131*AP123)/AW123, "0")</f>
        <v>0</v>
      </c>
      <c r="AR123" s="90">
        <f>IF('Medical equipment-NSP'!AO131="Yes", 'Service providers'!H133, 1)</f>
        <v>1</v>
      </c>
      <c r="AS123" s="90" t="str">
        <f>IFERROR(('Medical equipment-NSP'!AQ131*AR123)/AW123, "0")</f>
        <v>0</v>
      </c>
      <c r="AT123" s="90">
        <f>IF('Medical equipment-NSP'!AL131="yes", 1, 0)</f>
        <v>0</v>
      </c>
      <c r="AU123" s="90">
        <f>IF('Medical equipment-NSP'!AM131="yes", 1, 0)</f>
        <v>0</v>
      </c>
      <c r="AV123" s="90">
        <f>IF('Medical equipment-NSP'!AN131="yes", 1, 0)</f>
        <v>0</v>
      </c>
      <c r="AW123" s="90">
        <f t="shared" si="29"/>
        <v>0</v>
      </c>
      <c r="AX123" s="90">
        <f>IF('Medical equipment-NSP'!AV131="Yes", 'Service providers'!G133, 1)</f>
        <v>1</v>
      </c>
      <c r="AY123" s="90" t="str">
        <f>IFERROR(('Medical equipment-NSP'!AW131*AX123)/BE123, "0")</f>
        <v>0</v>
      </c>
      <c r="AZ123" s="90">
        <f>IF('Medical equipment-NSP'!AV131="Yes", 'Service providers'!H133, 1)</f>
        <v>1</v>
      </c>
      <c r="BA123" s="90" t="str">
        <f>IFERROR(('Medical equipment-NSP'!AX131*AZ123)/BE123, "0")</f>
        <v>0</v>
      </c>
      <c r="BB123" s="90">
        <f>IF('Medical equipment-NSP'!AS131="yes", 1, 0)</f>
        <v>0</v>
      </c>
      <c r="BC123" s="90">
        <f>IF('Medical equipment-NSP'!AT131="yes", 1, 0)</f>
        <v>0</v>
      </c>
      <c r="BD123" s="90">
        <f>IF('Medical equipment-NSP'!AU131="yes", 1, 0)</f>
        <v>0</v>
      </c>
      <c r="BE123" s="90">
        <f t="shared" si="30"/>
        <v>0</v>
      </c>
      <c r="BF123" s="90">
        <f>IF('Medical equipment-NSP'!BC131="Yes", 'Service providers'!G133, 1)</f>
        <v>1</v>
      </c>
      <c r="BG123" s="90" t="str">
        <f>IFERROR(('Medical equipment-NSP'!BD131*BF123)/BM123, "0")</f>
        <v>0</v>
      </c>
      <c r="BH123" s="90">
        <f>IF('Medical equipment-NSP'!BC131="Yes", 'Service providers'!H133, 1)</f>
        <v>1</v>
      </c>
      <c r="BI123" s="90" t="str">
        <f>IFERROR(('Medical equipment-NSP'!BE131*BH123)/BM123, "0")</f>
        <v>0</v>
      </c>
      <c r="BJ123" s="90">
        <f>IF('Medical equipment-NSP'!AZ131="yes", 1, 0)</f>
        <v>0</v>
      </c>
      <c r="BK123" s="90">
        <f>IF('Medical equipment-NSP'!BA131="yes", 1, 0)</f>
        <v>0</v>
      </c>
      <c r="BL123" s="90">
        <f>IF('Medical equipment-NSP'!BB131="yes", 1, 0)</f>
        <v>0</v>
      </c>
      <c r="BM123" s="90">
        <f t="shared" si="31"/>
        <v>0</v>
      </c>
    </row>
    <row r="124" spans="1:65" x14ac:dyDescent="0.25">
      <c r="A124" s="98" t="str">
        <f>'Service providers'!A134</f>
        <v>Enter name of Site 16</v>
      </c>
      <c r="B124" s="90">
        <f>IF('Medical equipment-NSP'!F132="Yes", 'Service providers'!G134, 1)</f>
        <v>1</v>
      </c>
      <c r="C124" s="90" t="str">
        <f>IFERROR(('Medical equipment-NSP'!G132*B124)/I124, "0")</f>
        <v>0</v>
      </c>
      <c r="D124" s="90">
        <f>IF('Medical equipment-NSP'!F132="Yes", 'Service providers'!H134, 1)</f>
        <v>1</v>
      </c>
      <c r="E124" s="90" t="str">
        <f>IFERROR(('Medical equipment-NSP'!H132*D124)/I124, "0")</f>
        <v>0</v>
      </c>
      <c r="F124" s="90">
        <f>IF('Medical equipment-NSP'!C132="yes", 1, 0)</f>
        <v>0</v>
      </c>
      <c r="G124" s="90">
        <f>IF('Medical equipment-NSP'!D132="yes", 1, 0)</f>
        <v>0</v>
      </c>
      <c r="H124" s="90">
        <f>IF('Medical equipment-NSP'!E132="yes", 1, 0)</f>
        <v>0</v>
      </c>
      <c r="I124" s="90">
        <f t="shared" si="24"/>
        <v>0</v>
      </c>
      <c r="J124" s="90">
        <f>IF('Medical equipment-NSP'!M132="Yes", 'Service providers'!G134, 1)</f>
        <v>1</v>
      </c>
      <c r="K124" s="90" t="str">
        <f>IFERROR(('Medical equipment-NSP'!N132*J124)/Q124, "0")</f>
        <v>0</v>
      </c>
      <c r="L124" s="90">
        <f>IF('Medical equipment-NSP'!M132="Yes", 'Service providers'!H134, 1)</f>
        <v>1</v>
      </c>
      <c r="M124" s="90" t="str">
        <f>IFERROR(('Medical equipment-NSP'!O132*L124)/Q124, "0")</f>
        <v>0</v>
      </c>
      <c r="N124" s="90">
        <f>IF('Medical equipment-NSP'!J132="yes", 1, 0)</f>
        <v>0</v>
      </c>
      <c r="O124" s="90">
        <f>IF('Medical equipment-NSP'!K132="yes", 1, 0)</f>
        <v>0</v>
      </c>
      <c r="P124" s="90">
        <f>IF('Medical equipment-NSP'!L132="yes", 1, 0)</f>
        <v>0</v>
      </c>
      <c r="Q124" s="90">
        <f t="shared" si="25"/>
        <v>0</v>
      </c>
      <c r="R124" s="90">
        <f>IF('Medical equipment-NSP'!T132="Yes", 'Service providers'!G134, 1)</f>
        <v>1</v>
      </c>
      <c r="S124" s="90" t="str">
        <f>IFERROR(('Medical equipment-NSP'!U132*R124)/Y124, "0")</f>
        <v>0</v>
      </c>
      <c r="T124" s="90">
        <f>IF('Medical equipment-NSP'!T132="Yes", 'Service providers'!H134, 1)</f>
        <v>1</v>
      </c>
      <c r="U124" s="90" t="str">
        <f>IFERROR(('Medical equipment-NSP'!V132*T124)/Y124, "0")</f>
        <v>0</v>
      </c>
      <c r="V124" s="90">
        <f>IF('Medical equipment-NSP'!Q132="yes", 1, 0)</f>
        <v>0</v>
      </c>
      <c r="W124" s="90">
        <f>IF('Medical equipment-NSP'!R132="yes", 1, 0)</f>
        <v>0</v>
      </c>
      <c r="X124" s="90">
        <f>IF('Medical equipment-NSP'!S132="yes", 1, 0)</f>
        <v>0</v>
      </c>
      <c r="Y124" s="90">
        <f t="shared" si="26"/>
        <v>0</v>
      </c>
      <c r="Z124" s="90">
        <f>IF('Medical equipment-NSP'!AA132="Yes", 'Service providers'!G134, 1)</f>
        <v>1</v>
      </c>
      <c r="AA124" s="90" t="str">
        <f>IFERROR(('Medical equipment-NSP'!AB132*Z124)/AG124, "0")</f>
        <v>0</v>
      </c>
      <c r="AB124" s="90">
        <f>IF('Medical equipment-NSP'!AA132="Yes", 'Service providers'!H134, 1)</f>
        <v>1</v>
      </c>
      <c r="AC124" s="90" t="str">
        <f>IFERROR(('Medical equipment-NSP'!AC132*AB124)/AG124, "0")</f>
        <v>0</v>
      </c>
      <c r="AD124" s="90">
        <f>IF('Medical equipment-NSP'!X132="yes", 1, 0)</f>
        <v>0</v>
      </c>
      <c r="AE124" s="90">
        <f>IF('Medical equipment-NSP'!Y132="yes", 1, 0)</f>
        <v>0</v>
      </c>
      <c r="AF124" s="90">
        <f>IF('Medical equipment-NSP'!Z132="yes", 1, 0)</f>
        <v>0</v>
      </c>
      <c r="AG124" s="90">
        <f t="shared" si="27"/>
        <v>0</v>
      </c>
      <c r="AH124" s="90">
        <f>IF('Medical equipment-NSP'!AH132="Yes", 'Service providers'!G134, 1)</f>
        <v>1</v>
      </c>
      <c r="AI124" s="90" t="str">
        <f>IFERROR(('Medical equipment-NSP'!AI132*AH124)/AO124, "0")</f>
        <v>0</v>
      </c>
      <c r="AJ124" s="90">
        <f>IF('Medical equipment-NSP'!AH132="Yes", 'Service providers'!H134, 1)</f>
        <v>1</v>
      </c>
      <c r="AK124" s="90" t="str">
        <f>IFERROR(('Medical equipment-NSP'!AJ132*AJ124)/AO124, "0")</f>
        <v>0</v>
      </c>
      <c r="AL124" s="90">
        <f>IF('Medical equipment-NSP'!AE132="yes", 1, 0)</f>
        <v>0</v>
      </c>
      <c r="AM124" s="90">
        <f>IF('Medical equipment-NSP'!AF132="yes", 1, 0)</f>
        <v>0</v>
      </c>
      <c r="AN124" s="90">
        <f>IF('Medical equipment-NSP'!AG132="yes", 1, 0)</f>
        <v>0</v>
      </c>
      <c r="AO124" s="90">
        <f t="shared" si="28"/>
        <v>0</v>
      </c>
      <c r="AP124" s="90">
        <f>IF('Medical equipment-NSP'!AO132="Yes", 'Service providers'!G134, 1)</f>
        <v>1</v>
      </c>
      <c r="AQ124" s="90" t="str">
        <f>IFERROR(('Medical equipment-NSP'!AP132*AP124)/AW124, "0")</f>
        <v>0</v>
      </c>
      <c r="AR124" s="90">
        <f>IF('Medical equipment-NSP'!AO132="Yes", 'Service providers'!H134, 1)</f>
        <v>1</v>
      </c>
      <c r="AS124" s="90" t="str">
        <f>IFERROR(('Medical equipment-NSP'!AQ132*AR124)/AW124, "0")</f>
        <v>0</v>
      </c>
      <c r="AT124" s="90">
        <f>IF('Medical equipment-NSP'!AL132="yes", 1, 0)</f>
        <v>0</v>
      </c>
      <c r="AU124" s="90">
        <f>IF('Medical equipment-NSP'!AM132="yes", 1, 0)</f>
        <v>0</v>
      </c>
      <c r="AV124" s="90">
        <f>IF('Medical equipment-NSP'!AN132="yes", 1, 0)</f>
        <v>0</v>
      </c>
      <c r="AW124" s="90">
        <f t="shared" si="29"/>
        <v>0</v>
      </c>
      <c r="AX124" s="90">
        <f>IF('Medical equipment-NSP'!AV132="Yes", 'Service providers'!G134, 1)</f>
        <v>1</v>
      </c>
      <c r="AY124" s="90" t="str">
        <f>IFERROR(('Medical equipment-NSP'!AW132*AX124)/BE124, "0")</f>
        <v>0</v>
      </c>
      <c r="AZ124" s="90">
        <f>IF('Medical equipment-NSP'!AV132="Yes", 'Service providers'!H134, 1)</f>
        <v>1</v>
      </c>
      <c r="BA124" s="90" t="str">
        <f>IFERROR(('Medical equipment-NSP'!AX132*AZ124)/BE124, "0")</f>
        <v>0</v>
      </c>
      <c r="BB124" s="90">
        <f>IF('Medical equipment-NSP'!AS132="yes", 1, 0)</f>
        <v>0</v>
      </c>
      <c r="BC124" s="90">
        <f>IF('Medical equipment-NSP'!AT132="yes", 1, 0)</f>
        <v>0</v>
      </c>
      <c r="BD124" s="90">
        <f>IF('Medical equipment-NSP'!AU132="yes", 1, 0)</f>
        <v>0</v>
      </c>
      <c r="BE124" s="90">
        <f t="shared" si="30"/>
        <v>0</v>
      </c>
      <c r="BF124" s="90">
        <f>IF('Medical equipment-NSP'!BC132="Yes", 'Service providers'!G134, 1)</f>
        <v>1</v>
      </c>
      <c r="BG124" s="90" t="str">
        <f>IFERROR(('Medical equipment-NSP'!BD132*BF124)/BM124, "0")</f>
        <v>0</v>
      </c>
      <c r="BH124" s="90">
        <f>IF('Medical equipment-NSP'!BC132="Yes", 'Service providers'!H134, 1)</f>
        <v>1</v>
      </c>
      <c r="BI124" s="90" t="str">
        <f>IFERROR(('Medical equipment-NSP'!BE132*BH124)/BM124, "0")</f>
        <v>0</v>
      </c>
      <c r="BJ124" s="90">
        <f>IF('Medical equipment-NSP'!AZ132="yes", 1, 0)</f>
        <v>0</v>
      </c>
      <c r="BK124" s="90">
        <f>IF('Medical equipment-NSP'!BA132="yes", 1, 0)</f>
        <v>0</v>
      </c>
      <c r="BL124" s="90">
        <f>IF('Medical equipment-NSP'!BB132="yes", 1, 0)</f>
        <v>0</v>
      </c>
      <c r="BM124" s="90">
        <f t="shared" si="31"/>
        <v>0</v>
      </c>
    </row>
    <row r="125" spans="1:65" x14ac:dyDescent="0.25">
      <c r="A125" s="98" t="str">
        <f>'Service providers'!A135</f>
        <v>Enter name of Site 17</v>
      </c>
      <c r="B125" s="90">
        <f>IF('Medical equipment-NSP'!F133="Yes", 'Service providers'!G135, 1)</f>
        <v>1</v>
      </c>
      <c r="C125" s="90" t="str">
        <f>IFERROR(('Medical equipment-NSP'!G133*B125)/I125, "0")</f>
        <v>0</v>
      </c>
      <c r="D125" s="90">
        <f>IF('Medical equipment-NSP'!F133="Yes", 'Service providers'!H135, 1)</f>
        <v>1</v>
      </c>
      <c r="E125" s="90" t="str">
        <f>IFERROR(('Medical equipment-NSP'!H133*D125)/I125, "0")</f>
        <v>0</v>
      </c>
      <c r="F125" s="90">
        <f>IF('Medical equipment-NSP'!C133="yes", 1, 0)</f>
        <v>0</v>
      </c>
      <c r="G125" s="90">
        <f>IF('Medical equipment-NSP'!D133="yes", 1, 0)</f>
        <v>0</v>
      </c>
      <c r="H125" s="90">
        <f>IF('Medical equipment-NSP'!E133="yes", 1, 0)</f>
        <v>0</v>
      </c>
      <c r="I125" s="90">
        <f t="shared" si="24"/>
        <v>0</v>
      </c>
      <c r="J125" s="90">
        <f>IF('Medical equipment-NSP'!M133="Yes", 'Service providers'!G135, 1)</f>
        <v>1</v>
      </c>
      <c r="K125" s="90" t="str">
        <f>IFERROR(('Medical equipment-NSP'!N133*J125)/Q125, "0")</f>
        <v>0</v>
      </c>
      <c r="L125" s="90">
        <f>IF('Medical equipment-NSP'!M133="Yes", 'Service providers'!H135, 1)</f>
        <v>1</v>
      </c>
      <c r="M125" s="90" t="str">
        <f>IFERROR(('Medical equipment-NSP'!O133*L125)/Q125, "0")</f>
        <v>0</v>
      </c>
      <c r="N125" s="90">
        <f>IF('Medical equipment-NSP'!J133="yes", 1, 0)</f>
        <v>0</v>
      </c>
      <c r="O125" s="90">
        <f>IF('Medical equipment-NSP'!K133="yes", 1, 0)</f>
        <v>0</v>
      </c>
      <c r="P125" s="90">
        <f>IF('Medical equipment-NSP'!L133="yes", 1, 0)</f>
        <v>0</v>
      </c>
      <c r="Q125" s="90">
        <f t="shared" si="25"/>
        <v>0</v>
      </c>
      <c r="R125" s="90">
        <f>IF('Medical equipment-NSP'!T133="Yes", 'Service providers'!G135, 1)</f>
        <v>1</v>
      </c>
      <c r="S125" s="90" t="str">
        <f>IFERROR(('Medical equipment-NSP'!U133*R125)/Y125, "0")</f>
        <v>0</v>
      </c>
      <c r="T125" s="90">
        <f>IF('Medical equipment-NSP'!T133="Yes", 'Service providers'!H135, 1)</f>
        <v>1</v>
      </c>
      <c r="U125" s="90" t="str">
        <f>IFERROR(('Medical equipment-NSP'!V133*T125)/Y125, "0")</f>
        <v>0</v>
      </c>
      <c r="V125" s="90">
        <f>IF('Medical equipment-NSP'!Q133="yes", 1, 0)</f>
        <v>0</v>
      </c>
      <c r="W125" s="90">
        <f>IF('Medical equipment-NSP'!R133="yes", 1, 0)</f>
        <v>0</v>
      </c>
      <c r="X125" s="90">
        <f>IF('Medical equipment-NSP'!S133="yes", 1, 0)</f>
        <v>0</v>
      </c>
      <c r="Y125" s="90">
        <f t="shared" si="26"/>
        <v>0</v>
      </c>
      <c r="Z125" s="90">
        <f>IF('Medical equipment-NSP'!AA133="Yes", 'Service providers'!G135, 1)</f>
        <v>1</v>
      </c>
      <c r="AA125" s="90" t="str">
        <f>IFERROR(('Medical equipment-NSP'!AB133*Z125)/AG125, "0")</f>
        <v>0</v>
      </c>
      <c r="AB125" s="90">
        <f>IF('Medical equipment-NSP'!AA133="Yes", 'Service providers'!H135, 1)</f>
        <v>1</v>
      </c>
      <c r="AC125" s="90" t="str">
        <f>IFERROR(('Medical equipment-NSP'!AC133*AB125)/AG125, "0")</f>
        <v>0</v>
      </c>
      <c r="AD125" s="90">
        <f>IF('Medical equipment-NSP'!X133="yes", 1, 0)</f>
        <v>0</v>
      </c>
      <c r="AE125" s="90">
        <f>IF('Medical equipment-NSP'!Y133="yes", 1, 0)</f>
        <v>0</v>
      </c>
      <c r="AF125" s="90">
        <f>IF('Medical equipment-NSP'!Z133="yes", 1, 0)</f>
        <v>0</v>
      </c>
      <c r="AG125" s="90">
        <f t="shared" si="27"/>
        <v>0</v>
      </c>
      <c r="AH125" s="90">
        <f>IF('Medical equipment-NSP'!AH133="Yes", 'Service providers'!G135, 1)</f>
        <v>1</v>
      </c>
      <c r="AI125" s="90" t="str">
        <f>IFERROR(('Medical equipment-NSP'!AI133*AH125)/AO125, "0")</f>
        <v>0</v>
      </c>
      <c r="AJ125" s="90">
        <f>IF('Medical equipment-NSP'!AH133="Yes", 'Service providers'!H135, 1)</f>
        <v>1</v>
      </c>
      <c r="AK125" s="90" t="str">
        <f>IFERROR(('Medical equipment-NSP'!AJ133*AJ125)/AO125, "0")</f>
        <v>0</v>
      </c>
      <c r="AL125" s="90">
        <f>IF('Medical equipment-NSP'!AE133="yes", 1, 0)</f>
        <v>0</v>
      </c>
      <c r="AM125" s="90">
        <f>IF('Medical equipment-NSP'!AF133="yes", 1, 0)</f>
        <v>0</v>
      </c>
      <c r="AN125" s="90">
        <f>IF('Medical equipment-NSP'!AG133="yes", 1, 0)</f>
        <v>0</v>
      </c>
      <c r="AO125" s="90">
        <f t="shared" si="28"/>
        <v>0</v>
      </c>
      <c r="AP125" s="90">
        <f>IF('Medical equipment-NSP'!AO133="Yes", 'Service providers'!G135, 1)</f>
        <v>1</v>
      </c>
      <c r="AQ125" s="90" t="str">
        <f>IFERROR(('Medical equipment-NSP'!AP133*AP125)/AW125, "0")</f>
        <v>0</v>
      </c>
      <c r="AR125" s="90">
        <f>IF('Medical equipment-NSP'!AO133="Yes", 'Service providers'!H135, 1)</f>
        <v>1</v>
      </c>
      <c r="AS125" s="90" t="str">
        <f>IFERROR(('Medical equipment-NSP'!AQ133*AR125)/AW125, "0")</f>
        <v>0</v>
      </c>
      <c r="AT125" s="90">
        <f>IF('Medical equipment-NSP'!AL133="yes", 1, 0)</f>
        <v>0</v>
      </c>
      <c r="AU125" s="90">
        <f>IF('Medical equipment-NSP'!AM133="yes", 1, 0)</f>
        <v>0</v>
      </c>
      <c r="AV125" s="90">
        <f>IF('Medical equipment-NSP'!AN133="yes", 1, 0)</f>
        <v>0</v>
      </c>
      <c r="AW125" s="90">
        <f t="shared" si="29"/>
        <v>0</v>
      </c>
      <c r="AX125" s="90">
        <f>IF('Medical equipment-NSP'!AV133="Yes", 'Service providers'!G135, 1)</f>
        <v>1</v>
      </c>
      <c r="AY125" s="90" t="str">
        <f>IFERROR(('Medical equipment-NSP'!AW133*AX125)/BE125, "0")</f>
        <v>0</v>
      </c>
      <c r="AZ125" s="90">
        <f>IF('Medical equipment-NSP'!AV133="Yes", 'Service providers'!H135, 1)</f>
        <v>1</v>
      </c>
      <c r="BA125" s="90" t="str">
        <f>IFERROR(('Medical equipment-NSP'!AX133*AZ125)/BE125, "0")</f>
        <v>0</v>
      </c>
      <c r="BB125" s="90">
        <f>IF('Medical equipment-NSP'!AS133="yes", 1, 0)</f>
        <v>0</v>
      </c>
      <c r="BC125" s="90">
        <f>IF('Medical equipment-NSP'!AT133="yes", 1, 0)</f>
        <v>0</v>
      </c>
      <c r="BD125" s="90">
        <f>IF('Medical equipment-NSP'!AU133="yes", 1, 0)</f>
        <v>0</v>
      </c>
      <c r="BE125" s="90">
        <f t="shared" si="30"/>
        <v>0</v>
      </c>
      <c r="BF125" s="90">
        <f>IF('Medical equipment-NSP'!BC133="Yes", 'Service providers'!G135, 1)</f>
        <v>1</v>
      </c>
      <c r="BG125" s="90" t="str">
        <f>IFERROR(('Medical equipment-NSP'!BD133*BF125)/BM125, "0")</f>
        <v>0</v>
      </c>
      <c r="BH125" s="90">
        <f>IF('Medical equipment-NSP'!BC133="Yes", 'Service providers'!H135, 1)</f>
        <v>1</v>
      </c>
      <c r="BI125" s="90" t="str">
        <f>IFERROR(('Medical equipment-NSP'!BE133*BH125)/BM125, "0")</f>
        <v>0</v>
      </c>
      <c r="BJ125" s="90">
        <f>IF('Medical equipment-NSP'!AZ133="yes", 1, 0)</f>
        <v>0</v>
      </c>
      <c r="BK125" s="90">
        <f>IF('Medical equipment-NSP'!BA133="yes", 1, 0)</f>
        <v>0</v>
      </c>
      <c r="BL125" s="90">
        <f>IF('Medical equipment-NSP'!BB133="yes", 1, 0)</f>
        <v>0</v>
      </c>
      <c r="BM125" s="90">
        <f t="shared" si="31"/>
        <v>0</v>
      </c>
    </row>
    <row r="126" spans="1:65" x14ac:dyDescent="0.25">
      <c r="A126" s="98" t="str">
        <f>'Service providers'!A136</f>
        <v>Enter name of Site 18</v>
      </c>
      <c r="B126" s="90">
        <f>IF('Medical equipment-NSP'!F134="Yes", 'Service providers'!G136, 1)</f>
        <v>1</v>
      </c>
      <c r="C126" s="90" t="str">
        <f>IFERROR(('Medical equipment-NSP'!G134*B126)/I126, "0")</f>
        <v>0</v>
      </c>
      <c r="D126" s="90">
        <f>IF('Medical equipment-NSP'!F134="Yes", 'Service providers'!H136, 1)</f>
        <v>1</v>
      </c>
      <c r="E126" s="90" t="str">
        <f>IFERROR(('Medical equipment-NSP'!H134*D126)/I126, "0")</f>
        <v>0</v>
      </c>
      <c r="F126" s="90">
        <f>IF('Medical equipment-NSP'!C134="yes", 1, 0)</f>
        <v>0</v>
      </c>
      <c r="G126" s="90">
        <f>IF('Medical equipment-NSP'!D134="yes", 1, 0)</f>
        <v>0</v>
      </c>
      <c r="H126" s="90">
        <f>IF('Medical equipment-NSP'!E134="yes", 1, 0)</f>
        <v>0</v>
      </c>
      <c r="I126" s="90">
        <f t="shared" si="24"/>
        <v>0</v>
      </c>
      <c r="J126" s="90">
        <f>IF('Medical equipment-NSP'!M134="Yes", 'Service providers'!G136, 1)</f>
        <v>1</v>
      </c>
      <c r="K126" s="90" t="str">
        <f>IFERROR(('Medical equipment-NSP'!N134*J126)/Q126, "0")</f>
        <v>0</v>
      </c>
      <c r="L126" s="90">
        <f>IF('Medical equipment-NSP'!M134="Yes", 'Service providers'!H136, 1)</f>
        <v>1</v>
      </c>
      <c r="M126" s="90" t="str">
        <f>IFERROR(('Medical equipment-NSP'!O134*L126)/Q126, "0")</f>
        <v>0</v>
      </c>
      <c r="N126" s="90">
        <f>IF('Medical equipment-NSP'!J134="yes", 1, 0)</f>
        <v>0</v>
      </c>
      <c r="O126" s="90">
        <f>IF('Medical equipment-NSP'!K134="yes", 1, 0)</f>
        <v>0</v>
      </c>
      <c r="P126" s="90">
        <f>IF('Medical equipment-NSP'!L134="yes", 1, 0)</f>
        <v>0</v>
      </c>
      <c r="Q126" s="90">
        <f t="shared" si="25"/>
        <v>0</v>
      </c>
      <c r="R126" s="90">
        <f>IF('Medical equipment-NSP'!T134="Yes", 'Service providers'!G136, 1)</f>
        <v>1</v>
      </c>
      <c r="S126" s="90" t="str">
        <f>IFERROR(('Medical equipment-NSP'!U134*R126)/Y126, "0")</f>
        <v>0</v>
      </c>
      <c r="T126" s="90">
        <f>IF('Medical equipment-NSP'!T134="Yes", 'Service providers'!H136, 1)</f>
        <v>1</v>
      </c>
      <c r="U126" s="90" t="str">
        <f>IFERROR(('Medical equipment-NSP'!V134*T126)/Y126, "0")</f>
        <v>0</v>
      </c>
      <c r="V126" s="90">
        <f>IF('Medical equipment-NSP'!Q134="yes", 1, 0)</f>
        <v>0</v>
      </c>
      <c r="W126" s="90">
        <f>IF('Medical equipment-NSP'!R134="yes", 1, 0)</f>
        <v>0</v>
      </c>
      <c r="X126" s="90">
        <f>IF('Medical equipment-NSP'!S134="yes", 1, 0)</f>
        <v>0</v>
      </c>
      <c r="Y126" s="90">
        <f t="shared" si="26"/>
        <v>0</v>
      </c>
      <c r="Z126" s="90">
        <f>IF('Medical equipment-NSP'!AA134="Yes", 'Service providers'!G136, 1)</f>
        <v>1</v>
      </c>
      <c r="AA126" s="90" t="str">
        <f>IFERROR(('Medical equipment-NSP'!AB134*Z126)/AG126, "0")</f>
        <v>0</v>
      </c>
      <c r="AB126" s="90">
        <f>IF('Medical equipment-NSP'!AA134="Yes", 'Service providers'!H136, 1)</f>
        <v>1</v>
      </c>
      <c r="AC126" s="90" t="str">
        <f>IFERROR(('Medical equipment-NSP'!AC134*AB126)/AG126, "0")</f>
        <v>0</v>
      </c>
      <c r="AD126" s="90">
        <f>IF('Medical equipment-NSP'!X134="yes", 1, 0)</f>
        <v>0</v>
      </c>
      <c r="AE126" s="90">
        <f>IF('Medical equipment-NSP'!Y134="yes", 1, 0)</f>
        <v>0</v>
      </c>
      <c r="AF126" s="90">
        <f>IF('Medical equipment-NSP'!Z134="yes", 1, 0)</f>
        <v>0</v>
      </c>
      <c r="AG126" s="90">
        <f t="shared" si="27"/>
        <v>0</v>
      </c>
      <c r="AH126" s="90">
        <f>IF('Medical equipment-NSP'!AH134="Yes", 'Service providers'!G136, 1)</f>
        <v>1</v>
      </c>
      <c r="AI126" s="90" t="str">
        <f>IFERROR(('Medical equipment-NSP'!AI134*AH126)/AO126, "0")</f>
        <v>0</v>
      </c>
      <c r="AJ126" s="90">
        <f>IF('Medical equipment-NSP'!AH134="Yes", 'Service providers'!H136, 1)</f>
        <v>1</v>
      </c>
      <c r="AK126" s="90" t="str">
        <f>IFERROR(('Medical equipment-NSP'!AJ134*AJ126)/AO126, "0")</f>
        <v>0</v>
      </c>
      <c r="AL126" s="90">
        <f>IF('Medical equipment-NSP'!AE134="yes", 1, 0)</f>
        <v>0</v>
      </c>
      <c r="AM126" s="90">
        <f>IF('Medical equipment-NSP'!AF134="yes", 1, 0)</f>
        <v>0</v>
      </c>
      <c r="AN126" s="90">
        <f>IF('Medical equipment-NSP'!AG134="yes", 1, 0)</f>
        <v>0</v>
      </c>
      <c r="AO126" s="90">
        <f t="shared" si="28"/>
        <v>0</v>
      </c>
      <c r="AP126" s="90">
        <f>IF('Medical equipment-NSP'!AO134="Yes", 'Service providers'!G136, 1)</f>
        <v>1</v>
      </c>
      <c r="AQ126" s="90" t="str">
        <f>IFERROR(('Medical equipment-NSP'!AP134*AP126)/AW126, "0")</f>
        <v>0</v>
      </c>
      <c r="AR126" s="90">
        <f>IF('Medical equipment-NSP'!AO134="Yes", 'Service providers'!H136, 1)</f>
        <v>1</v>
      </c>
      <c r="AS126" s="90" t="str">
        <f>IFERROR(('Medical equipment-NSP'!AQ134*AR126)/AW126, "0")</f>
        <v>0</v>
      </c>
      <c r="AT126" s="90">
        <f>IF('Medical equipment-NSP'!AL134="yes", 1, 0)</f>
        <v>0</v>
      </c>
      <c r="AU126" s="90">
        <f>IF('Medical equipment-NSP'!AM134="yes", 1, 0)</f>
        <v>0</v>
      </c>
      <c r="AV126" s="90">
        <f>IF('Medical equipment-NSP'!AN134="yes", 1, 0)</f>
        <v>0</v>
      </c>
      <c r="AW126" s="90">
        <f t="shared" si="29"/>
        <v>0</v>
      </c>
      <c r="AX126" s="90">
        <f>IF('Medical equipment-NSP'!AV134="Yes", 'Service providers'!G136, 1)</f>
        <v>1</v>
      </c>
      <c r="AY126" s="90" t="str">
        <f>IFERROR(('Medical equipment-NSP'!AW134*AX126)/BE126, "0")</f>
        <v>0</v>
      </c>
      <c r="AZ126" s="90">
        <f>IF('Medical equipment-NSP'!AV134="Yes", 'Service providers'!H136, 1)</f>
        <v>1</v>
      </c>
      <c r="BA126" s="90" t="str">
        <f>IFERROR(('Medical equipment-NSP'!AX134*AZ126)/BE126, "0")</f>
        <v>0</v>
      </c>
      <c r="BB126" s="90">
        <f>IF('Medical equipment-NSP'!AS134="yes", 1, 0)</f>
        <v>0</v>
      </c>
      <c r="BC126" s="90">
        <f>IF('Medical equipment-NSP'!AT134="yes", 1, 0)</f>
        <v>0</v>
      </c>
      <c r="BD126" s="90">
        <f>IF('Medical equipment-NSP'!AU134="yes", 1, 0)</f>
        <v>0</v>
      </c>
      <c r="BE126" s="90">
        <f t="shared" si="30"/>
        <v>0</v>
      </c>
      <c r="BF126" s="90">
        <f>IF('Medical equipment-NSP'!BC134="Yes", 'Service providers'!G136, 1)</f>
        <v>1</v>
      </c>
      <c r="BG126" s="90" t="str">
        <f>IFERROR(('Medical equipment-NSP'!BD134*BF126)/BM126, "0")</f>
        <v>0</v>
      </c>
      <c r="BH126" s="90">
        <f>IF('Medical equipment-NSP'!BC134="Yes", 'Service providers'!H136, 1)</f>
        <v>1</v>
      </c>
      <c r="BI126" s="90" t="str">
        <f>IFERROR(('Medical equipment-NSP'!BE134*BH126)/BM126, "0")</f>
        <v>0</v>
      </c>
      <c r="BJ126" s="90">
        <f>IF('Medical equipment-NSP'!AZ134="yes", 1, 0)</f>
        <v>0</v>
      </c>
      <c r="BK126" s="90">
        <f>IF('Medical equipment-NSP'!BA134="yes", 1, 0)</f>
        <v>0</v>
      </c>
      <c r="BL126" s="90">
        <f>IF('Medical equipment-NSP'!BB134="yes", 1, 0)</f>
        <v>0</v>
      </c>
      <c r="BM126" s="90">
        <f t="shared" si="31"/>
        <v>0</v>
      </c>
    </row>
    <row r="127" spans="1:65" x14ac:dyDescent="0.25">
      <c r="A127" s="98" t="str">
        <f>'Service providers'!A137</f>
        <v>Enter name of Site 19</v>
      </c>
      <c r="B127" s="90">
        <f>IF('Medical equipment-NSP'!F135="Yes", 'Service providers'!G137, 1)</f>
        <v>1</v>
      </c>
      <c r="C127" s="90" t="str">
        <f>IFERROR(('Medical equipment-NSP'!G135*B127)/I127, "0")</f>
        <v>0</v>
      </c>
      <c r="D127" s="90">
        <f>IF('Medical equipment-NSP'!F135="Yes", 'Service providers'!H137, 1)</f>
        <v>1</v>
      </c>
      <c r="E127" s="90" t="str">
        <f>IFERROR(('Medical equipment-NSP'!H135*D127)/I127, "0")</f>
        <v>0</v>
      </c>
      <c r="F127" s="90">
        <f>IF('Medical equipment-NSP'!C135="yes", 1, 0)</f>
        <v>0</v>
      </c>
      <c r="G127" s="90">
        <f>IF('Medical equipment-NSP'!D135="yes", 1, 0)</f>
        <v>0</v>
      </c>
      <c r="H127" s="90">
        <f>IF('Medical equipment-NSP'!E135="yes", 1, 0)</f>
        <v>0</v>
      </c>
      <c r="I127" s="90">
        <f t="shared" si="24"/>
        <v>0</v>
      </c>
      <c r="J127" s="90">
        <f>IF('Medical equipment-NSP'!M135="Yes", 'Service providers'!G137, 1)</f>
        <v>1</v>
      </c>
      <c r="K127" s="90" t="str">
        <f>IFERROR(('Medical equipment-NSP'!N135*J127)/Q127, "0")</f>
        <v>0</v>
      </c>
      <c r="L127" s="90">
        <f>IF('Medical equipment-NSP'!M135="Yes", 'Service providers'!H137, 1)</f>
        <v>1</v>
      </c>
      <c r="M127" s="90" t="str">
        <f>IFERROR(('Medical equipment-NSP'!O135*L127)/Q127, "0")</f>
        <v>0</v>
      </c>
      <c r="N127" s="90">
        <f>IF('Medical equipment-NSP'!J135="yes", 1, 0)</f>
        <v>0</v>
      </c>
      <c r="O127" s="90">
        <f>IF('Medical equipment-NSP'!K135="yes", 1, 0)</f>
        <v>0</v>
      </c>
      <c r="P127" s="90">
        <f>IF('Medical equipment-NSP'!L135="yes", 1, 0)</f>
        <v>0</v>
      </c>
      <c r="Q127" s="90">
        <f t="shared" si="25"/>
        <v>0</v>
      </c>
      <c r="R127" s="90">
        <f>IF('Medical equipment-NSP'!T135="Yes", 'Service providers'!G137, 1)</f>
        <v>1</v>
      </c>
      <c r="S127" s="90" t="str">
        <f>IFERROR(('Medical equipment-NSP'!U135*R127)/Y127, "0")</f>
        <v>0</v>
      </c>
      <c r="T127" s="90">
        <f>IF('Medical equipment-NSP'!T135="Yes", 'Service providers'!H137, 1)</f>
        <v>1</v>
      </c>
      <c r="U127" s="90" t="str">
        <f>IFERROR(('Medical equipment-NSP'!V135*T127)/Y127, "0")</f>
        <v>0</v>
      </c>
      <c r="V127" s="90">
        <f>IF('Medical equipment-NSP'!Q135="yes", 1, 0)</f>
        <v>0</v>
      </c>
      <c r="W127" s="90">
        <f>IF('Medical equipment-NSP'!R135="yes", 1, 0)</f>
        <v>0</v>
      </c>
      <c r="X127" s="90">
        <f>IF('Medical equipment-NSP'!S135="yes", 1, 0)</f>
        <v>0</v>
      </c>
      <c r="Y127" s="90">
        <f t="shared" si="26"/>
        <v>0</v>
      </c>
      <c r="Z127" s="90">
        <f>IF('Medical equipment-NSP'!AA135="Yes", 'Service providers'!G137, 1)</f>
        <v>1</v>
      </c>
      <c r="AA127" s="90" t="str">
        <f>IFERROR(('Medical equipment-NSP'!AB135*Z127)/AG127, "0")</f>
        <v>0</v>
      </c>
      <c r="AB127" s="90">
        <f>IF('Medical equipment-NSP'!AA135="Yes", 'Service providers'!H137, 1)</f>
        <v>1</v>
      </c>
      <c r="AC127" s="90" t="str">
        <f>IFERROR(('Medical equipment-NSP'!AC135*AB127)/AG127, "0")</f>
        <v>0</v>
      </c>
      <c r="AD127" s="90">
        <f>IF('Medical equipment-NSP'!X135="yes", 1, 0)</f>
        <v>0</v>
      </c>
      <c r="AE127" s="90">
        <f>IF('Medical equipment-NSP'!Y135="yes", 1, 0)</f>
        <v>0</v>
      </c>
      <c r="AF127" s="90">
        <f>IF('Medical equipment-NSP'!Z135="yes", 1, 0)</f>
        <v>0</v>
      </c>
      <c r="AG127" s="90">
        <f t="shared" si="27"/>
        <v>0</v>
      </c>
      <c r="AH127" s="90">
        <f>IF('Medical equipment-NSP'!AH135="Yes", 'Service providers'!G137, 1)</f>
        <v>1</v>
      </c>
      <c r="AI127" s="90" t="str">
        <f>IFERROR(('Medical equipment-NSP'!AI135*AH127)/AO127, "0")</f>
        <v>0</v>
      </c>
      <c r="AJ127" s="90">
        <f>IF('Medical equipment-NSP'!AH135="Yes", 'Service providers'!H137, 1)</f>
        <v>1</v>
      </c>
      <c r="AK127" s="90" t="str">
        <f>IFERROR(('Medical equipment-NSP'!AJ135*AJ127)/AO127, "0")</f>
        <v>0</v>
      </c>
      <c r="AL127" s="90">
        <f>IF('Medical equipment-NSP'!AE135="yes", 1, 0)</f>
        <v>0</v>
      </c>
      <c r="AM127" s="90">
        <f>IF('Medical equipment-NSP'!AF135="yes", 1, 0)</f>
        <v>0</v>
      </c>
      <c r="AN127" s="90">
        <f>IF('Medical equipment-NSP'!AG135="yes", 1, 0)</f>
        <v>0</v>
      </c>
      <c r="AO127" s="90">
        <f t="shared" si="28"/>
        <v>0</v>
      </c>
      <c r="AP127" s="90">
        <f>IF('Medical equipment-NSP'!AO135="Yes", 'Service providers'!G137, 1)</f>
        <v>1</v>
      </c>
      <c r="AQ127" s="90" t="str">
        <f>IFERROR(('Medical equipment-NSP'!AP135*AP127)/AW127, "0")</f>
        <v>0</v>
      </c>
      <c r="AR127" s="90">
        <f>IF('Medical equipment-NSP'!AO135="Yes", 'Service providers'!H137, 1)</f>
        <v>1</v>
      </c>
      <c r="AS127" s="90" t="str">
        <f>IFERROR(('Medical equipment-NSP'!AQ135*AR127)/AW127, "0")</f>
        <v>0</v>
      </c>
      <c r="AT127" s="90">
        <f>IF('Medical equipment-NSP'!AL135="yes", 1, 0)</f>
        <v>0</v>
      </c>
      <c r="AU127" s="90">
        <f>IF('Medical equipment-NSP'!AM135="yes", 1, 0)</f>
        <v>0</v>
      </c>
      <c r="AV127" s="90">
        <f>IF('Medical equipment-NSP'!AN135="yes", 1, 0)</f>
        <v>0</v>
      </c>
      <c r="AW127" s="90">
        <f t="shared" si="29"/>
        <v>0</v>
      </c>
      <c r="AX127" s="90">
        <f>IF('Medical equipment-NSP'!AV135="Yes", 'Service providers'!G137, 1)</f>
        <v>1</v>
      </c>
      <c r="AY127" s="90" t="str">
        <f>IFERROR(('Medical equipment-NSP'!AW135*AX127)/BE127, "0")</f>
        <v>0</v>
      </c>
      <c r="AZ127" s="90">
        <f>IF('Medical equipment-NSP'!AV135="Yes", 'Service providers'!H137, 1)</f>
        <v>1</v>
      </c>
      <c r="BA127" s="90" t="str">
        <f>IFERROR(('Medical equipment-NSP'!AX135*AZ127)/BE127, "0")</f>
        <v>0</v>
      </c>
      <c r="BB127" s="90">
        <f>IF('Medical equipment-NSP'!AS135="yes", 1, 0)</f>
        <v>0</v>
      </c>
      <c r="BC127" s="90">
        <f>IF('Medical equipment-NSP'!AT135="yes", 1, 0)</f>
        <v>0</v>
      </c>
      <c r="BD127" s="90">
        <f>IF('Medical equipment-NSP'!AU135="yes", 1, 0)</f>
        <v>0</v>
      </c>
      <c r="BE127" s="90">
        <f t="shared" si="30"/>
        <v>0</v>
      </c>
      <c r="BF127" s="90">
        <f>IF('Medical equipment-NSP'!BC135="Yes", 'Service providers'!G137, 1)</f>
        <v>1</v>
      </c>
      <c r="BG127" s="90" t="str">
        <f>IFERROR(('Medical equipment-NSP'!BD135*BF127)/BM127, "0")</f>
        <v>0</v>
      </c>
      <c r="BH127" s="90">
        <f>IF('Medical equipment-NSP'!BC135="Yes", 'Service providers'!H137, 1)</f>
        <v>1</v>
      </c>
      <c r="BI127" s="90" t="str">
        <f>IFERROR(('Medical equipment-NSP'!BE135*BH127)/BM127, "0")</f>
        <v>0</v>
      </c>
      <c r="BJ127" s="90">
        <f>IF('Medical equipment-NSP'!AZ135="yes", 1, 0)</f>
        <v>0</v>
      </c>
      <c r="BK127" s="90">
        <f>IF('Medical equipment-NSP'!BA135="yes", 1, 0)</f>
        <v>0</v>
      </c>
      <c r="BL127" s="90">
        <f>IF('Medical equipment-NSP'!BB135="yes", 1, 0)</f>
        <v>0</v>
      </c>
      <c r="BM127" s="90">
        <f t="shared" si="31"/>
        <v>0</v>
      </c>
    </row>
    <row r="128" spans="1:65" x14ac:dyDescent="0.25">
      <c r="A128" s="98" t="str">
        <f>'Service providers'!A138</f>
        <v>Enter name of Site 20</v>
      </c>
      <c r="B128" s="90">
        <f>IF('Medical equipment-NSP'!F136="Yes", 'Service providers'!G138, 1)</f>
        <v>1</v>
      </c>
      <c r="C128" s="90" t="str">
        <f>IFERROR(('Medical equipment-NSP'!G136*B128)/I128, "0")</f>
        <v>0</v>
      </c>
      <c r="D128" s="90">
        <f>IF('Medical equipment-NSP'!F136="Yes", 'Service providers'!H138, 1)</f>
        <v>1</v>
      </c>
      <c r="E128" s="90" t="str">
        <f>IFERROR(('Medical equipment-NSP'!H136*D128)/I128, "0")</f>
        <v>0</v>
      </c>
      <c r="F128" s="90">
        <f>IF('Medical equipment-NSP'!C136="yes", 1, 0)</f>
        <v>0</v>
      </c>
      <c r="G128" s="90">
        <f>IF('Medical equipment-NSP'!D136="yes", 1, 0)</f>
        <v>0</v>
      </c>
      <c r="H128" s="90">
        <f>IF('Medical equipment-NSP'!E136="yes", 1, 0)</f>
        <v>0</v>
      </c>
      <c r="I128" s="90">
        <f t="shared" si="24"/>
        <v>0</v>
      </c>
      <c r="J128" s="90">
        <f>IF('Medical equipment-NSP'!M136="Yes", 'Service providers'!G138, 1)</f>
        <v>1</v>
      </c>
      <c r="K128" s="90" t="str">
        <f>IFERROR(('Medical equipment-NSP'!N136*J128)/Q128, "0")</f>
        <v>0</v>
      </c>
      <c r="L128" s="90">
        <f>IF('Medical equipment-NSP'!M136="Yes", 'Service providers'!H138, 1)</f>
        <v>1</v>
      </c>
      <c r="M128" s="90" t="str">
        <f>IFERROR(('Medical equipment-NSP'!O136*L128)/Q128, "0")</f>
        <v>0</v>
      </c>
      <c r="N128" s="90">
        <f>IF('Medical equipment-NSP'!J136="yes", 1, 0)</f>
        <v>0</v>
      </c>
      <c r="O128" s="90">
        <f>IF('Medical equipment-NSP'!K136="yes", 1, 0)</f>
        <v>0</v>
      </c>
      <c r="P128" s="90">
        <f>IF('Medical equipment-NSP'!L136="yes", 1, 0)</f>
        <v>0</v>
      </c>
      <c r="Q128" s="90">
        <f t="shared" si="25"/>
        <v>0</v>
      </c>
      <c r="R128" s="90">
        <f>IF('Medical equipment-NSP'!T136="Yes", 'Service providers'!G138, 1)</f>
        <v>1</v>
      </c>
      <c r="S128" s="90" t="str">
        <f>IFERROR(('Medical equipment-NSP'!U136*R128)/Y128, "0")</f>
        <v>0</v>
      </c>
      <c r="T128" s="90">
        <f>IF('Medical equipment-NSP'!T136="Yes", 'Service providers'!H138, 1)</f>
        <v>1</v>
      </c>
      <c r="U128" s="90" t="str">
        <f>IFERROR(('Medical equipment-NSP'!V136*T128)/Y128, "0")</f>
        <v>0</v>
      </c>
      <c r="V128" s="90">
        <f>IF('Medical equipment-NSP'!Q136="yes", 1, 0)</f>
        <v>0</v>
      </c>
      <c r="W128" s="90">
        <f>IF('Medical equipment-NSP'!R136="yes", 1, 0)</f>
        <v>0</v>
      </c>
      <c r="X128" s="90">
        <f>IF('Medical equipment-NSP'!S136="yes", 1, 0)</f>
        <v>0</v>
      </c>
      <c r="Y128" s="90">
        <f t="shared" si="26"/>
        <v>0</v>
      </c>
      <c r="Z128" s="90">
        <f>IF('Medical equipment-NSP'!AA136="Yes", 'Service providers'!G138, 1)</f>
        <v>1</v>
      </c>
      <c r="AA128" s="90" t="str">
        <f>IFERROR(('Medical equipment-NSP'!AB136*Z128)/AG128, "0")</f>
        <v>0</v>
      </c>
      <c r="AB128" s="90">
        <f>IF('Medical equipment-NSP'!AA136="Yes", 'Service providers'!H138, 1)</f>
        <v>1</v>
      </c>
      <c r="AC128" s="90" t="str">
        <f>IFERROR(('Medical equipment-NSP'!AC136*AB128)/AG128, "0")</f>
        <v>0</v>
      </c>
      <c r="AD128" s="90">
        <f>IF('Medical equipment-NSP'!X136="yes", 1, 0)</f>
        <v>0</v>
      </c>
      <c r="AE128" s="90">
        <f>IF('Medical equipment-NSP'!Y136="yes", 1, 0)</f>
        <v>0</v>
      </c>
      <c r="AF128" s="90">
        <f>IF('Medical equipment-NSP'!Z136="yes", 1, 0)</f>
        <v>0</v>
      </c>
      <c r="AG128" s="90">
        <f t="shared" si="27"/>
        <v>0</v>
      </c>
      <c r="AH128" s="90">
        <f>IF('Medical equipment-NSP'!AH136="Yes", 'Service providers'!G138, 1)</f>
        <v>1</v>
      </c>
      <c r="AI128" s="90" t="str">
        <f>IFERROR(('Medical equipment-NSP'!AI136*AH128)/AO128, "0")</f>
        <v>0</v>
      </c>
      <c r="AJ128" s="90">
        <f>IF('Medical equipment-NSP'!AH136="Yes", 'Service providers'!H138, 1)</f>
        <v>1</v>
      </c>
      <c r="AK128" s="90" t="str">
        <f>IFERROR(('Medical equipment-NSP'!AJ136*AJ128)/AO128, "0")</f>
        <v>0</v>
      </c>
      <c r="AL128" s="90">
        <f>IF('Medical equipment-NSP'!AE136="yes", 1, 0)</f>
        <v>0</v>
      </c>
      <c r="AM128" s="90">
        <f>IF('Medical equipment-NSP'!AF136="yes", 1, 0)</f>
        <v>0</v>
      </c>
      <c r="AN128" s="90">
        <f>IF('Medical equipment-NSP'!AG136="yes", 1, 0)</f>
        <v>0</v>
      </c>
      <c r="AO128" s="90">
        <f t="shared" si="28"/>
        <v>0</v>
      </c>
      <c r="AP128" s="90">
        <f>IF('Medical equipment-NSP'!AO136="Yes", 'Service providers'!G138, 1)</f>
        <v>1</v>
      </c>
      <c r="AQ128" s="90" t="str">
        <f>IFERROR(('Medical equipment-NSP'!AP136*AP128)/AW128, "0")</f>
        <v>0</v>
      </c>
      <c r="AR128" s="90">
        <f>IF('Medical equipment-NSP'!AO136="Yes", 'Service providers'!H138, 1)</f>
        <v>1</v>
      </c>
      <c r="AS128" s="90" t="str">
        <f>IFERROR(('Medical equipment-NSP'!AQ136*AR128)/AW128, "0")</f>
        <v>0</v>
      </c>
      <c r="AT128" s="90">
        <f>IF('Medical equipment-NSP'!AL136="yes", 1, 0)</f>
        <v>0</v>
      </c>
      <c r="AU128" s="90">
        <f>IF('Medical equipment-NSP'!AM136="yes", 1, 0)</f>
        <v>0</v>
      </c>
      <c r="AV128" s="90">
        <f>IF('Medical equipment-NSP'!AN136="yes", 1, 0)</f>
        <v>0</v>
      </c>
      <c r="AW128" s="90">
        <f t="shared" si="29"/>
        <v>0</v>
      </c>
      <c r="AX128" s="90">
        <f>IF('Medical equipment-NSP'!AV136="Yes", 'Service providers'!G138, 1)</f>
        <v>1</v>
      </c>
      <c r="AY128" s="90" t="str">
        <f>IFERROR(('Medical equipment-NSP'!AW136*AX128)/BE128, "0")</f>
        <v>0</v>
      </c>
      <c r="AZ128" s="90">
        <f>IF('Medical equipment-NSP'!AV136="Yes", 'Service providers'!H138, 1)</f>
        <v>1</v>
      </c>
      <c r="BA128" s="90" t="str">
        <f>IFERROR(('Medical equipment-NSP'!AX136*AZ128)/BE128, "0")</f>
        <v>0</v>
      </c>
      <c r="BB128" s="90">
        <f>IF('Medical equipment-NSP'!AS136="yes", 1, 0)</f>
        <v>0</v>
      </c>
      <c r="BC128" s="90">
        <f>IF('Medical equipment-NSP'!AT136="yes", 1, 0)</f>
        <v>0</v>
      </c>
      <c r="BD128" s="90">
        <f>IF('Medical equipment-NSP'!AU136="yes", 1, 0)</f>
        <v>0</v>
      </c>
      <c r="BE128" s="90">
        <f t="shared" si="30"/>
        <v>0</v>
      </c>
      <c r="BF128" s="90">
        <f>IF('Medical equipment-NSP'!BC136="Yes", 'Service providers'!G138, 1)</f>
        <v>1</v>
      </c>
      <c r="BG128" s="90" t="str">
        <f>IFERROR(('Medical equipment-NSP'!BD136*BF128)/BM128, "0")</f>
        <v>0</v>
      </c>
      <c r="BH128" s="90">
        <f>IF('Medical equipment-NSP'!BC136="Yes", 'Service providers'!H138, 1)</f>
        <v>1</v>
      </c>
      <c r="BI128" s="90" t="str">
        <f>IFERROR(('Medical equipment-NSP'!BE136*BH128)/BM128, "0")</f>
        <v>0</v>
      </c>
      <c r="BJ128" s="90">
        <f>IF('Medical equipment-NSP'!AZ136="yes", 1, 0)</f>
        <v>0</v>
      </c>
      <c r="BK128" s="90">
        <f>IF('Medical equipment-NSP'!BA136="yes", 1, 0)</f>
        <v>0</v>
      </c>
      <c r="BL128" s="90">
        <f>IF('Medical equipment-NSP'!BB136="yes", 1, 0)</f>
        <v>0</v>
      </c>
      <c r="BM128" s="90">
        <f t="shared" si="31"/>
        <v>0</v>
      </c>
    </row>
    <row r="129" spans="1:65" x14ac:dyDescent="0.25">
      <c r="A129" s="97" t="str">
        <f>'Service providers'!A139</f>
        <v>Enter name here</v>
      </c>
      <c r="B129" s="90">
        <f>IF('Medical equipment-NSP'!F137="Yes", 'Service providers'!G139, 1)</f>
        <v>1</v>
      </c>
      <c r="C129" s="90" t="str">
        <f>IFERROR(('Medical equipment-NSP'!G137*B129)/I129, "0")</f>
        <v>0</v>
      </c>
      <c r="D129" s="90">
        <f>IF('Medical equipment-NSP'!F137="Yes", 'Service providers'!H139, 1)</f>
        <v>1</v>
      </c>
      <c r="E129" s="90" t="str">
        <f>IFERROR(('Medical equipment-NSP'!H137*D129)/I129, "0")</f>
        <v>0</v>
      </c>
      <c r="F129" s="90">
        <f>IF('Medical equipment-NSP'!C137="yes", 1, 0)</f>
        <v>0</v>
      </c>
      <c r="G129" s="90">
        <f>IF('Medical equipment-NSP'!D137="yes", 1, 0)</f>
        <v>0</v>
      </c>
      <c r="H129" s="90">
        <f>IF('Medical equipment-NSP'!E137="yes", 1, 0)</f>
        <v>0</v>
      </c>
      <c r="I129" s="90">
        <f t="shared" si="24"/>
        <v>0</v>
      </c>
      <c r="J129" s="90">
        <f>IF('Medical equipment-NSP'!M137="Yes", 'Service providers'!G139, 1)</f>
        <v>1</v>
      </c>
      <c r="K129" s="90" t="str">
        <f>IFERROR(('Medical equipment-NSP'!N137*J129)/Q129, "0")</f>
        <v>0</v>
      </c>
      <c r="L129" s="90">
        <f>IF('Medical equipment-NSP'!M137="Yes", 'Service providers'!H139, 1)</f>
        <v>1</v>
      </c>
      <c r="M129" s="90" t="str">
        <f>IFERROR(('Medical equipment-NSP'!O137*L129)/Q129, "0")</f>
        <v>0</v>
      </c>
      <c r="N129" s="90">
        <f>IF('Medical equipment-NSP'!J137="yes", 1, 0)</f>
        <v>0</v>
      </c>
      <c r="O129" s="90">
        <f>IF('Medical equipment-NSP'!K137="yes", 1, 0)</f>
        <v>0</v>
      </c>
      <c r="P129" s="90">
        <f>IF('Medical equipment-NSP'!L137="yes", 1, 0)</f>
        <v>0</v>
      </c>
      <c r="Q129" s="90">
        <f t="shared" si="25"/>
        <v>0</v>
      </c>
      <c r="R129" s="90">
        <f>IF('Medical equipment-NSP'!T137="Yes", 'Service providers'!G139, 1)</f>
        <v>1</v>
      </c>
      <c r="S129" s="90" t="str">
        <f>IFERROR(('Medical equipment-NSP'!U137*R129)/Y129, "0")</f>
        <v>0</v>
      </c>
      <c r="T129" s="90">
        <f>IF('Medical equipment-NSP'!T137="Yes", 'Service providers'!H139, 1)</f>
        <v>1</v>
      </c>
      <c r="U129" s="90" t="str">
        <f>IFERROR(('Medical equipment-NSP'!V137*T129)/Y129, "0")</f>
        <v>0</v>
      </c>
      <c r="V129" s="90">
        <f>IF('Medical equipment-NSP'!Q137="yes", 1, 0)</f>
        <v>0</v>
      </c>
      <c r="W129" s="90">
        <f>IF('Medical equipment-NSP'!R137="yes", 1, 0)</f>
        <v>0</v>
      </c>
      <c r="X129" s="90">
        <f>IF('Medical equipment-NSP'!S137="yes", 1, 0)</f>
        <v>0</v>
      </c>
      <c r="Y129" s="90">
        <f t="shared" si="26"/>
        <v>0</v>
      </c>
      <c r="Z129" s="90">
        <f>IF('Medical equipment-NSP'!AA137="Yes", 'Service providers'!G139, 1)</f>
        <v>1</v>
      </c>
      <c r="AA129" s="90" t="str">
        <f>IFERROR(('Medical equipment-NSP'!AB137*Z129)/AG129, "0")</f>
        <v>0</v>
      </c>
      <c r="AB129" s="90">
        <f>IF('Medical equipment-NSP'!AA137="Yes", 'Service providers'!H139, 1)</f>
        <v>1</v>
      </c>
      <c r="AC129" s="90" t="str">
        <f>IFERROR(('Medical equipment-NSP'!AC137*AB129)/AG129, "0")</f>
        <v>0</v>
      </c>
      <c r="AD129" s="90">
        <f>IF('Medical equipment-NSP'!X137="yes", 1, 0)</f>
        <v>0</v>
      </c>
      <c r="AE129" s="90">
        <f>IF('Medical equipment-NSP'!Y137="yes", 1, 0)</f>
        <v>0</v>
      </c>
      <c r="AF129" s="90">
        <f>IF('Medical equipment-NSP'!Z137="yes", 1, 0)</f>
        <v>0</v>
      </c>
      <c r="AG129" s="90">
        <f t="shared" si="27"/>
        <v>0</v>
      </c>
      <c r="AH129" s="90">
        <f>IF('Medical equipment-NSP'!AH137="Yes", 'Service providers'!G139, 1)</f>
        <v>1</v>
      </c>
      <c r="AI129" s="90" t="str">
        <f>IFERROR(('Medical equipment-NSP'!AI137*AH129)/AO129, "0")</f>
        <v>0</v>
      </c>
      <c r="AJ129" s="90">
        <f>IF('Medical equipment-NSP'!AH137="Yes", 'Service providers'!H139, 1)</f>
        <v>1</v>
      </c>
      <c r="AK129" s="90" t="str">
        <f>IFERROR(('Medical equipment-NSP'!AJ137*AJ129)/AO129, "0")</f>
        <v>0</v>
      </c>
      <c r="AL129" s="90">
        <f>IF('Medical equipment-NSP'!AE137="yes", 1, 0)</f>
        <v>0</v>
      </c>
      <c r="AM129" s="90">
        <f>IF('Medical equipment-NSP'!AF137="yes", 1, 0)</f>
        <v>0</v>
      </c>
      <c r="AN129" s="90">
        <f>IF('Medical equipment-NSP'!AG137="yes", 1, 0)</f>
        <v>0</v>
      </c>
      <c r="AO129" s="90">
        <f t="shared" si="28"/>
        <v>0</v>
      </c>
      <c r="AP129" s="90">
        <f>IF('Medical equipment-NSP'!AO137="Yes", 'Service providers'!G139, 1)</f>
        <v>1</v>
      </c>
      <c r="AQ129" s="90" t="str">
        <f>IFERROR(('Medical equipment-NSP'!AP137*AP129)/AW129, "0")</f>
        <v>0</v>
      </c>
      <c r="AR129" s="90">
        <f>IF('Medical equipment-NSP'!AO137="Yes", 'Service providers'!H139, 1)</f>
        <v>1</v>
      </c>
      <c r="AS129" s="90" t="str">
        <f>IFERROR(('Medical equipment-NSP'!AQ137*AR129)/AW129, "0")</f>
        <v>0</v>
      </c>
      <c r="AT129" s="90">
        <f>IF('Medical equipment-NSP'!AL137="yes", 1, 0)</f>
        <v>0</v>
      </c>
      <c r="AU129" s="90">
        <f>IF('Medical equipment-NSP'!AM137="yes", 1, 0)</f>
        <v>0</v>
      </c>
      <c r="AV129" s="90">
        <f>IF('Medical equipment-NSP'!AN137="yes", 1, 0)</f>
        <v>0</v>
      </c>
      <c r="AW129" s="90">
        <f t="shared" si="29"/>
        <v>0</v>
      </c>
      <c r="AX129" s="90">
        <f>IF('Medical equipment-NSP'!AV137="Yes", 'Service providers'!G139, 1)</f>
        <v>1</v>
      </c>
      <c r="AY129" s="90" t="str">
        <f>IFERROR(('Medical equipment-NSP'!AW137*AX129)/BE129, "0")</f>
        <v>0</v>
      </c>
      <c r="AZ129" s="90">
        <f>IF('Medical equipment-NSP'!AV137="Yes", 'Service providers'!H139, 1)</f>
        <v>1</v>
      </c>
      <c r="BA129" s="90" t="str">
        <f>IFERROR(('Medical equipment-NSP'!AX137*AZ129)/BE129, "0")</f>
        <v>0</v>
      </c>
      <c r="BB129" s="90">
        <f>IF('Medical equipment-NSP'!AS137="yes", 1, 0)</f>
        <v>0</v>
      </c>
      <c r="BC129" s="90">
        <f>IF('Medical equipment-NSP'!AT137="yes", 1, 0)</f>
        <v>0</v>
      </c>
      <c r="BD129" s="90">
        <f>IF('Medical equipment-NSP'!AU137="yes", 1, 0)</f>
        <v>0</v>
      </c>
      <c r="BE129" s="90">
        <f t="shared" si="30"/>
        <v>0</v>
      </c>
      <c r="BF129" s="90">
        <f>IF('Medical equipment-NSP'!BC137="Yes", 'Service providers'!G139, 1)</f>
        <v>1</v>
      </c>
      <c r="BG129" s="90" t="str">
        <f>IFERROR(('Medical equipment-NSP'!BD137*BF129)/BM129, "0")</f>
        <v>0</v>
      </c>
      <c r="BH129" s="90">
        <f>IF('Medical equipment-NSP'!BC137="Yes", 'Service providers'!H139, 1)</f>
        <v>1</v>
      </c>
      <c r="BI129" s="90" t="str">
        <f>IFERROR(('Medical equipment-NSP'!BE137*BH129)/BM129, "0")</f>
        <v>0</v>
      </c>
      <c r="BJ129" s="90">
        <f>IF('Medical equipment-NSP'!AZ137="yes", 1, 0)</f>
        <v>0</v>
      </c>
      <c r="BK129" s="90">
        <f>IF('Medical equipment-NSP'!BA137="yes", 1, 0)</f>
        <v>0</v>
      </c>
      <c r="BL129" s="90">
        <f>IF('Medical equipment-NSP'!BB137="yes", 1, 0)</f>
        <v>0</v>
      </c>
      <c r="BM129" s="90">
        <f t="shared" si="31"/>
        <v>0</v>
      </c>
    </row>
    <row r="130" spans="1:65" x14ac:dyDescent="0.25">
      <c r="A130" s="98" t="str">
        <f>'Service providers'!A140</f>
        <v>Enter name of Site 1</v>
      </c>
      <c r="B130" s="90">
        <f>IF('Medical equipment-NSP'!F138="Yes", 'Service providers'!G140, 1)</f>
        <v>1</v>
      </c>
      <c r="C130" s="90" t="str">
        <f>IFERROR(('Medical equipment-NSP'!G138*B130)/I130, "0")</f>
        <v>0</v>
      </c>
      <c r="D130" s="90">
        <f>IF('Medical equipment-NSP'!F138="Yes", 'Service providers'!H140, 1)</f>
        <v>1</v>
      </c>
      <c r="E130" s="90" t="str">
        <f>IFERROR(('Medical equipment-NSP'!H138*D130)/I130, "0")</f>
        <v>0</v>
      </c>
      <c r="F130" s="90">
        <f>IF('Medical equipment-NSP'!C138="yes", 1, 0)</f>
        <v>0</v>
      </c>
      <c r="G130" s="90">
        <f>IF('Medical equipment-NSP'!D138="yes", 1, 0)</f>
        <v>0</v>
      </c>
      <c r="H130" s="90">
        <f>IF('Medical equipment-NSP'!E138="yes", 1, 0)</f>
        <v>0</v>
      </c>
      <c r="I130" s="90">
        <f t="shared" si="24"/>
        <v>0</v>
      </c>
      <c r="J130" s="90">
        <f>IF('Medical equipment-NSP'!M138="Yes", 'Service providers'!G140, 1)</f>
        <v>1</v>
      </c>
      <c r="K130" s="90" t="str">
        <f>IFERROR(('Medical equipment-NSP'!N138*J130)/Q130, "0")</f>
        <v>0</v>
      </c>
      <c r="L130" s="90">
        <f>IF('Medical equipment-NSP'!M138="Yes", 'Service providers'!H140, 1)</f>
        <v>1</v>
      </c>
      <c r="M130" s="90" t="str">
        <f>IFERROR(('Medical equipment-NSP'!O138*L130)/Q130, "0")</f>
        <v>0</v>
      </c>
      <c r="N130" s="90">
        <f>IF('Medical equipment-NSP'!J138="yes", 1, 0)</f>
        <v>0</v>
      </c>
      <c r="O130" s="90">
        <f>IF('Medical equipment-NSP'!K138="yes", 1, 0)</f>
        <v>0</v>
      </c>
      <c r="P130" s="90">
        <f>IF('Medical equipment-NSP'!L138="yes", 1, 0)</f>
        <v>0</v>
      </c>
      <c r="Q130" s="90">
        <f t="shared" si="25"/>
        <v>0</v>
      </c>
      <c r="R130" s="90">
        <f>IF('Medical equipment-NSP'!T138="Yes", 'Service providers'!G140, 1)</f>
        <v>1</v>
      </c>
      <c r="S130" s="90" t="str">
        <f>IFERROR(('Medical equipment-NSP'!U138*R130)/Y130, "0")</f>
        <v>0</v>
      </c>
      <c r="T130" s="90">
        <f>IF('Medical equipment-NSP'!T138="Yes", 'Service providers'!H140, 1)</f>
        <v>1</v>
      </c>
      <c r="U130" s="90" t="str">
        <f>IFERROR(('Medical equipment-NSP'!V138*T130)/Y130, "0")</f>
        <v>0</v>
      </c>
      <c r="V130" s="90">
        <f>IF('Medical equipment-NSP'!Q138="yes", 1, 0)</f>
        <v>0</v>
      </c>
      <c r="W130" s="90">
        <f>IF('Medical equipment-NSP'!R138="yes", 1, 0)</f>
        <v>0</v>
      </c>
      <c r="X130" s="90">
        <f>IF('Medical equipment-NSP'!S138="yes", 1, 0)</f>
        <v>0</v>
      </c>
      <c r="Y130" s="90">
        <f t="shared" si="26"/>
        <v>0</v>
      </c>
      <c r="Z130" s="90">
        <f>IF('Medical equipment-NSP'!AA138="Yes", 'Service providers'!G140, 1)</f>
        <v>1</v>
      </c>
      <c r="AA130" s="90" t="str">
        <f>IFERROR(('Medical equipment-NSP'!AB138*Z130)/AG130, "0")</f>
        <v>0</v>
      </c>
      <c r="AB130" s="90">
        <f>IF('Medical equipment-NSP'!AA138="Yes", 'Service providers'!H140, 1)</f>
        <v>1</v>
      </c>
      <c r="AC130" s="90" t="str">
        <f>IFERROR(('Medical equipment-NSP'!AC138*AB130)/AG130, "0")</f>
        <v>0</v>
      </c>
      <c r="AD130" s="90">
        <f>IF('Medical equipment-NSP'!X138="yes", 1, 0)</f>
        <v>0</v>
      </c>
      <c r="AE130" s="90">
        <f>IF('Medical equipment-NSP'!Y138="yes", 1, 0)</f>
        <v>0</v>
      </c>
      <c r="AF130" s="90">
        <f>IF('Medical equipment-NSP'!Z138="yes", 1, 0)</f>
        <v>0</v>
      </c>
      <c r="AG130" s="90">
        <f t="shared" si="27"/>
        <v>0</v>
      </c>
      <c r="AH130" s="90">
        <f>IF('Medical equipment-NSP'!AH138="Yes", 'Service providers'!G140, 1)</f>
        <v>1</v>
      </c>
      <c r="AI130" s="90" t="str">
        <f>IFERROR(('Medical equipment-NSP'!AI138*AH130)/AO130, "0")</f>
        <v>0</v>
      </c>
      <c r="AJ130" s="90">
        <f>IF('Medical equipment-NSP'!AH138="Yes", 'Service providers'!H140, 1)</f>
        <v>1</v>
      </c>
      <c r="AK130" s="90" t="str">
        <f>IFERROR(('Medical equipment-NSP'!AJ138*AJ130)/AO130, "0")</f>
        <v>0</v>
      </c>
      <c r="AL130" s="90">
        <f>IF('Medical equipment-NSP'!AE138="yes", 1, 0)</f>
        <v>0</v>
      </c>
      <c r="AM130" s="90">
        <f>IF('Medical equipment-NSP'!AF138="yes", 1, 0)</f>
        <v>0</v>
      </c>
      <c r="AN130" s="90">
        <f>IF('Medical equipment-NSP'!AG138="yes", 1, 0)</f>
        <v>0</v>
      </c>
      <c r="AO130" s="90">
        <f t="shared" si="28"/>
        <v>0</v>
      </c>
      <c r="AP130" s="90">
        <f>IF('Medical equipment-NSP'!AO138="Yes", 'Service providers'!G140, 1)</f>
        <v>1</v>
      </c>
      <c r="AQ130" s="90" t="str">
        <f>IFERROR(('Medical equipment-NSP'!AP138*AP130)/AW130, "0")</f>
        <v>0</v>
      </c>
      <c r="AR130" s="90">
        <f>IF('Medical equipment-NSP'!AO138="Yes", 'Service providers'!H140, 1)</f>
        <v>1</v>
      </c>
      <c r="AS130" s="90" t="str">
        <f>IFERROR(('Medical equipment-NSP'!AQ138*AR130)/AW130, "0")</f>
        <v>0</v>
      </c>
      <c r="AT130" s="90">
        <f>IF('Medical equipment-NSP'!AL138="yes", 1, 0)</f>
        <v>0</v>
      </c>
      <c r="AU130" s="90">
        <f>IF('Medical equipment-NSP'!AM138="yes", 1, 0)</f>
        <v>0</v>
      </c>
      <c r="AV130" s="90">
        <f>IF('Medical equipment-NSP'!AN138="yes", 1, 0)</f>
        <v>0</v>
      </c>
      <c r="AW130" s="90">
        <f t="shared" si="29"/>
        <v>0</v>
      </c>
      <c r="AX130" s="90">
        <f>IF('Medical equipment-NSP'!AV138="Yes", 'Service providers'!G140, 1)</f>
        <v>1</v>
      </c>
      <c r="AY130" s="90" t="str">
        <f>IFERROR(('Medical equipment-NSP'!AW138*AX130)/BE130, "0")</f>
        <v>0</v>
      </c>
      <c r="AZ130" s="90">
        <f>IF('Medical equipment-NSP'!AV138="Yes", 'Service providers'!H140, 1)</f>
        <v>1</v>
      </c>
      <c r="BA130" s="90" t="str">
        <f>IFERROR(('Medical equipment-NSP'!AX138*AZ130)/BE130, "0")</f>
        <v>0</v>
      </c>
      <c r="BB130" s="90">
        <f>IF('Medical equipment-NSP'!AS138="yes", 1, 0)</f>
        <v>0</v>
      </c>
      <c r="BC130" s="90">
        <f>IF('Medical equipment-NSP'!AT138="yes", 1, 0)</f>
        <v>0</v>
      </c>
      <c r="BD130" s="90">
        <f>IF('Medical equipment-NSP'!AU138="yes", 1, 0)</f>
        <v>0</v>
      </c>
      <c r="BE130" s="90">
        <f t="shared" si="30"/>
        <v>0</v>
      </c>
      <c r="BF130" s="90">
        <f>IF('Medical equipment-NSP'!BC138="Yes", 'Service providers'!G140, 1)</f>
        <v>1</v>
      </c>
      <c r="BG130" s="90" t="str">
        <f>IFERROR(('Medical equipment-NSP'!BD138*BF130)/BM130, "0")</f>
        <v>0</v>
      </c>
      <c r="BH130" s="90">
        <f>IF('Medical equipment-NSP'!BC138="Yes", 'Service providers'!H140, 1)</f>
        <v>1</v>
      </c>
      <c r="BI130" s="90" t="str">
        <f>IFERROR(('Medical equipment-NSP'!BE138*BH130)/BM130, "0")</f>
        <v>0</v>
      </c>
      <c r="BJ130" s="90">
        <f>IF('Medical equipment-NSP'!AZ138="yes", 1, 0)</f>
        <v>0</v>
      </c>
      <c r="BK130" s="90">
        <f>IF('Medical equipment-NSP'!BA138="yes", 1, 0)</f>
        <v>0</v>
      </c>
      <c r="BL130" s="90">
        <f>IF('Medical equipment-NSP'!BB138="yes", 1, 0)</f>
        <v>0</v>
      </c>
      <c r="BM130" s="90">
        <f t="shared" si="31"/>
        <v>0</v>
      </c>
    </row>
    <row r="131" spans="1:65" x14ac:dyDescent="0.25">
      <c r="A131" s="98" t="str">
        <f>'Service providers'!A141</f>
        <v>Enter name of Site 2</v>
      </c>
      <c r="B131" s="90">
        <f>IF('Medical equipment-NSP'!F139="Yes", 'Service providers'!G141, 1)</f>
        <v>1</v>
      </c>
      <c r="C131" s="90" t="str">
        <f>IFERROR(('Medical equipment-NSP'!G139*B131)/I131, "0")</f>
        <v>0</v>
      </c>
      <c r="D131" s="90">
        <f>IF('Medical equipment-NSP'!F139="Yes", 'Service providers'!H141, 1)</f>
        <v>1</v>
      </c>
      <c r="E131" s="90" t="str">
        <f>IFERROR(('Medical equipment-NSP'!H139*D131)/I131, "0")</f>
        <v>0</v>
      </c>
      <c r="F131" s="90">
        <f>IF('Medical equipment-NSP'!C139="yes", 1, 0)</f>
        <v>0</v>
      </c>
      <c r="G131" s="90">
        <f>IF('Medical equipment-NSP'!D139="yes", 1, 0)</f>
        <v>0</v>
      </c>
      <c r="H131" s="90">
        <f>IF('Medical equipment-NSP'!E139="yes", 1, 0)</f>
        <v>0</v>
      </c>
      <c r="I131" s="90">
        <f t="shared" si="24"/>
        <v>0</v>
      </c>
      <c r="J131" s="90">
        <f>IF('Medical equipment-NSP'!M139="Yes", 'Service providers'!G141, 1)</f>
        <v>1</v>
      </c>
      <c r="K131" s="90" t="str">
        <f>IFERROR(('Medical equipment-NSP'!N139*J131)/Q131, "0")</f>
        <v>0</v>
      </c>
      <c r="L131" s="90">
        <f>IF('Medical equipment-NSP'!M139="Yes", 'Service providers'!H141, 1)</f>
        <v>1</v>
      </c>
      <c r="M131" s="90" t="str">
        <f>IFERROR(('Medical equipment-NSP'!O139*L131)/Q131, "0")</f>
        <v>0</v>
      </c>
      <c r="N131" s="90">
        <f>IF('Medical equipment-NSP'!J139="yes", 1, 0)</f>
        <v>0</v>
      </c>
      <c r="O131" s="90">
        <f>IF('Medical equipment-NSP'!K139="yes", 1, 0)</f>
        <v>0</v>
      </c>
      <c r="P131" s="90">
        <f>IF('Medical equipment-NSP'!L139="yes", 1, 0)</f>
        <v>0</v>
      </c>
      <c r="Q131" s="90">
        <f t="shared" si="25"/>
        <v>0</v>
      </c>
      <c r="R131" s="90">
        <f>IF('Medical equipment-NSP'!T139="Yes", 'Service providers'!G141, 1)</f>
        <v>1</v>
      </c>
      <c r="S131" s="90" t="str">
        <f>IFERROR(('Medical equipment-NSP'!U139*R131)/Y131, "0")</f>
        <v>0</v>
      </c>
      <c r="T131" s="90">
        <f>IF('Medical equipment-NSP'!T139="Yes", 'Service providers'!H141, 1)</f>
        <v>1</v>
      </c>
      <c r="U131" s="90" t="str">
        <f>IFERROR(('Medical equipment-NSP'!V139*T131)/Y131, "0")</f>
        <v>0</v>
      </c>
      <c r="V131" s="90">
        <f>IF('Medical equipment-NSP'!Q139="yes", 1, 0)</f>
        <v>0</v>
      </c>
      <c r="W131" s="90">
        <f>IF('Medical equipment-NSP'!R139="yes", 1, 0)</f>
        <v>0</v>
      </c>
      <c r="X131" s="90">
        <f>IF('Medical equipment-NSP'!S139="yes", 1, 0)</f>
        <v>0</v>
      </c>
      <c r="Y131" s="90">
        <f t="shared" si="26"/>
        <v>0</v>
      </c>
      <c r="Z131" s="90">
        <f>IF('Medical equipment-NSP'!AA139="Yes", 'Service providers'!G141, 1)</f>
        <v>1</v>
      </c>
      <c r="AA131" s="90" t="str">
        <f>IFERROR(('Medical equipment-NSP'!AB139*Z131)/AG131, "0")</f>
        <v>0</v>
      </c>
      <c r="AB131" s="90">
        <f>IF('Medical equipment-NSP'!AA139="Yes", 'Service providers'!H141, 1)</f>
        <v>1</v>
      </c>
      <c r="AC131" s="90" t="str">
        <f>IFERROR(('Medical equipment-NSP'!AC139*AB131)/AG131, "0")</f>
        <v>0</v>
      </c>
      <c r="AD131" s="90">
        <f>IF('Medical equipment-NSP'!X139="yes", 1, 0)</f>
        <v>0</v>
      </c>
      <c r="AE131" s="90">
        <f>IF('Medical equipment-NSP'!Y139="yes", 1, 0)</f>
        <v>0</v>
      </c>
      <c r="AF131" s="90">
        <f>IF('Medical equipment-NSP'!Z139="yes", 1, 0)</f>
        <v>0</v>
      </c>
      <c r="AG131" s="90">
        <f t="shared" si="27"/>
        <v>0</v>
      </c>
      <c r="AH131" s="90">
        <f>IF('Medical equipment-NSP'!AH139="Yes", 'Service providers'!G141, 1)</f>
        <v>1</v>
      </c>
      <c r="AI131" s="90" t="str">
        <f>IFERROR(('Medical equipment-NSP'!AI139*AH131)/AO131, "0")</f>
        <v>0</v>
      </c>
      <c r="AJ131" s="90">
        <f>IF('Medical equipment-NSP'!AH139="Yes", 'Service providers'!H141, 1)</f>
        <v>1</v>
      </c>
      <c r="AK131" s="90" t="str">
        <f>IFERROR(('Medical equipment-NSP'!AJ139*AJ131)/AO131, "0")</f>
        <v>0</v>
      </c>
      <c r="AL131" s="90">
        <f>IF('Medical equipment-NSP'!AE139="yes", 1, 0)</f>
        <v>0</v>
      </c>
      <c r="AM131" s="90">
        <f>IF('Medical equipment-NSP'!AF139="yes", 1, 0)</f>
        <v>0</v>
      </c>
      <c r="AN131" s="90">
        <f>IF('Medical equipment-NSP'!AG139="yes", 1, 0)</f>
        <v>0</v>
      </c>
      <c r="AO131" s="90">
        <f t="shared" si="28"/>
        <v>0</v>
      </c>
      <c r="AP131" s="90">
        <f>IF('Medical equipment-NSP'!AO139="Yes", 'Service providers'!G141, 1)</f>
        <v>1</v>
      </c>
      <c r="AQ131" s="90" t="str">
        <f>IFERROR(('Medical equipment-NSP'!AP139*AP131)/AW131, "0")</f>
        <v>0</v>
      </c>
      <c r="AR131" s="90">
        <f>IF('Medical equipment-NSP'!AO139="Yes", 'Service providers'!H141, 1)</f>
        <v>1</v>
      </c>
      <c r="AS131" s="90" t="str">
        <f>IFERROR(('Medical equipment-NSP'!AQ139*AR131)/AW131, "0")</f>
        <v>0</v>
      </c>
      <c r="AT131" s="90">
        <f>IF('Medical equipment-NSP'!AL139="yes", 1, 0)</f>
        <v>0</v>
      </c>
      <c r="AU131" s="90">
        <f>IF('Medical equipment-NSP'!AM139="yes", 1, 0)</f>
        <v>0</v>
      </c>
      <c r="AV131" s="90">
        <f>IF('Medical equipment-NSP'!AN139="yes", 1, 0)</f>
        <v>0</v>
      </c>
      <c r="AW131" s="90">
        <f t="shared" si="29"/>
        <v>0</v>
      </c>
      <c r="AX131" s="90">
        <f>IF('Medical equipment-NSP'!AV139="Yes", 'Service providers'!G141, 1)</f>
        <v>1</v>
      </c>
      <c r="AY131" s="90" t="str">
        <f>IFERROR(('Medical equipment-NSP'!AW139*AX131)/BE131, "0")</f>
        <v>0</v>
      </c>
      <c r="AZ131" s="90">
        <f>IF('Medical equipment-NSP'!AV139="Yes", 'Service providers'!H141, 1)</f>
        <v>1</v>
      </c>
      <c r="BA131" s="90" t="str">
        <f>IFERROR(('Medical equipment-NSP'!AX139*AZ131)/BE131, "0")</f>
        <v>0</v>
      </c>
      <c r="BB131" s="90">
        <f>IF('Medical equipment-NSP'!AS139="yes", 1, 0)</f>
        <v>0</v>
      </c>
      <c r="BC131" s="90">
        <f>IF('Medical equipment-NSP'!AT139="yes", 1, 0)</f>
        <v>0</v>
      </c>
      <c r="BD131" s="90">
        <f>IF('Medical equipment-NSP'!AU139="yes", 1, 0)</f>
        <v>0</v>
      </c>
      <c r="BE131" s="90">
        <f t="shared" si="30"/>
        <v>0</v>
      </c>
      <c r="BF131" s="90">
        <f>IF('Medical equipment-NSP'!BC139="Yes", 'Service providers'!G141, 1)</f>
        <v>1</v>
      </c>
      <c r="BG131" s="90" t="str">
        <f>IFERROR(('Medical equipment-NSP'!BD139*BF131)/BM131, "0")</f>
        <v>0</v>
      </c>
      <c r="BH131" s="90">
        <f>IF('Medical equipment-NSP'!BC139="Yes", 'Service providers'!H141, 1)</f>
        <v>1</v>
      </c>
      <c r="BI131" s="90" t="str">
        <f>IFERROR(('Medical equipment-NSP'!BE139*BH131)/BM131, "0")</f>
        <v>0</v>
      </c>
      <c r="BJ131" s="90">
        <f>IF('Medical equipment-NSP'!AZ139="yes", 1, 0)</f>
        <v>0</v>
      </c>
      <c r="BK131" s="90">
        <f>IF('Medical equipment-NSP'!BA139="yes", 1, 0)</f>
        <v>0</v>
      </c>
      <c r="BL131" s="90">
        <f>IF('Medical equipment-NSP'!BB139="yes", 1, 0)</f>
        <v>0</v>
      </c>
      <c r="BM131" s="90">
        <f t="shared" si="31"/>
        <v>0</v>
      </c>
    </row>
    <row r="132" spans="1:65" x14ac:dyDescent="0.25">
      <c r="A132" s="98" t="str">
        <f>'Service providers'!A142</f>
        <v>Enter name of Site 3</v>
      </c>
      <c r="B132" s="90">
        <f>IF('Medical equipment-NSP'!F140="Yes", 'Service providers'!G142, 1)</f>
        <v>1</v>
      </c>
      <c r="C132" s="90" t="str">
        <f>IFERROR(('Medical equipment-NSP'!G140*B132)/I132, "0")</f>
        <v>0</v>
      </c>
      <c r="D132" s="90">
        <f>IF('Medical equipment-NSP'!F140="Yes", 'Service providers'!H142, 1)</f>
        <v>1</v>
      </c>
      <c r="E132" s="90" t="str">
        <f>IFERROR(('Medical equipment-NSP'!H140*D132)/I132, "0")</f>
        <v>0</v>
      </c>
      <c r="F132" s="90">
        <f>IF('Medical equipment-NSP'!C140="yes", 1, 0)</f>
        <v>0</v>
      </c>
      <c r="G132" s="90">
        <f>IF('Medical equipment-NSP'!D140="yes", 1, 0)</f>
        <v>0</v>
      </c>
      <c r="H132" s="90">
        <f>IF('Medical equipment-NSP'!E140="yes", 1, 0)</f>
        <v>0</v>
      </c>
      <c r="I132" s="90">
        <f t="shared" si="24"/>
        <v>0</v>
      </c>
      <c r="J132" s="90">
        <f>IF('Medical equipment-NSP'!M140="Yes", 'Service providers'!G142, 1)</f>
        <v>1</v>
      </c>
      <c r="K132" s="90" t="str">
        <f>IFERROR(('Medical equipment-NSP'!N140*J132)/Q132, "0")</f>
        <v>0</v>
      </c>
      <c r="L132" s="90">
        <f>IF('Medical equipment-NSP'!M140="Yes", 'Service providers'!H142, 1)</f>
        <v>1</v>
      </c>
      <c r="M132" s="90" t="str">
        <f>IFERROR(('Medical equipment-NSP'!O140*L132)/Q132, "0")</f>
        <v>0</v>
      </c>
      <c r="N132" s="90">
        <f>IF('Medical equipment-NSP'!J140="yes", 1, 0)</f>
        <v>0</v>
      </c>
      <c r="O132" s="90">
        <f>IF('Medical equipment-NSP'!K140="yes", 1, 0)</f>
        <v>0</v>
      </c>
      <c r="P132" s="90">
        <f>IF('Medical equipment-NSP'!L140="yes", 1, 0)</f>
        <v>0</v>
      </c>
      <c r="Q132" s="90">
        <f t="shared" si="25"/>
        <v>0</v>
      </c>
      <c r="R132" s="90">
        <f>IF('Medical equipment-NSP'!T140="Yes", 'Service providers'!G142, 1)</f>
        <v>1</v>
      </c>
      <c r="S132" s="90" t="str">
        <f>IFERROR(('Medical equipment-NSP'!U140*R132)/Y132, "0")</f>
        <v>0</v>
      </c>
      <c r="T132" s="90">
        <f>IF('Medical equipment-NSP'!T140="Yes", 'Service providers'!H142, 1)</f>
        <v>1</v>
      </c>
      <c r="U132" s="90" t="str">
        <f>IFERROR(('Medical equipment-NSP'!V140*T132)/Y132, "0")</f>
        <v>0</v>
      </c>
      <c r="V132" s="90">
        <f>IF('Medical equipment-NSP'!Q140="yes", 1, 0)</f>
        <v>0</v>
      </c>
      <c r="W132" s="90">
        <f>IF('Medical equipment-NSP'!R140="yes", 1, 0)</f>
        <v>0</v>
      </c>
      <c r="X132" s="90">
        <f>IF('Medical equipment-NSP'!S140="yes", 1, 0)</f>
        <v>0</v>
      </c>
      <c r="Y132" s="90">
        <f t="shared" si="26"/>
        <v>0</v>
      </c>
      <c r="Z132" s="90">
        <f>IF('Medical equipment-NSP'!AA140="Yes", 'Service providers'!G142, 1)</f>
        <v>1</v>
      </c>
      <c r="AA132" s="90" t="str">
        <f>IFERROR(('Medical equipment-NSP'!AB140*Z132)/AG132, "0")</f>
        <v>0</v>
      </c>
      <c r="AB132" s="90">
        <f>IF('Medical equipment-NSP'!AA140="Yes", 'Service providers'!H142, 1)</f>
        <v>1</v>
      </c>
      <c r="AC132" s="90" t="str">
        <f>IFERROR(('Medical equipment-NSP'!AC140*AB132)/AG132, "0")</f>
        <v>0</v>
      </c>
      <c r="AD132" s="90">
        <f>IF('Medical equipment-NSP'!X140="yes", 1, 0)</f>
        <v>0</v>
      </c>
      <c r="AE132" s="90">
        <f>IF('Medical equipment-NSP'!Y140="yes", 1, 0)</f>
        <v>0</v>
      </c>
      <c r="AF132" s="90">
        <f>IF('Medical equipment-NSP'!Z140="yes", 1, 0)</f>
        <v>0</v>
      </c>
      <c r="AG132" s="90">
        <f t="shared" si="27"/>
        <v>0</v>
      </c>
      <c r="AH132" s="90">
        <f>IF('Medical equipment-NSP'!AH140="Yes", 'Service providers'!G142, 1)</f>
        <v>1</v>
      </c>
      <c r="AI132" s="90" t="str">
        <f>IFERROR(('Medical equipment-NSP'!AI140*AH132)/AO132, "0")</f>
        <v>0</v>
      </c>
      <c r="AJ132" s="90">
        <f>IF('Medical equipment-NSP'!AH140="Yes", 'Service providers'!H142, 1)</f>
        <v>1</v>
      </c>
      <c r="AK132" s="90" t="str">
        <f>IFERROR(('Medical equipment-NSP'!AJ140*AJ132)/AO132, "0")</f>
        <v>0</v>
      </c>
      <c r="AL132" s="90">
        <f>IF('Medical equipment-NSP'!AE140="yes", 1, 0)</f>
        <v>0</v>
      </c>
      <c r="AM132" s="90">
        <f>IF('Medical equipment-NSP'!AF140="yes", 1, 0)</f>
        <v>0</v>
      </c>
      <c r="AN132" s="90">
        <f>IF('Medical equipment-NSP'!AG140="yes", 1, 0)</f>
        <v>0</v>
      </c>
      <c r="AO132" s="90">
        <f t="shared" si="28"/>
        <v>0</v>
      </c>
      <c r="AP132" s="90">
        <f>IF('Medical equipment-NSP'!AO140="Yes", 'Service providers'!G142, 1)</f>
        <v>1</v>
      </c>
      <c r="AQ132" s="90" t="str">
        <f>IFERROR(('Medical equipment-NSP'!AP140*AP132)/AW132, "0")</f>
        <v>0</v>
      </c>
      <c r="AR132" s="90">
        <f>IF('Medical equipment-NSP'!AO140="Yes", 'Service providers'!H142, 1)</f>
        <v>1</v>
      </c>
      <c r="AS132" s="90" t="str">
        <f>IFERROR(('Medical equipment-NSP'!AQ140*AR132)/AW132, "0")</f>
        <v>0</v>
      </c>
      <c r="AT132" s="90">
        <f>IF('Medical equipment-NSP'!AL140="yes", 1, 0)</f>
        <v>0</v>
      </c>
      <c r="AU132" s="90">
        <f>IF('Medical equipment-NSP'!AM140="yes", 1, 0)</f>
        <v>0</v>
      </c>
      <c r="AV132" s="90">
        <f>IF('Medical equipment-NSP'!AN140="yes", 1, 0)</f>
        <v>0</v>
      </c>
      <c r="AW132" s="90">
        <f t="shared" si="29"/>
        <v>0</v>
      </c>
      <c r="AX132" s="90">
        <f>IF('Medical equipment-NSP'!AV140="Yes", 'Service providers'!G142, 1)</f>
        <v>1</v>
      </c>
      <c r="AY132" s="90" t="str">
        <f>IFERROR(('Medical equipment-NSP'!AW140*AX132)/BE132, "0")</f>
        <v>0</v>
      </c>
      <c r="AZ132" s="90">
        <f>IF('Medical equipment-NSP'!AV140="Yes", 'Service providers'!H142, 1)</f>
        <v>1</v>
      </c>
      <c r="BA132" s="90" t="str">
        <f>IFERROR(('Medical equipment-NSP'!AX140*AZ132)/BE132, "0")</f>
        <v>0</v>
      </c>
      <c r="BB132" s="90">
        <f>IF('Medical equipment-NSP'!AS140="yes", 1, 0)</f>
        <v>0</v>
      </c>
      <c r="BC132" s="90">
        <f>IF('Medical equipment-NSP'!AT140="yes", 1, 0)</f>
        <v>0</v>
      </c>
      <c r="BD132" s="90">
        <f>IF('Medical equipment-NSP'!AU140="yes", 1, 0)</f>
        <v>0</v>
      </c>
      <c r="BE132" s="90">
        <f t="shared" si="30"/>
        <v>0</v>
      </c>
      <c r="BF132" s="90">
        <f>IF('Medical equipment-NSP'!BC140="Yes", 'Service providers'!G142, 1)</f>
        <v>1</v>
      </c>
      <c r="BG132" s="90" t="str">
        <f>IFERROR(('Medical equipment-NSP'!BD140*BF132)/BM132, "0")</f>
        <v>0</v>
      </c>
      <c r="BH132" s="90">
        <f>IF('Medical equipment-NSP'!BC140="Yes", 'Service providers'!H142, 1)</f>
        <v>1</v>
      </c>
      <c r="BI132" s="90" t="str">
        <f>IFERROR(('Medical equipment-NSP'!BE140*BH132)/BM132, "0")</f>
        <v>0</v>
      </c>
      <c r="BJ132" s="90">
        <f>IF('Medical equipment-NSP'!AZ140="yes", 1, 0)</f>
        <v>0</v>
      </c>
      <c r="BK132" s="90">
        <f>IF('Medical equipment-NSP'!BA140="yes", 1, 0)</f>
        <v>0</v>
      </c>
      <c r="BL132" s="90">
        <f>IF('Medical equipment-NSP'!BB140="yes", 1, 0)</f>
        <v>0</v>
      </c>
      <c r="BM132" s="90">
        <f t="shared" si="31"/>
        <v>0</v>
      </c>
    </row>
    <row r="133" spans="1:65" x14ac:dyDescent="0.25">
      <c r="A133" s="98" t="str">
        <f>'Service providers'!A143</f>
        <v>Enter name of Site 4</v>
      </c>
      <c r="B133" s="90">
        <f>IF('Medical equipment-NSP'!F141="Yes", 'Service providers'!G143, 1)</f>
        <v>1</v>
      </c>
      <c r="C133" s="90" t="str">
        <f>IFERROR(('Medical equipment-NSP'!G141*B133)/I133, "0")</f>
        <v>0</v>
      </c>
      <c r="D133" s="90">
        <f>IF('Medical equipment-NSP'!F141="Yes", 'Service providers'!H143, 1)</f>
        <v>1</v>
      </c>
      <c r="E133" s="90" t="str">
        <f>IFERROR(('Medical equipment-NSP'!H141*D133)/I133, "0")</f>
        <v>0</v>
      </c>
      <c r="F133" s="90">
        <f>IF('Medical equipment-NSP'!C141="yes", 1, 0)</f>
        <v>0</v>
      </c>
      <c r="G133" s="90">
        <f>IF('Medical equipment-NSP'!D141="yes", 1, 0)</f>
        <v>0</v>
      </c>
      <c r="H133" s="90">
        <f>IF('Medical equipment-NSP'!E141="yes", 1, 0)</f>
        <v>0</v>
      </c>
      <c r="I133" s="90">
        <f t="shared" si="24"/>
        <v>0</v>
      </c>
      <c r="J133" s="90">
        <f>IF('Medical equipment-NSP'!M141="Yes", 'Service providers'!G143, 1)</f>
        <v>1</v>
      </c>
      <c r="K133" s="90" t="str">
        <f>IFERROR(('Medical equipment-NSP'!N141*J133)/Q133, "0")</f>
        <v>0</v>
      </c>
      <c r="L133" s="90">
        <f>IF('Medical equipment-NSP'!M141="Yes", 'Service providers'!H143, 1)</f>
        <v>1</v>
      </c>
      <c r="M133" s="90" t="str">
        <f>IFERROR(('Medical equipment-NSP'!O141*L133)/Q133, "0")</f>
        <v>0</v>
      </c>
      <c r="N133" s="90">
        <f>IF('Medical equipment-NSP'!J141="yes", 1, 0)</f>
        <v>0</v>
      </c>
      <c r="O133" s="90">
        <f>IF('Medical equipment-NSP'!K141="yes", 1, 0)</f>
        <v>0</v>
      </c>
      <c r="P133" s="90">
        <f>IF('Medical equipment-NSP'!L141="yes", 1, 0)</f>
        <v>0</v>
      </c>
      <c r="Q133" s="90">
        <f t="shared" si="25"/>
        <v>0</v>
      </c>
      <c r="R133" s="90">
        <f>IF('Medical equipment-NSP'!T141="Yes", 'Service providers'!G143, 1)</f>
        <v>1</v>
      </c>
      <c r="S133" s="90" t="str">
        <f>IFERROR(('Medical equipment-NSP'!U141*R133)/Y133, "0")</f>
        <v>0</v>
      </c>
      <c r="T133" s="90">
        <f>IF('Medical equipment-NSP'!T141="Yes", 'Service providers'!H143, 1)</f>
        <v>1</v>
      </c>
      <c r="U133" s="90" t="str">
        <f>IFERROR(('Medical equipment-NSP'!V141*T133)/Y133, "0")</f>
        <v>0</v>
      </c>
      <c r="V133" s="90">
        <f>IF('Medical equipment-NSP'!Q141="yes", 1, 0)</f>
        <v>0</v>
      </c>
      <c r="W133" s="90">
        <f>IF('Medical equipment-NSP'!R141="yes", 1, 0)</f>
        <v>0</v>
      </c>
      <c r="X133" s="90">
        <f>IF('Medical equipment-NSP'!S141="yes", 1, 0)</f>
        <v>0</v>
      </c>
      <c r="Y133" s="90">
        <f t="shared" si="26"/>
        <v>0</v>
      </c>
      <c r="Z133" s="90">
        <f>IF('Medical equipment-NSP'!AA141="Yes", 'Service providers'!G143, 1)</f>
        <v>1</v>
      </c>
      <c r="AA133" s="90" t="str">
        <f>IFERROR(('Medical equipment-NSP'!AB141*Z133)/AG133, "0")</f>
        <v>0</v>
      </c>
      <c r="AB133" s="90">
        <f>IF('Medical equipment-NSP'!AA141="Yes", 'Service providers'!H143, 1)</f>
        <v>1</v>
      </c>
      <c r="AC133" s="90" t="str">
        <f>IFERROR(('Medical equipment-NSP'!AC141*AB133)/AG133, "0")</f>
        <v>0</v>
      </c>
      <c r="AD133" s="90">
        <f>IF('Medical equipment-NSP'!X141="yes", 1, 0)</f>
        <v>0</v>
      </c>
      <c r="AE133" s="90">
        <f>IF('Medical equipment-NSP'!Y141="yes", 1, 0)</f>
        <v>0</v>
      </c>
      <c r="AF133" s="90">
        <f>IF('Medical equipment-NSP'!Z141="yes", 1, 0)</f>
        <v>0</v>
      </c>
      <c r="AG133" s="90">
        <f t="shared" si="27"/>
        <v>0</v>
      </c>
      <c r="AH133" s="90">
        <f>IF('Medical equipment-NSP'!AH141="Yes", 'Service providers'!G143, 1)</f>
        <v>1</v>
      </c>
      <c r="AI133" s="90" t="str">
        <f>IFERROR(('Medical equipment-NSP'!AI141*AH133)/AO133, "0")</f>
        <v>0</v>
      </c>
      <c r="AJ133" s="90">
        <f>IF('Medical equipment-NSP'!AH141="Yes", 'Service providers'!H143, 1)</f>
        <v>1</v>
      </c>
      <c r="AK133" s="90" t="str">
        <f>IFERROR(('Medical equipment-NSP'!AJ141*AJ133)/AO133, "0")</f>
        <v>0</v>
      </c>
      <c r="AL133" s="90">
        <f>IF('Medical equipment-NSP'!AE141="yes", 1, 0)</f>
        <v>0</v>
      </c>
      <c r="AM133" s="90">
        <f>IF('Medical equipment-NSP'!AF141="yes", 1, 0)</f>
        <v>0</v>
      </c>
      <c r="AN133" s="90">
        <f>IF('Medical equipment-NSP'!AG141="yes", 1, 0)</f>
        <v>0</v>
      </c>
      <c r="AO133" s="90">
        <f t="shared" si="28"/>
        <v>0</v>
      </c>
      <c r="AP133" s="90">
        <f>IF('Medical equipment-NSP'!AO141="Yes", 'Service providers'!G143, 1)</f>
        <v>1</v>
      </c>
      <c r="AQ133" s="90" t="str">
        <f>IFERROR(('Medical equipment-NSP'!AP141*AP133)/AW133, "0")</f>
        <v>0</v>
      </c>
      <c r="AR133" s="90">
        <f>IF('Medical equipment-NSP'!AO141="Yes", 'Service providers'!H143, 1)</f>
        <v>1</v>
      </c>
      <c r="AS133" s="90" t="str">
        <f>IFERROR(('Medical equipment-NSP'!AQ141*AR133)/AW133, "0")</f>
        <v>0</v>
      </c>
      <c r="AT133" s="90">
        <f>IF('Medical equipment-NSP'!AL141="yes", 1, 0)</f>
        <v>0</v>
      </c>
      <c r="AU133" s="90">
        <f>IF('Medical equipment-NSP'!AM141="yes", 1, 0)</f>
        <v>0</v>
      </c>
      <c r="AV133" s="90">
        <f>IF('Medical equipment-NSP'!AN141="yes", 1, 0)</f>
        <v>0</v>
      </c>
      <c r="AW133" s="90">
        <f t="shared" si="29"/>
        <v>0</v>
      </c>
      <c r="AX133" s="90">
        <f>IF('Medical equipment-NSP'!AV141="Yes", 'Service providers'!G143, 1)</f>
        <v>1</v>
      </c>
      <c r="AY133" s="90" t="str">
        <f>IFERROR(('Medical equipment-NSP'!AW141*AX133)/BE133, "0")</f>
        <v>0</v>
      </c>
      <c r="AZ133" s="90">
        <f>IF('Medical equipment-NSP'!AV141="Yes", 'Service providers'!H143, 1)</f>
        <v>1</v>
      </c>
      <c r="BA133" s="90" t="str">
        <f>IFERROR(('Medical equipment-NSP'!AX141*AZ133)/BE133, "0")</f>
        <v>0</v>
      </c>
      <c r="BB133" s="90">
        <f>IF('Medical equipment-NSP'!AS141="yes", 1, 0)</f>
        <v>0</v>
      </c>
      <c r="BC133" s="90">
        <f>IF('Medical equipment-NSP'!AT141="yes", 1, 0)</f>
        <v>0</v>
      </c>
      <c r="BD133" s="90">
        <f>IF('Medical equipment-NSP'!AU141="yes", 1, 0)</f>
        <v>0</v>
      </c>
      <c r="BE133" s="90">
        <f t="shared" si="30"/>
        <v>0</v>
      </c>
      <c r="BF133" s="90">
        <f>IF('Medical equipment-NSP'!BC141="Yes", 'Service providers'!G143, 1)</f>
        <v>1</v>
      </c>
      <c r="BG133" s="90" t="str">
        <f>IFERROR(('Medical equipment-NSP'!BD141*BF133)/BM133, "0")</f>
        <v>0</v>
      </c>
      <c r="BH133" s="90">
        <f>IF('Medical equipment-NSP'!BC141="Yes", 'Service providers'!H143, 1)</f>
        <v>1</v>
      </c>
      <c r="BI133" s="90" t="str">
        <f>IFERROR(('Medical equipment-NSP'!BE141*BH133)/BM133, "0")</f>
        <v>0</v>
      </c>
      <c r="BJ133" s="90">
        <f>IF('Medical equipment-NSP'!AZ141="yes", 1, 0)</f>
        <v>0</v>
      </c>
      <c r="BK133" s="90">
        <f>IF('Medical equipment-NSP'!BA141="yes", 1, 0)</f>
        <v>0</v>
      </c>
      <c r="BL133" s="90">
        <f>IF('Medical equipment-NSP'!BB141="yes", 1, 0)</f>
        <v>0</v>
      </c>
      <c r="BM133" s="90">
        <f t="shared" si="31"/>
        <v>0</v>
      </c>
    </row>
    <row r="134" spans="1:65" x14ac:dyDescent="0.25">
      <c r="A134" s="98" t="str">
        <f>'Service providers'!A144</f>
        <v>Enter name of Site 5</v>
      </c>
      <c r="B134" s="90">
        <f>IF('Medical equipment-NSP'!F142="Yes", 'Service providers'!G144, 1)</f>
        <v>1</v>
      </c>
      <c r="C134" s="90" t="str">
        <f>IFERROR(('Medical equipment-NSP'!G142*B134)/I134, "0")</f>
        <v>0</v>
      </c>
      <c r="D134" s="90">
        <f>IF('Medical equipment-NSP'!F142="Yes", 'Service providers'!H144, 1)</f>
        <v>1</v>
      </c>
      <c r="E134" s="90" t="str">
        <f>IFERROR(('Medical equipment-NSP'!H142*D134)/I134, "0")</f>
        <v>0</v>
      </c>
      <c r="F134" s="90">
        <f>IF('Medical equipment-NSP'!C142="yes", 1, 0)</f>
        <v>0</v>
      </c>
      <c r="G134" s="90">
        <f>IF('Medical equipment-NSP'!D142="yes", 1, 0)</f>
        <v>0</v>
      </c>
      <c r="H134" s="90">
        <f>IF('Medical equipment-NSP'!E142="yes", 1, 0)</f>
        <v>0</v>
      </c>
      <c r="I134" s="90">
        <f t="shared" si="24"/>
        <v>0</v>
      </c>
      <c r="J134" s="90">
        <f>IF('Medical equipment-NSP'!M142="Yes", 'Service providers'!G144, 1)</f>
        <v>1</v>
      </c>
      <c r="K134" s="90" t="str">
        <f>IFERROR(('Medical equipment-NSP'!N142*J134)/Q134, "0")</f>
        <v>0</v>
      </c>
      <c r="L134" s="90">
        <f>IF('Medical equipment-NSP'!M142="Yes", 'Service providers'!H144, 1)</f>
        <v>1</v>
      </c>
      <c r="M134" s="90" t="str">
        <f>IFERROR(('Medical equipment-NSP'!O142*L134)/Q134, "0")</f>
        <v>0</v>
      </c>
      <c r="N134" s="90">
        <f>IF('Medical equipment-NSP'!J142="yes", 1, 0)</f>
        <v>0</v>
      </c>
      <c r="O134" s="90">
        <f>IF('Medical equipment-NSP'!K142="yes", 1, 0)</f>
        <v>0</v>
      </c>
      <c r="P134" s="90">
        <f>IF('Medical equipment-NSP'!L142="yes", 1, 0)</f>
        <v>0</v>
      </c>
      <c r="Q134" s="90">
        <f t="shared" si="25"/>
        <v>0</v>
      </c>
      <c r="R134" s="90">
        <f>IF('Medical equipment-NSP'!T142="Yes", 'Service providers'!G144, 1)</f>
        <v>1</v>
      </c>
      <c r="S134" s="90" t="str">
        <f>IFERROR(('Medical equipment-NSP'!U142*R134)/Y134, "0")</f>
        <v>0</v>
      </c>
      <c r="T134" s="90">
        <f>IF('Medical equipment-NSP'!T142="Yes", 'Service providers'!H144, 1)</f>
        <v>1</v>
      </c>
      <c r="U134" s="90" t="str">
        <f>IFERROR(('Medical equipment-NSP'!V142*T134)/Y134, "0")</f>
        <v>0</v>
      </c>
      <c r="V134" s="90">
        <f>IF('Medical equipment-NSP'!Q142="yes", 1, 0)</f>
        <v>0</v>
      </c>
      <c r="W134" s="90">
        <f>IF('Medical equipment-NSP'!R142="yes", 1, 0)</f>
        <v>0</v>
      </c>
      <c r="X134" s="90">
        <f>IF('Medical equipment-NSP'!S142="yes", 1, 0)</f>
        <v>0</v>
      </c>
      <c r="Y134" s="90">
        <f t="shared" si="26"/>
        <v>0</v>
      </c>
      <c r="Z134" s="90">
        <f>IF('Medical equipment-NSP'!AA142="Yes", 'Service providers'!G144, 1)</f>
        <v>1</v>
      </c>
      <c r="AA134" s="90" t="str">
        <f>IFERROR(('Medical equipment-NSP'!AB142*Z134)/AG134, "0")</f>
        <v>0</v>
      </c>
      <c r="AB134" s="90">
        <f>IF('Medical equipment-NSP'!AA142="Yes", 'Service providers'!H144, 1)</f>
        <v>1</v>
      </c>
      <c r="AC134" s="90" t="str">
        <f>IFERROR(('Medical equipment-NSP'!AC142*AB134)/AG134, "0")</f>
        <v>0</v>
      </c>
      <c r="AD134" s="90">
        <f>IF('Medical equipment-NSP'!X142="yes", 1, 0)</f>
        <v>0</v>
      </c>
      <c r="AE134" s="90">
        <f>IF('Medical equipment-NSP'!Y142="yes", 1, 0)</f>
        <v>0</v>
      </c>
      <c r="AF134" s="90">
        <f>IF('Medical equipment-NSP'!Z142="yes", 1, 0)</f>
        <v>0</v>
      </c>
      <c r="AG134" s="90">
        <f t="shared" si="27"/>
        <v>0</v>
      </c>
      <c r="AH134" s="90">
        <f>IF('Medical equipment-NSP'!AH142="Yes", 'Service providers'!G144, 1)</f>
        <v>1</v>
      </c>
      <c r="AI134" s="90" t="str">
        <f>IFERROR(('Medical equipment-NSP'!AI142*AH134)/AO134, "0")</f>
        <v>0</v>
      </c>
      <c r="AJ134" s="90">
        <f>IF('Medical equipment-NSP'!AH142="Yes", 'Service providers'!H144, 1)</f>
        <v>1</v>
      </c>
      <c r="AK134" s="90" t="str">
        <f>IFERROR(('Medical equipment-NSP'!AJ142*AJ134)/AO134, "0")</f>
        <v>0</v>
      </c>
      <c r="AL134" s="90">
        <f>IF('Medical equipment-NSP'!AE142="yes", 1, 0)</f>
        <v>0</v>
      </c>
      <c r="AM134" s="90">
        <f>IF('Medical equipment-NSP'!AF142="yes", 1, 0)</f>
        <v>0</v>
      </c>
      <c r="AN134" s="90">
        <f>IF('Medical equipment-NSP'!AG142="yes", 1, 0)</f>
        <v>0</v>
      </c>
      <c r="AO134" s="90">
        <f t="shared" si="28"/>
        <v>0</v>
      </c>
      <c r="AP134" s="90">
        <f>IF('Medical equipment-NSP'!AO142="Yes", 'Service providers'!G144, 1)</f>
        <v>1</v>
      </c>
      <c r="AQ134" s="90" t="str">
        <f>IFERROR(('Medical equipment-NSP'!AP142*AP134)/AW134, "0")</f>
        <v>0</v>
      </c>
      <c r="AR134" s="90">
        <f>IF('Medical equipment-NSP'!AO142="Yes", 'Service providers'!H144, 1)</f>
        <v>1</v>
      </c>
      <c r="AS134" s="90" t="str">
        <f>IFERROR(('Medical equipment-NSP'!AQ142*AR134)/AW134, "0")</f>
        <v>0</v>
      </c>
      <c r="AT134" s="90">
        <f>IF('Medical equipment-NSP'!AL142="yes", 1, 0)</f>
        <v>0</v>
      </c>
      <c r="AU134" s="90">
        <f>IF('Medical equipment-NSP'!AM142="yes", 1, 0)</f>
        <v>0</v>
      </c>
      <c r="AV134" s="90">
        <f>IF('Medical equipment-NSP'!AN142="yes", 1, 0)</f>
        <v>0</v>
      </c>
      <c r="AW134" s="90">
        <f t="shared" si="29"/>
        <v>0</v>
      </c>
      <c r="AX134" s="90">
        <f>IF('Medical equipment-NSP'!AV142="Yes", 'Service providers'!G144, 1)</f>
        <v>1</v>
      </c>
      <c r="AY134" s="90" t="str">
        <f>IFERROR(('Medical equipment-NSP'!AW142*AX134)/BE134, "0")</f>
        <v>0</v>
      </c>
      <c r="AZ134" s="90">
        <f>IF('Medical equipment-NSP'!AV142="Yes", 'Service providers'!H144, 1)</f>
        <v>1</v>
      </c>
      <c r="BA134" s="90" t="str">
        <f>IFERROR(('Medical equipment-NSP'!AX142*AZ134)/BE134, "0")</f>
        <v>0</v>
      </c>
      <c r="BB134" s="90">
        <f>IF('Medical equipment-NSP'!AS142="yes", 1, 0)</f>
        <v>0</v>
      </c>
      <c r="BC134" s="90">
        <f>IF('Medical equipment-NSP'!AT142="yes", 1, 0)</f>
        <v>0</v>
      </c>
      <c r="BD134" s="90">
        <f>IF('Medical equipment-NSP'!AU142="yes", 1, 0)</f>
        <v>0</v>
      </c>
      <c r="BE134" s="90">
        <f t="shared" si="30"/>
        <v>0</v>
      </c>
      <c r="BF134" s="90">
        <f>IF('Medical equipment-NSP'!BC142="Yes", 'Service providers'!G144, 1)</f>
        <v>1</v>
      </c>
      <c r="BG134" s="90" t="str">
        <f>IFERROR(('Medical equipment-NSP'!BD142*BF134)/BM134, "0")</f>
        <v>0</v>
      </c>
      <c r="BH134" s="90">
        <f>IF('Medical equipment-NSP'!BC142="Yes", 'Service providers'!H144, 1)</f>
        <v>1</v>
      </c>
      <c r="BI134" s="90" t="str">
        <f>IFERROR(('Medical equipment-NSP'!BE142*BH134)/BM134, "0")</f>
        <v>0</v>
      </c>
      <c r="BJ134" s="90">
        <f>IF('Medical equipment-NSP'!AZ142="yes", 1, 0)</f>
        <v>0</v>
      </c>
      <c r="BK134" s="90">
        <f>IF('Medical equipment-NSP'!BA142="yes", 1, 0)</f>
        <v>0</v>
      </c>
      <c r="BL134" s="90">
        <f>IF('Medical equipment-NSP'!BB142="yes", 1, 0)</f>
        <v>0</v>
      </c>
      <c r="BM134" s="90">
        <f t="shared" si="31"/>
        <v>0</v>
      </c>
    </row>
    <row r="135" spans="1:65" x14ac:dyDescent="0.25">
      <c r="A135" s="98" t="str">
        <f>'Service providers'!A145</f>
        <v>Enter name of Site 6</v>
      </c>
      <c r="B135" s="90">
        <f>IF('Medical equipment-NSP'!F143="Yes", 'Service providers'!G145, 1)</f>
        <v>1</v>
      </c>
      <c r="C135" s="90" t="str">
        <f>IFERROR(('Medical equipment-NSP'!G143*B135)/I135, "0")</f>
        <v>0</v>
      </c>
      <c r="D135" s="90">
        <f>IF('Medical equipment-NSP'!F143="Yes", 'Service providers'!H145, 1)</f>
        <v>1</v>
      </c>
      <c r="E135" s="90" t="str">
        <f>IFERROR(('Medical equipment-NSP'!H143*D135)/I135, "0")</f>
        <v>0</v>
      </c>
      <c r="F135" s="90">
        <f>IF('Medical equipment-NSP'!C143="yes", 1, 0)</f>
        <v>0</v>
      </c>
      <c r="G135" s="90">
        <f>IF('Medical equipment-NSP'!D143="yes", 1, 0)</f>
        <v>0</v>
      </c>
      <c r="H135" s="90">
        <f>IF('Medical equipment-NSP'!E143="yes", 1, 0)</f>
        <v>0</v>
      </c>
      <c r="I135" s="90">
        <f t="shared" si="24"/>
        <v>0</v>
      </c>
      <c r="J135" s="90">
        <f>IF('Medical equipment-NSP'!M143="Yes", 'Service providers'!G145, 1)</f>
        <v>1</v>
      </c>
      <c r="K135" s="90" t="str">
        <f>IFERROR(('Medical equipment-NSP'!N143*J135)/Q135, "0")</f>
        <v>0</v>
      </c>
      <c r="L135" s="90">
        <f>IF('Medical equipment-NSP'!M143="Yes", 'Service providers'!H145, 1)</f>
        <v>1</v>
      </c>
      <c r="M135" s="90" t="str">
        <f>IFERROR(('Medical equipment-NSP'!O143*L135)/Q135, "0")</f>
        <v>0</v>
      </c>
      <c r="N135" s="90">
        <f>IF('Medical equipment-NSP'!J143="yes", 1, 0)</f>
        <v>0</v>
      </c>
      <c r="O135" s="90">
        <f>IF('Medical equipment-NSP'!K143="yes", 1, 0)</f>
        <v>0</v>
      </c>
      <c r="P135" s="90">
        <f>IF('Medical equipment-NSP'!L143="yes", 1, 0)</f>
        <v>0</v>
      </c>
      <c r="Q135" s="90">
        <f t="shared" si="25"/>
        <v>0</v>
      </c>
      <c r="R135" s="90">
        <f>IF('Medical equipment-NSP'!T143="Yes", 'Service providers'!G145, 1)</f>
        <v>1</v>
      </c>
      <c r="S135" s="90" t="str">
        <f>IFERROR(('Medical equipment-NSP'!U143*R135)/Y135, "0")</f>
        <v>0</v>
      </c>
      <c r="T135" s="90">
        <f>IF('Medical equipment-NSP'!T143="Yes", 'Service providers'!H145, 1)</f>
        <v>1</v>
      </c>
      <c r="U135" s="90" t="str">
        <f>IFERROR(('Medical equipment-NSP'!V143*T135)/Y135, "0")</f>
        <v>0</v>
      </c>
      <c r="V135" s="90">
        <f>IF('Medical equipment-NSP'!Q143="yes", 1, 0)</f>
        <v>0</v>
      </c>
      <c r="W135" s="90">
        <f>IF('Medical equipment-NSP'!R143="yes", 1, 0)</f>
        <v>0</v>
      </c>
      <c r="X135" s="90">
        <f>IF('Medical equipment-NSP'!S143="yes", 1, 0)</f>
        <v>0</v>
      </c>
      <c r="Y135" s="90">
        <f t="shared" si="26"/>
        <v>0</v>
      </c>
      <c r="Z135" s="90">
        <f>IF('Medical equipment-NSP'!AA143="Yes", 'Service providers'!G145, 1)</f>
        <v>1</v>
      </c>
      <c r="AA135" s="90" t="str">
        <f>IFERROR(('Medical equipment-NSP'!AB143*Z135)/AG135, "0")</f>
        <v>0</v>
      </c>
      <c r="AB135" s="90">
        <f>IF('Medical equipment-NSP'!AA143="Yes", 'Service providers'!H145, 1)</f>
        <v>1</v>
      </c>
      <c r="AC135" s="90" t="str">
        <f>IFERROR(('Medical equipment-NSP'!AC143*AB135)/AG135, "0")</f>
        <v>0</v>
      </c>
      <c r="AD135" s="90">
        <f>IF('Medical equipment-NSP'!X143="yes", 1, 0)</f>
        <v>0</v>
      </c>
      <c r="AE135" s="90">
        <f>IF('Medical equipment-NSP'!Y143="yes", 1, 0)</f>
        <v>0</v>
      </c>
      <c r="AF135" s="90">
        <f>IF('Medical equipment-NSP'!Z143="yes", 1, 0)</f>
        <v>0</v>
      </c>
      <c r="AG135" s="90">
        <f t="shared" si="27"/>
        <v>0</v>
      </c>
      <c r="AH135" s="90">
        <f>IF('Medical equipment-NSP'!AH143="Yes", 'Service providers'!G145, 1)</f>
        <v>1</v>
      </c>
      <c r="AI135" s="90" t="str">
        <f>IFERROR(('Medical equipment-NSP'!AI143*AH135)/AO135, "0")</f>
        <v>0</v>
      </c>
      <c r="AJ135" s="90">
        <f>IF('Medical equipment-NSP'!AH143="Yes", 'Service providers'!H145, 1)</f>
        <v>1</v>
      </c>
      <c r="AK135" s="90" t="str">
        <f>IFERROR(('Medical equipment-NSP'!AJ143*AJ135)/AO135, "0")</f>
        <v>0</v>
      </c>
      <c r="AL135" s="90">
        <f>IF('Medical equipment-NSP'!AE143="yes", 1, 0)</f>
        <v>0</v>
      </c>
      <c r="AM135" s="90">
        <f>IF('Medical equipment-NSP'!AF143="yes", 1, 0)</f>
        <v>0</v>
      </c>
      <c r="AN135" s="90">
        <f>IF('Medical equipment-NSP'!AG143="yes", 1, 0)</f>
        <v>0</v>
      </c>
      <c r="AO135" s="90">
        <f t="shared" si="28"/>
        <v>0</v>
      </c>
      <c r="AP135" s="90">
        <f>IF('Medical equipment-NSP'!AO143="Yes", 'Service providers'!G145, 1)</f>
        <v>1</v>
      </c>
      <c r="AQ135" s="90" t="str">
        <f>IFERROR(('Medical equipment-NSP'!AP143*AP135)/AW135, "0")</f>
        <v>0</v>
      </c>
      <c r="AR135" s="90">
        <f>IF('Medical equipment-NSP'!AO143="Yes", 'Service providers'!H145, 1)</f>
        <v>1</v>
      </c>
      <c r="AS135" s="90" t="str">
        <f>IFERROR(('Medical equipment-NSP'!AQ143*AR135)/AW135, "0")</f>
        <v>0</v>
      </c>
      <c r="AT135" s="90">
        <f>IF('Medical equipment-NSP'!AL143="yes", 1, 0)</f>
        <v>0</v>
      </c>
      <c r="AU135" s="90">
        <f>IF('Medical equipment-NSP'!AM143="yes", 1, 0)</f>
        <v>0</v>
      </c>
      <c r="AV135" s="90">
        <f>IF('Medical equipment-NSP'!AN143="yes", 1, 0)</f>
        <v>0</v>
      </c>
      <c r="AW135" s="90">
        <f t="shared" si="29"/>
        <v>0</v>
      </c>
      <c r="AX135" s="90">
        <f>IF('Medical equipment-NSP'!AV143="Yes", 'Service providers'!G145, 1)</f>
        <v>1</v>
      </c>
      <c r="AY135" s="90" t="str">
        <f>IFERROR(('Medical equipment-NSP'!AW143*AX135)/BE135, "0")</f>
        <v>0</v>
      </c>
      <c r="AZ135" s="90">
        <f>IF('Medical equipment-NSP'!AV143="Yes", 'Service providers'!H145, 1)</f>
        <v>1</v>
      </c>
      <c r="BA135" s="90" t="str">
        <f>IFERROR(('Medical equipment-NSP'!AX143*AZ135)/BE135, "0")</f>
        <v>0</v>
      </c>
      <c r="BB135" s="90">
        <f>IF('Medical equipment-NSP'!AS143="yes", 1, 0)</f>
        <v>0</v>
      </c>
      <c r="BC135" s="90">
        <f>IF('Medical equipment-NSP'!AT143="yes", 1, 0)</f>
        <v>0</v>
      </c>
      <c r="BD135" s="90">
        <f>IF('Medical equipment-NSP'!AU143="yes", 1, 0)</f>
        <v>0</v>
      </c>
      <c r="BE135" s="90">
        <f t="shared" si="30"/>
        <v>0</v>
      </c>
      <c r="BF135" s="90">
        <f>IF('Medical equipment-NSP'!BC143="Yes", 'Service providers'!G145, 1)</f>
        <v>1</v>
      </c>
      <c r="BG135" s="90" t="str">
        <f>IFERROR(('Medical equipment-NSP'!BD143*BF135)/BM135, "0")</f>
        <v>0</v>
      </c>
      <c r="BH135" s="90">
        <f>IF('Medical equipment-NSP'!BC143="Yes", 'Service providers'!H145, 1)</f>
        <v>1</v>
      </c>
      <c r="BI135" s="90" t="str">
        <f>IFERROR(('Medical equipment-NSP'!BE143*BH135)/BM135, "0")</f>
        <v>0</v>
      </c>
      <c r="BJ135" s="90">
        <f>IF('Medical equipment-NSP'!AZ143="yes", 1, 0)</f>
        <v>0</v>
      </c>
      <c r="BK135" s="90">
        <f>IF('Medical equipment-NSP'!BA143="yes", 1, 0)</f>
        <v>0</v>
      </c>
      <c r="BL135" s="90">
        <f>IF('Medical equipment-NSP'!BB143="yes", 1, 0)</f>
        <v>0</v>
      </c>
      <c r="BM135" s="90">
        <f t="shared" si="31"/>
        <v>0</v>
      </c>
    </row>
    <row r="136" spans="1:65" x14ac:dyDescent="0.25">
      <c r="A136" s="98" t="str">
        <f>'Service providers'!A146</f>
        <v>Enter name of Site 7</v>
      </c>
      <c r="B136" s="90">
        <f>IF('Medical equipment-NSP'!F144="Yes", 'Service providers'!G146, 1)</f>
        <v>1</v>
      </c>
      <c r="C136" s="90" t="str">
        <f>IFERROR(('Medical equipment-NSP'!G144*B136)/I136, "0")</f>
        <v>0</v>
      </c>
      <c r="D136" s="90">
        <f>IF('Medical equipment-NSP'!F144="Yes", 'Service providers'!H146, 1)</f>
        <v>1</v>
      </c>
      <c r="E136" s="90" t="str">
        <f>IFERROR(('Medical equipment-NSP'!H144*D136)/I136, "0")</f>
        <v>0</v>
      </c>
      <c r="F136" s="90">
        <f>IF('Medical equipment-NSP'!C144="yes", 1, 0)</f>
        <v>0</v>
      </c>
      <c r="G136" s="90">
        <f>IF('Medical equipment-NSP'!D144="yes", 1, 0)</f>
        <v>0</v>
      </c>
      <c r="H136" s="90">
        <f>IF('Medical equipment-NSP'!E144="yes", 1, 0)</f>
        <v>0</v>
      </c>
      <c r="I136" s="90">
        <f t="shared" si="24"/>
        <v>0</v>
      </c>
      <c r="J136" s="90">
        <f>IF('Medical equipment-NSP'!M144="Yes", 'Service providers'!G146, 1)</f>
        <v>1</v>
      </c>
      <c r="K136" s="90" t="str">
        <f>IFERROR(('Medical equipment-NSP'!N144*J136)/Q136, "0")</f>
        <v>0</v>
      </c>
      <c r="L136" s="90">
        <f>IF('Medical equipment-NSP'!M144="Yes", 'Service providers'!H146, 1)</f>
        <v>1</v>
      </c>
      <c r="M136" s="90" t="str">
        <f>IFERROR(('Medical equipment-NSP'!O144*L136)/Q136, "0")</f>
        <v>0</v>
      </c>
      <c r="N136" s="90">
        <f>IF('Medical equipment-NSP'!J144="yes", 1, 0)</f>
        <v>0</v>
      </c>
      <c r="O136" s="90">
        <f>IF('Medical equipment-NSP'!K144="yes", 1, 0)</f>
        <v>0</v>
      </c>
      <c r="P136" s="90">
        <f>IF('Medical equipment-NSP'!L144="yes", 1, 0)</f>
        <v>0</v>
      </c>
      <c r="Q136" s="90">
        <f t="shared" si="25"/>
        <v>0</v>
      </c>
      <c r="R136" s="90">
        <f>IF('Medical equipment-NSP'!T144="Yes", 'Service providers'!G146, 1)</f>
        <v>1</v>
      </c>
      <c r="S136" s="90" t="str">
        <f>IFERROR(('Medical equipment-NSP'!U144*R136)/Y136, "0")</f>
        <v>0</v>
      </c>
      <c r="T136" s="90">
        <f>IF('Medical equipment-NSP'!T144="Yes", 'Service providers'!H146, 1)</f>
        <v>1</v>
      </c>
      <c r="U136" s="90" t="str">
        <f>IFERROR(('Medical equipment-NSP'!V144*T136)/Y136, "0")</f>
        <v>0</v>
      </c>
      <c r="V136" s="90">
        <f>IF('Medical equipment-NSP'!Q144="yes", 1, 0)</f>
        <v>0</v>
      </c>
      <c r="W136" s="90">
        <f>IF('Medical equipment-NSP'!R144="yes", 1, 0)</f>
        <v>0</v>
      </c>
      <c r="X136" s="90">
        <f>IF('Medical equipment-NSP'!S144="yes", 1, 0)</f>
        <v>0</v>
      </c>
      <c r="Y136" s="90">
        <f t="shared" si="26"/>
        <v>0</v>
      </c>
      <c r="Z136" s="90">
        <f>IF('Medical equipment-NSP'!AA144="Yes", 'Service providers'!G146, 1)</f>
        <v>1</v>
      </c>
      <c r="AA136" s="90" t="str">
        <f>IFERROR(('Medical equipment-NSP'!AB144*Z136)/AG136, "0")</f>
        <v>0</v>
      </c>
      <c r="AB136" s="90">
        <f>IF('Medical equipment-NSP'!AA144="Yes", 'Service providers'!H146, 1)</f>
        <v>1</v>
      </c>
      <c r="AC136" s="90" t="str">
        <f>IFERROR(('Medical equipment-NSP'!AC144*AB136)/AG136, "0")</f>
        <v>0</v>
      </c>
      <c r="AD136" s="90">
        <f>IF('Medical equipment-NSP'!X144="yes", 1, 0)</f>
        <v>0</v>
      </c>
      <c r="AE136" s="90">
        <f>IF('Medical equipment-NSP'!Y144="yes", 1, 0)</f>
        <v>0</v>
      </c>
      <c r="AF136" s="90">
        <f>IF('Medical equipment-NSP'!Z144="yes", 1, 0)</f>
        <v>0</v>
      </c>
      <c r="AG136" s="90">
        <f t="shared" si="27"/>
        <v>0</v>
      </c>
      <c r="AH136" s="90">
        <f>IF('Medical equipment-NSP'!AH144="Yes", 'Service providers'!G146, 1)</f>
        <v>1</v>
      </c>
      <c r="AI136" s="90" t="str">
        <f>IFERROR(('Medical equipment-NSP'!AI144*AH136)/AO136, "0")</f>
        <v>0</v>
      </c>
      <c r="AJ136" s="90">
        <f>IF('Medical equipment-NSP'!AH144="Yes", 'Service providers'!H146, 1)</f>
        <v>1</v>
      </c>
      <c r="AK136" s="90" t="str">
        <f>IFERROR(('Medical equipment-NSP'!AJ144*AJ136)/AO136, "0")</f>
        <v>0</v>
      </c>
      <c r="AL136" s="90">
        <f>IF('Medical equipment-NSP'!AE144="yes", 1, 0)</f>
        <v>0</v>
      </c>
      <c r="AM136" s="90">
        <f>IF('Medical equipment-NSP'!AF144="yes", 1, 0)</f>
        <v>0</v>
      </c>
      <c r="AN136" s="90">
        <f>IF('Medical equipment-NSP'!AG144="yes", 1, 0)</f>
        <v>0</v>
      </c>
      <c r="AO136" s="90">
        <f t="shared" si="28"/>
        <v>0</v>
      </c>
      <c r="AP136" s="90">
        <f>IF('Medical equipment-NSP'!AO144="Yes", 'Service providers'!G146, 1)</f>
        <v>1</v>
      </c>
      <c r="AQ136" s="90" t="str">
        <f>IFERROR(('Medical equipment-NSP'!AP144*AP136)/AW136, "0")</f>
        <v>0</v>
      </c>
      <c r="AR136" s="90">
        <f>IF('Medical equipment-NSP'!AO144="Yes", 'Service providers'!H146, 1)</f>
        <v>1</v>
      </c>
      <c r="AS136" s="90" t="str">
        <f>IFERROR(('Medical equipment-NSP'!AQ144*AR136)/AW136, "0")</f>
        <v>0</v>
      </c>
      <c r="AT136" s="90">
        <f>IF('Medical equipment-NSP'!AL144="yes", 1, 0)</f>
        <v>0</v>
      </c>
      <c r="AU136" s="90">
        <f>IF('Medical equipment-NSP'!AM144="yes", 1, 0)</f>
        <v>0</v>
      </c>
      <c r="AV136" s="90">
        <f>IF('Medical equipment-NSP'!AN144="yes", 1, 0)</f>
        <v>0</v>
      </c>
      <c r="AW136" s="90">
        <f t="shared" si="29"/>
        <v>0</v>
      </c>
      <c r="AX136" s="90">
        <f>IF('Medical equipment-NSP'!AV144="Yes", 'Service providers'!G146, 1)</f>
        <v>1</v>
      </c>
      <c r="AY136" s="90" t="str">
        <f>IFERROR(('Medical equipment-NSP'!AW144*AX136)/BE136, "0")</f>
        <v>0</v>
      </c>
      <c r="AZ136" s="90">
        <f>IF('Medical equipment-NSP'!AV144="Yes", 'Service providers'!H146, 1)</f>
        <v>1</v>
      </c>
      <c r="BA136" s="90" t="str">
        <f>IFERROR(('Medical equipment-NSP'!AX144*AZ136)/BE136, "0")</f>
        <v>0</v>
      </c>
      <c r="BB136" s="90">
        <f>IF('Medical equipment-NSP'!AS144="yes", 1, 0)</f>
        <v>0</v>
      </c>
      <c r="BC136" s="90">
        <f>IF('Medical equipment-NSP'!AT144="yes", 1, 0)</f>
        <v>0</v>
      </c>
      <c r="BD136" s="90">
        <f>IF('Medical equipment-NSP'!AU144="yes", 1, 0)</f>
        <v>0</v>
      </c>
      <c r="BE136" s="90">
        <f t="shared" si="30"/>
        <v>0</v>
      </c>
      <c r="BF136" s="90">
        <f>IF('Medical equipment-NSP'!BC144="Yes", 'Service providers'!G146, 1)</f>
        <v>1</v>
      </c>
      <c r="BG136" s="90" t="str">
        <f>IFERROR(('Medical equipment-NSP'!BD144*BF136)/BM136, "0")</f>
        <v>0</v>
      </c>
      <c r="BH136" s="90">
        <f>IF('Medical equipment-NSP'!BC144="Yes", 'Service providers'!H146, 1)</f>
        <v>1</v>
      </c>
      <c r="BI136" s="90" t="str">
        <f>IFERROR(('Medical equipment-NSP'!BE144*BH136)/BM136, "0")</f>
        <v>0</v>
      </c>
      <c r="BJ136" s="90">
        <f>IF('Medical equipment-NSP'!AZ144="yes", 1, 0)</f>
        <v>0</v>
      </c>
      <c r="BK136" s="90">
        <f>IF('Medical equipment-NSP'!BA144="yes", 1, 0)</f>
        <v>0</v>
      </c>
      <c r="BL136" s="90">
        <f>IF('Medical equipment-NSP'!BB144="yes", 1, 0)</f>
        <v>0</v>
      </c>
      <c r="BM136" s="90">
        <f t="shared" si="31"/>
        <v>0</v>
      </c>
    </row>
    <row r="137" spans="1:65" x14ac:dyDescent="0.25">
      <c r="A137" s="98" t="str">
        <f>'Service providers'!A147</f>
        <v>Enter name of Site 8</v>
      </c>
      <c r="B137" s="90">
        <f>IF('Medical equipment-NSP'!F145="Yes", 'Service providers'!G147, 1)</f>
        <v>1</v>
      </c>
      <c r="C137" s="90" t="str">
        <f>IFERROR(('Medical equipment-NSP'!G145*B137)/I137, "0")</f>
        <v>0</v>
      </c>
      <c r="D137" s="90">
        <f>IF('Medical equipment-NSP'!F145="Yes", 'Service providers'!H147, 1)</f>
        <v>1</v>
      </c>
      <c r="E137" s="90" t="str">
        <f>IFERROR(('Medical equipment-NSP'!H145*D137)/I137, "0")</f>
        <v>0</v>
      </c>
      <c r="F137" s="90">
        <f>IF('Medical equipment-NSP'!C145="yes", 1, 0)</f>
        <v>0</v>
      </c>
      <c r="G137" s="90">
        <f>IF('Medical equipment-NSP'!D145="yes", 1, 0)</f>
        <v>0</v>
      </c>
      <c r="H137" s="90">
        <f>IF('Medical equipment-NSP'!E145="yes", 1, 0)</f>
        <v>0</v>
      </c>
      <c r="I137" s="90">
        <f t="shared" si="24"/>
        <v>0</v>
      </c>
      <c r="J137" s="90">
        <f>IF('Medical equipment-NSP'!M145="Yes", 'Service providers'!G147, 1)</f>
        <v>1</v>
      </c>
      <c r="K137" s="90" t="str">
        <f>IFERROR(('Medical equipment-NSP'!N145*J137)/Q137, "0")</f>
        <v>0</v>
      </c>
      <c r="L137" s="90">
        <f>IF('Medical equipment-NSP'!M145="Yes", 'Service providers'!H147, 1)</f>
        <v>1</v>
      </c>
      <c r="M137" s="90" t="str">
        <f>IFERROR(('Medical equipment-NSP'!O145*L137)/Q137, "0")</f>
        <v>0</v>
      </c>
      <c r="N137" s="90">
        <f>IF('Medical equipment-NSP'!J145="yes", 1, 0)</f>
        <v>0</v>
      </c>
      <c r="O137" s="90">
        <f>IF('Medical equipment-NSP'!K145="yes", 1, 0)</f>
        <v>0</v>
      </c>
      <c r="P137" s="90">
        <f>IF('Medical equipment-NSP'!L145="yes", 1, 0)</f>
        <v>0</v>
      </c>
      <c r="Q137" s="90">
        <f t="shared" si="25"/>
        <v>0</v>
      </c>
      <c r="R137" s="90">
        <f>IF('Medical equipment-NSP'!T145="Yes", 'Service providers'!G147, 1)</f>
        <v>1</v>
      </c>
      <c r="S137" s="90" t="str">
        <f>IFERROR(('Medical equipment-NSP'!U145*R137)/Y137, "0")</f>
        <v>0</v>
      </c>
      <c r="T137" s="90">
        <f>IF('Medical equipment-NSP'!T145="Yes", 'Service providers'!H147, 1)</f>
        <v>1</v>
      </c>
      <c r="U137" s="90" t="str">
        <f>IFERROR(('Medical equipment-NSP'!V145*T137)/Y137, "0")</f>
        <v>0</v>
      </c>
      <c r="V137" s="90">
        <f>IF('Medical equipment-NSP'!Q145="yes", 1, 0)</f>
        <v>0</v>
      </c>
      <c r="W137" s="90">
        <f>IF('Medical equipment-NSP'!R145="yes", 1, 0)</f>
        <v>0</v>
      </c>
      <c r="X137" s="90">
        <f>IF('Medical equipment-NSP'!S145="yes", 1, 0)</f>
        <v>0</v>
      </c>
      <c r="Y137" s="90">
        <f t="shared" si="26"/>
        <v>0</v>
      </c>
      <c r="Z137" s="90">
        <f>IF('Medical equipment-NSP'!AA145="Yes", 'Service providers'!G147, 1)</f>
        <v>1</v>
      </c>
      <c r="AA137" s="90" t="str">
        <f>IFERROR(('Medical equipment-NSP'!AB145*Z137)/AG137, "0")</f>
        <v>0</v>
      </c>
      <c r="AB137" s="90">
        <f>IF('Medical equipment-NSP'!AA145="Yes", 'Service providers'!H147, 1)</f>
        <v>1</v>
      </c>
      <c r="AC137" s="90" t="str">
        <f>IFERROR(('Medical equipment-NSP'!AC145*AB137)/AG137, "0")</f>
        <v>0</v>
      </c>
      <c r="AD137" s="90">
        <f>IF('Medical equipment-NSP'!X145="yes", 1, 0)</f>
        <v>0</v>
      </c>
      <c r="AE137" s="90">
        <f>IF('Medical equipment-NSP'!Y145="yes", 1, 0)</f>
        <v>0</v>
      </c>
      <c r="AF137" s="90">
        <f>IF('Medical equipment-NSP'!Z145="yes", 1, 0)</f>
        <v>0</v>
      </c>
      <c r="AG137" s="90">
        <f t="shared" si="27"/>
        <v>0</v>
      </c>
      <c r="AH137" s="90">
        <f>IF('Medical equipment-NSP'!AH145="Yes", 'Service providers'!G147, 1)</f>
        <v>1</v>
      </c>
      <c r="AI137" s="90" t="str">
        <f>IFERROR(('Medical equipment-NSP'!AI145*AH137)/AO137, "0")</f>
        <v>0</v>
      </c>
      <c r="AJ137" s="90">
        <f>IF('Medical equipment-NSP'!AH145="Yes", 'Service providers'!H147, 1)</f>
        <v>1</v>
      </c>
      <c r="AK137" s="90" t="str">
        <f>IFERROR(('Medical equipment-NSP'!AJ145*AJ137)/AO137, "0")</f>
        <v>0</v>
      </c>
      <c r="AL137" s="90">
        <f>IF('Medical equipment-NSP'!AE145="yes", 1, 0)</f>
        <v>0</v>
      </c>
      <c r="AM137" s="90">
        <f>IF('Medical equipment-NSP'!AF145="yes", 1, 0)</f>
        <v>0</v>
      </c>
      <c r="AN137" s="90">
        <f>IF('Medical equipment-NSP'!AG145="yes", 1, 0)</f>
        <v>0</v>
      </c>
      <c r="AO137" s="90">
        <f t="shared" si="28"/>
        <v>0</v>
      </c>
      <c r="AP137" s="90">
        <f>IF('Medical equipment-NSP'!AO145="Yes", 'Service providers'!G147, 1)</f>
        <v>1</v>
      </c>
      <c r="AQ137" s="90" t="str">
        <f>IFERROR(('Medical equipment-NSP'!AP145*AP137)/AW137, "0")</f>
        <v>0</v>
      </c>
      <c r="AR137" s="90">
        <f>IF('Medical equipment-NSP'!AO145="Yes", 'Service providers'!H147, 1)</f>
        <v>1</v>
      </c>
      <c r="AS137" s="90" t="str">
        <f>IFERROR(('Medical equipment-NSP'!AQ145*AR137)/AW137, "0")</f>
        <v>0</v>
      </c>
      <c r="AT137" s="90">
        <f>IF('Medical equipment-NSP'!AL145="yes", 1, 0)</f>
        <v>0</v>
      </c>
      <c r="AU137" s="90">
        <f>IF('Medical equipment-NSP'!AM145="yes", 1, 0)</f>
        <v>0</v>
      </c>
      <c r="AV137" s="90">
        <f>IF('Medical equipment-NSP'!AN145="yes", 1, 0)</f>
        <v>0</v>
      </c>
      <c r="AW137" s="90">
        <f t="shared" si="29"/>
        <v>0</v>
      </c>
      <c r="AX137" s="90">
        <f>IF('Medical equipment-NSP'!AV145="Yes", 'Service providers'!G147, 1)</f>
        <v>1</v>
      </c>
      <c r="AY137" s="90" t="str">
        <f>IFERROR(('Medical equipment-NSP'!AW145*AX137)/BE137, "0")</f>
        <v>0</v>
      </c>
      <c r="AZ137" s="90">
        <f>IF('Medical equipment-NSP'!AV145="Yes", 'Service providers'!H147, 1)</f>
        <v>1</v>
      </c>
      <c r="BA137" s="90" t="str">
        <f>IFERROR(('Medical equipment-NSP'!AX145*AZ137)/BE137, "0")</f>
        <v>0</v>
      </c>
      <c r="BB137" s="90">
        <f>IF('Medical equipment-NSP'!AS145="yes", 1, 0)</f>
        <v>0</v>
      </c>
      <c r="BC137" s="90">
        <f>IF('Medical equipment-NSP'!AT145="yes", 1, 0)</f>
        <v>0</v>
      </c>
      <c r="BD137" s="90">
        <f>IF('Medical equipment-NSP'!AU145="yes", 1, 0)</f>
        <v>0</v>
      </c>
      <c r="BE137" s="90">
        <f t="shared" si="30"/>
        <v>0</v>
      </c>
      <c r="BF137" s="90">
        <f>IF('Medical equipment-NSP'!BC145="Yes", 'Service providers'!G147, 1)</f>
        <v>1</v>
      </c>
      <c r="BG137" s="90" t="str">
        <f>IFERROR(('Medical equipment-NSP'!BD145*BF137)/BM137, "0")</f>
        <v>0</v>
      </c>
      <c r="BH137" s="90">
        <f>IF('Medical equipment-NSP'!BC145="Yes", 'Service providers'!H147, 1)</f>
        <v>1</v>
      </c>
      <c r="BI137" s="90" t="str">
        <f>IFERROR(('Medical equipment-NSP'!BE145*BH137)/BM137, "0")</f>
        <v>0</v>
      </c>
      <c r="BJ137" s="90">
        <f>IF('Medical equipment-NSP'!AZ145="yes", 1, 0)</f>
        <v>0</v>
      </c>
      <c r="BK137" s="90">
        <f>IF('Medical equipment-NSP'!BA145="yes", 1, 0)</f>
        <v>0</v>
      </c>
      <c r="BL137" s="90">
        <f>IF('Medical equipment-NSP'!BB145="yes", 1, 0)</f>
        <v>0</v>
      </c>
      <c r="BM137" s="90">
        <f t="shared" si="31"/>
        <v>0</v>
      </c>
    </row>
    <row r="138" spans="1:65" x14ac:dyDescent="0.25">
      <c r="A138" s="98" t="str">
        <f>'Service providers'!A148</f>
        <v>Enter name of Site 9</v>
      </c>
      <c r="B138" s="90">
        <f>IF('Medical equipment-NSP'!F146="Yes", 'Service providers'!G148, 1)</f>
        <v>1</v>
      </c>
      <c r="C138" s="90" t="str">
        <f>IFERROR(('Medical equipment-NSP'!G146*B138)/I138, "0")</f>
        <v>0</v>
      </c>
      <c r="D138" s="90">
        <f>IF('Medical equipment-NSP'!F146="Yes", 'Service providers'!H148, 1)</f>
        <v>1</v>
      </c>
      <c r="E138" s="90" t="str">
        <f>IFERROR(('Medical equipment-NSP'!H146*D138)/I138, "0")</f>
        <v>0</v>
      </c>
      <c r="F138" s="90">
        <f>IF('Medical equipment-NSP'!C146="yes", 1, 0)</f>
        <v>0</v>
      </c>
      <c r="G138" s="90">
        <f>IF('Medical equipment-NSP'!D146="yes", 1, 0)</f>
        <v>0</v>
      </c>
      <c r="H138" s="90">
        <f>IF('Medical equipment-NSP'!E146="yes", 1, 0)</f>
        <v>0</v>
      </c>
      <c r="I138" s="90">
        <f t="shared" si="24"/>
        <v>0</v>
      </c>
      <c r="J138" s="90">
        <f>IF('Medical equipment-NSP'!M146="Yes", 'Service providers'!G148, 1)</f>
        <v>1</v>
      </c>
      <c r="K138" s="90" t="str">
        <f>IFERROR(('Medical equipment-NSP'!N146*J138)/Q138, "0")</f>
        <v>0</v>
      </c>
      <c r="L138" s="90">
        <f>IF('Medical equipment-NSP'!M146="Yes", 'Service providers'!H148, 1)</f>
        <v>1</v>
      </c>
      <c r="M138" s="90" t="str">
        <f>IFERROR(('Medical equipment-NSP'!O146*L138)/Q138, "0")</f>
        <v>0</v>
      </c>
      <c r="N138" s="90">
        <f>IF('Medical equipment-NSP'!J146="yes", 1, 0)</f>
        <v>0</v>
      </c>
      <c r="O138" s="90">
        <f>IF('Medical equipment-NSP'!K146="yes", 1, 0)</f>
        <v>0</v>
      </c>
      <c r="P138" s="90">
        <f>IF('Medical equipment-NSP'!L146="yes", 1, 0)</f>
        <v>0</v>
      </c>
      <c r="Q138" s="90">
        <f t="shared" si="25"/>
        <v>0</v>
      </c>
      <c r="R138" s="90">
        <f>IF('Medical equipment-NSP'!T146="Yes", 'Service providers'!G148, 1)</f>
        <v>1</v>
      </c>
      <c r="S138" s="90" t="str">
        <f>IFERROR(('Medical equipment-NSP'!U146*R138)/Y138, "0")</f>
        <v>0</v>
      </c>
      <c r="T138" s="90">
        <f>IF('Medical equipment-NSP'!T146="Yes", 'Service providers'!H148, 1)</f>
        <v>1</v>
      </c>
      <c r="U138" s="90" t="str">
        <f>IFERROR(('Medical equipment-NSP'!V146*T138)/Y138, "0")</f>
        <v>0</v>
      </c>
      <c r="V138" s="90">
        <f>IF('Medical equipment-NSP'!Q146="yes", 1, 0)</f>
        <v>0</v>
      </c>
      <c r="W138" s="90">
        <f>IF('Medical equipment-NSP'!R146="yes", 1, 0)</f>
        <v>0</v>
      </c>
      <c r="X138" s="90">
        <f>IF('Medical equipment-NSP'!S146="yes", 1, 0)</f>
        <v>0</v>
      </c>
      <c r="Y138" s="90">
        <f t="shared" si="26"/>
        <v>0</v>
      </c>
      <c r="Z138" s="90">
        <f>IF('Medical equipment-NSP'!AA146="Yes", 'Service providers'!G148, 1)</f>
        <v>1</v>
      </c>
      <c r="AA138" s="90" t="str">
        <f>IFERROR(('Medical equipment-NSP'!AB146*Z138)/AG138, "0")</f>
        <v>0</v>
      </c>
      <c r="AB138" s="90">
        <f>IF('Medical equipment-NSP'!AA146="Yes", 'Service providers'!H148, 1)</f>
        <v>1</v>
      </c>
      <c r="AC138" s="90" t="str">
        <f>IFERROR(('Medical equipment-NSP'!AC146*AB138)/AG138, "0")</f>
        <v>0</v>
      </c>
      <c r="AD138" s="90">
        <f>IF('Medical equipment-NSP'!X146="yes", 1, 0)</f>
        <v>0</v>
      </c>
      <c r="AE138" s="90">
        <f>IF('Medical equipment-NSP'!Y146="yes", 1, 0)</f>
        <v>0</v>
      </c>
      <c r="AF138" s="90">
        <f>IF('Medical equipment-NSP'!Z146="yes", 1, 0)</f>
        <v>0</v>
      </c>
      <c r="AG138" s="90">
        <f t="shared" si="27"/>
        <v>0</v>
      </c>
      <c r="AH138" s="90">
        <f>IF('Medical equipment-NSP'!AH146="Yes", 'Service providers'!G148, 1)</f>
        <v>1</v>
      </c>
      <c r="AI138" s="90" t="str">
        <f>IFERROR(('Medical equipment-NSP'!AI146*AH138)/AO138, "0")</f>
        <v>0</v>
      </c>
      <c r="AJ138" s="90">
        <f>IF('Medical equipment-NSP'!AH146="Yes", 'Service providers'!H148, 1)</f>
        <v>1</v>
      </c>
      <c r="AK138" s="90" t="str">
        <f>IFERROR(('Medical equipment-NSP'!AJ146*AJ138)/AO138, "0")</f>
        <v>0</v>
      </c>
      <c r="AL138" s="90">
        <f>IF('Medical equipment-NSP'!AE146="yes", 1, 0)</f>
        <v>0</v>
      </c>
      <c r="AM138" s="90">
        <f>IF('Medical equipment-NSP'!AF146="yes", 1, 0)</f>
        <v>0</v>
      </c>
      <c r="AN138" s="90">
        <f>IF('Medical equipment-NSP'!AG146="yes", 1, 0)</f>
        <v>0</v>
      </c>
      <c r="AO138" s="90">
        <f t="shared" si="28"/>
        <v>0</v>
      </c>
      <c r="AP138" s="90">
        <f>IF('Medical equipment-NSP'!AO146="Yes", 'Service providers'!G148, 1)</f>
        <v>1</v>
      </c>
      <c r="AQ138" s="90" t="str">
        <f>IFERROR(('Medical equipment-NSP'!AP146*AP138)/AW138, "0")</f>
        <v>0</v>
      </c>
      <c r="AR138" s="90">
        <f>IF('Medical equipment-NSP'!AO146="Yes", 'Service providers'!H148, 1)</f>
        <v>1</v>
      </c>
      <c r="AS138" s="90" t="str">
        <f>IFERROR(('Medical equipment-NSP'!AQ146*AR138)/AW138, "0")</f>
        <v>0</v>
      </c>
      <c r="AT138" s="90">
        <f>IF('Medical equipment-NSP'!AL146="yes", 1, 0)</f>
        <v>0</v>
      </c>
      <c r="AU138" s="90">
        <f>IF('Medical equipment-NSP'!AM146="yes", 1, 0)</f>
        <v>0</v>
      </c>
      <c r="AV138" s="90">
        <f>IF('Medical equipment-NSP'!AN146="yes", 1, 0)</f>
        <v>0</v>
      </c>
      <c r="AW138" s="90">
        <f t="shared" si="29"/>
        <v>0</v>
      </c>
      <c r="AX138" s="90">
        <f>IF('Medical equipment-NSP'!AV146="Yes", 'Service providers'!G148, 1)</f>
        <v>1</v>
      </c>
      <c r="AY138" s="90" t="str">
        <f>IFERROR(('Medical equipment-NSP'!AW146*AX138)/BE138, "0")</f>
        <v>0</v>
      </c>
      <c r="AZ138" s="90">
        <f>IF('Medical equipment-NSP'!AV146="Yes", 'Service providers'!H148, 1)</f>
        <v>1</v>
      </c>
      <c r="BA138" s="90" t="str">
        <f>IFERROR(('Medical equipment-NSP'!AX146*AZ138)/BE138, "0")</f>
        <v>0</v>
      </c>
      <c r="BB138" s="90">
        <f>IF('Medical equipment-NSP'!AS146="yes", 1, 0)</f>
        <v>0</v>
      </c>
      <c r="BC138" s="90">
        <f>IF('Medical equipment-NSP'!AT146="yes", 1, 0)</f>
        <v>0</v>
      </c>
      <c r="BD138" s="90">
        <f>IF('Medical equipment-NSP'!AU146="yes", 1, 0)</f>
        <v>0</v>
      </c>
      <c r="BE138" s="90">
        <f t="shared" si="30"/>
        <v>0</v>
      </c>
      <c r="BF138" s="90">
        <f>IF('Medical equipment-NSP'!BC146="Yes", 'Service providers'!G148, 1)</f>
        <v>1</v>
      </c>
      <c r="BG138" s="90" t="str">
        <f>IFERROR(('Medical equipment-NSP'!BD146*BF138)/BM138, "0")</f>
        <v>0</v>
      </c>
      <c r="BH138" s="90">
        <f>IF('Medical equipment-NSP'!BC146="Yes", 'Service providers'!H148, 1)</f>
        <v>1</v>
      </c>
      <c r="BI138" s="90" t="str">
        <f>IFERROR(('Medical equipment-NSP'!BE146*BH138)/BM138, "0")</f>
        <v>0</v>
      </c>
      <c r="BJ138" s="90">
        <f>IF('Medical equipment-NSP'!AZ146="yes", 1, 0)</f>
        <v>0</v>
      </c>
      <c r="BK138" s="90">
        <f>IF('Medical equipment-NSP'!BA146="yes", 1, 0)</f>
        <v>0</v>
      </c>
      <c r="BL138" s="90">
        <f>IF('Medical equipment-NSP'!BB146="yes", 1, 0)</f>
        <v>0</v>
      </c>
      <c r="BM138" s="90">
        <f t="shared" si="31"/>
        <v>0</v>
      </c>
    </row>
    <row r="139" spans="1:65" x14ac:dyDescent="0.25">
      <c r="A139" s="98" t="str">
        <f>'Service providers'!A149</f>
        <v>Enter name of Site 10</v>
      </c>
      <c r="B139" s="90">
        <f>IF('Medical equipment-NSP'!F147="Yes", 'Service providers'!G149, 1)</f>
        <v>1</v>
      </c>
      <c r="C139" s="90" t="str">
        <f>IFERROR(('Medical equipment-NSP'!G147*B139)/I139, "0")</f>
        <v>0</v>
      </c>
      <c r="D139" s="90">
        <f>IF('Medical equipment-NSP'!F147="Yes", 'Service providers'!H149, 1)</f>
        <v>1</v>
      </c>
      <c r="E139" s="90" t="str">
        <f>IFERROR(('Medical equipment-NSP'!H147*D139)/I139, "0")</f>
        <v>0</v>
      </c>
      <c r="F139" s="90">
        <f>IF('Medical equipment-NSP'!C147="yes", 1, 0)</f>
        <v>0</v>
      </c>
      <c r="G139" s="90">
        <f>IF('Medical equipment-NSP'!D147="yes", 1, 0)</f>
        <v>0</v>
      </c>
      <c r="H139" s="90">
        <f>IF('Medical equipment-NSP'!E147="yes", 1, 0)</f>
        <v>0</v>
      </c>
      <c r="I139" s="90">
        <f t="shared" si="24"/>
        <v>0</v>
      </c>
      <c r="J139" s="90">
        <f>IF('Medical equipment-NSP'!M147="Yes", 'Service providers'!G149, 1)</f>
        <v>1</v>
      </c>
      <c r="K139" s="90" t="str">
        <f>IFERROR(('Medical equipment-NSP'!N147*J139)/Q139, "0")</f>
        <v>0</v>
      </c>
      <c r="L139" s="90">
        <f>IF('Medical equipment-NSP'!M147="Yes", 'Service providers'!H149, 1)</f>
        <v>1</v>
      </c>
      <c r="M139" s="90" t="str">
        <f>IFERROR(('Medical equipment-NSP'!O147*L139)/Q139, "0")</f>
        <v>0</v>
      </c>
      <c r="N139" s="90">
        <f>IF('Medical equipment-NSP'!J147="yes", 1, 0)</f>
        <v>0</v>
      </c>
      <c r="O139" s="90">
        <f>IF('Medical equipment-NSP'!K147="yes", 1, 0)</f>
        <v>0</v>
      </c>
      <c r="P139" s="90">
        <f>IF('Medical equipment-NSP'!L147="yes", 1, 0)</f>
        <v>0</v>
      </c>
      <c r="Q139" s="90">
        <f t="shared" si="25"/>
        <v>0</v>
      </c>
      <c r="R139" s="90">
        <f>IF('Medical equipment-NSP'!T147="Yes", 'Service providers'!G149, 1)</f>
        <v>1</v>
      </c>
      <c r="S139" s="90" t="str">
        <f>IFERROR(('Medical equipment-NSP'!U147*R139)/Y139, "0")</f>
        <v>0</v>
      </c>
      <c r="T139" s="90">
        <f>IF('Medical equipment-NSP'!T147="Yes", 'Service providers'!H149, 1)</f>
        <v>1</v>
      </c>
      <c r="U139" s="90" t="str">
        <f>IFERROR(('Medical equipment-NSP'!V147*T139)/Y139, "0")</f>
        <v>0</v>
      </c>
      <c r="V139" s="90">
        <f>IF('Medical equipment-NSP'!Q147="yes", 1, 0)</f>
        <v>0</v>
      </c>
      <c r="W139" s="90">
        <f>IF('Medical equipment-NSP'!R147="yes", 1, 0)</f>
        <v>0</v>
      </c>
      <c r="X139" s="90">
        <f>IF('Medical equipment-NSP'!S147="yes", 1, 0)</f>
        <v>0</v>
      </c>
      <c r="Y139" s="90">
        <f t="shared" si="26"/>
        <v>0</v>
      </c>
      <c r="Z139" s="90">
        <f>IF('Medical equipment-NSP'!AA147="Yes", 'Service providers'!G149, 1)</f>
        <v>1</v>
      </c>
      <c r="AA139" s="90" t="str">
        <f>IFERROR(('Medical equipment-NSP'!AB147*Z139)/AG139, "0")</f>
        <v>0</v>
      </c>
      <c r="AB139" s="90">
        <f>IF('Medical equipment-NSP'!AA147="Yes", 'Service providers'!H149, 1)</f>
        <v>1</v>
      </c>
      <c r="AC139" s="90" t="str">
        <f>IFERROR(('Medical equipment-NSP'!AC147*AB139)/AG139, "0")</f>
        <v>0</v>
      </c>
      <c r="AD139" s="90">
        <f>IF('Medical equipment-NSP'!X147="yes", 1, 0)</f>
        <v>0</v>
      </c>
      <c r="AE139" s="90">
        <f>IF('Medical equipment-NSP'!Y147="yes", 1, 0)</f>
        <v>0</v>
      </c>
      <c r="AF139" s="90">
        <f>IF('Medical equipment-NSP'!Z147="yes", 1, 0)</f>
        <v>0</v>
      </c>
      <c r="AG139" s="90">
        <f t="shared" si="27"/>
        <v>0</v>
      </c>
      <c r="AH139" s="90">
        <f>IF('Medical equipment-NSP'!AH147="Yes", 'Service providers'!G149, 1)</f>
        <v>1</v>
      </c>
      <c r="AI139" s="90" t="str">
        <f>IFERROR(('Medical equipment-NSP'!AI147*AH139)/AO139, "0")</f>
        <v>0</v>
      </c>
      <c r="AJ139" s="90">
        <f>IF('Medical equipment-NSP'!AH147="Yes", 'Service providers'!H149, 1)</f>
        <v>1</v>
      </c>
      <c r="AK139" s="90" t="str">
        <f>IFERROR(('Medical equipment-NSP'!AJ147*AJ139)/AO139, "0")</f>
        <v>0</v>
      </c>
      <c r="AL139" s="90">
        <f>IF('Medical equipment-NSP'!AE147="yes", 1, 0)</f>
        <v>0</v>
      </c>
      <c r="AM139" s="90">
        <f>IF('Medical equipment-NSP'!AF147="yes", 1, 0)</f>
        <v>0</v>
      </c>
      <c r="AN139" s="90">
        <f>IF('Medical equipment-NSP'!AG147="yes", 1, 0)</f>
        <v>0</v>
      </c>
      <c r="AO139" s="90">
        <f t="shared" si="28"/>
        <v>0</v>
      </c>
      <c r="AP139" s="90">
        <f>IF('Medical equipment-NSP'!AO147="Yes", 'Service providers'!G149, 1)</f>
        <v>1</v>
      </c>
      <c r="AQ139" s="90" t="str">
        <f>IFERROR(('Medical equipment-NSP'!AP147*AP139)/AW139, "0")</f>
        <v>0</v>
      </c>
      <c r="AR139" s="90">
        <f>IF('Medical equipment-NSP'!AO147="Yes", 'Service providers'!H149, 1)</f>
        <v>1</v>
      </c>
      <c r="AS139" s="90" t="str">
        <f>IFERROR(('Medical equipment-NSP'!AQ147*AR139)/AW139, "0")</f>
        <v>0</v>
      </c>
      <c r="AT139" s="90">
        <f>IF('Medical equipment-NSP'!AL147="yes", 1, 0)</f>
        <v>0</v>
      </c>
      <c r="AU139" s="90">
        <f>IF('Medical equipment-NSP'!AM147="yes", 1, 0)</f>
        <v>0</v>
      </c>
      <c r="AV139" s="90">
        <f>IF('Medical equipment-NSP'!AN147="yes", 1, 0)</f>
        <v>0</v>
      </c>
      <c r="AW139" s="90">
        <f t="shared" si="29"/>
        <v>0</v>
      </c>
      <c r="AX139" s="90">
        <f>IF('Medical equipment-NSP'!AV147="Yes", 'Service providers'!G149, 1)</f>
        <v>1</v>
      </c>
      <c r="AY139" s="90" t="str">
        <f>IFERROR(('Medical equipment-NSP'!AW147*AX139)/BE139, "0")</f>
        <v>0</v>
      </c>
      <c r="AZ139" s="90">
        <f>IF('Medical equipment-NSP'!AV147="Yes", 'Service providers'!H149, 1)</f>
        <v>1</v>
      </c>
      <c r="BA139" s="90" t="str">
        <f>IFERROR(('Medical equipment-NSP'!AX147*AZ139)/BE139, "0")</f>
        <v>0</v>
      </c>
      <c r="BB139" s="90">
        <f>IF('Medical equipment-NSP'!AS147="yes", 1, 0)</f>
        <v>0</v>
      </c>
      <c r="BC139" s="90">
        <f>IF('Medical equipment-NSP'!AT147="yes", 1, 0)</f>
        <v>0</v>
      </c>
      <c r="BD139" s="90">
        <f>IF('Medical equipment-NSP'!AU147="yes", 1, 0)</f>
        <v>0</v>
      </c>
      <c r="BE139" s="90">
        <f t="shared" si="30"/>
        <v>0</v>
      </c>
      <c r="BF139" s="90">
        <f>IF('Medical equipment-NSP'!BC147="Yes", 'Service providers'!G149, 1)</f>
        <v>1</v>
      </c>
      <c r="BG139" s="90" t="str">
        <f>IFERROR(('Medical equipment-NSP'!BD147*BF139)/BM139, "0")</f>
        <v>0</v>
      </c>
      <c r="BH139" s="90">
        <f>IF('Medical equipment-NSP'!BC147="Yes", 'Service providers'!H149, 1)</f>
        <v>1</v>
      </c>
      <c r="BI139" s="90" t="str">
        <f>IFERROR(('Medical equipment-NSP'!BE147*BH139)/BM139, "0")</f>
        <v>0</v>
      </c>
      <c r="BJ139" s="90">
        <f>IF('Medical equipment-NSP'!AZ147="yes", 1, 0)</f>
        <v>0</v>
      </c>
      <c r="BK139" s="90">
        <f>IF('Medical equipment-NSP'!BA147="yes", 1, 0)</f>
        <v>0</v>
      </c>
      <c r="BL139" s="90">
        <f>IF('Medical equipment-NSP'!BB147="yes", 1, 0)</f>
        <v>0</v>
      </c>
      <c r="BM139" s="90">
        <f t="shared" si="31"/>
        <v>0</v>
      </c>
    </row>
    <row r="140" spans="1:65" x14ac:dyDescent="0.25">
      <c r="A140" s="98" t="str">
        <f>'Service providers'!A150</f>
        <v>Enter name of Site 11</v>
      </c>
      <c r="B140" s="90">
        <f>IF('Medical equipment-NSP'!F148="Yes", 'Service providers'!G150, 1)</f>
        <v>1</v>
      </c>
      <c r="C140" s="90" t="str">
        <f>IFERROR(('Medical equipment-NSP'!G148*B140)/I140, "0")</f>
        <v>0</v>
      </c>
      <c r="D140" s="90">
        <f>IF('Medical equipment-NSP'!F148="Yes", 'Service providers'!H150, 1)</f>
        <v>1</v>
      </c>
      <c r="E140" s="90" t="str">
        <f>IFERROR(('Medical equipment-NSP'!H148*D140)/I140, "0")</f>
        <v>0</v>
      </c>
      <c r="F140" s="90">
        <f>IF('Medical equipment-NSP'!C148="yes", 1, 0)</f>
        <v>0</v>
      </c>
      <c r="G140" s="90">
        <f>IF('Medical equipment-NSP'!D148="yes", 1, 0)</f>
        <v>0</v>
      </c>
      <c r="H140" s="90">
        <f>IF('Medical equipment-NSP'!E148="yes", 1, 0)</f>
        <v>0</v>
      </c>
      <c r="I140" s="90">
        <f t="shared" si="24"/>
        <v>0</v>
      </c>
      <c r="J140" s="90">
        <f>IF('Medical equipment-NSP'!M148="Yes", 'Service providers'!G150, 1)</f>
        <v>1</v>
      </c>
      <c r="K140" s="90" t="str">
        <f>IFERROR(('Medical equipment-NSP'!N148*J140)/Q140, "0")</f>
        <v>0</v>
      </c>
      <c r="L140" s="90">
        <f>IF('Medical equipment-NSP'!M148="Yes", 'Service providers'!H150, 1)</f>
        <v>1</v>
      </c>
      <c r="M140" s="90" t="str">
        <f>IFERROR(('Medical equipment-NSP'!O148*L140)/Q140, "0")</f>
        <v>0</v>
      </c>
      <c r="N140" s="90">
        <f>IF('Medical equipment-NSP'!J148="yes", 1, 0)</f>
        <v>0</v>
      </c>
      <c r="O140" s="90">
        <f>IF('Medical equipment-NSP'!K148="yes", 1, 0)</f>
        <v>0</v>
      </c>
      <c r="P140" s="90">
        <f>IF('Medical equipment-NSP'!L148="yes", 1, 0)</f>
        <v>0</v>
      </c>
      <c r="Q140" s="90">
        <f t="shared" si="25"/>
        <v>0</v>
      </c>
      <c r="R140" s="90">
        <f>IF('Medical equipment-NSP'!T148="Yes", 'Service providers'!G150, 1)</f>
        <v>1</v>
      </c>
      <c r="S140" s="90" t="str">
        <f>IFERROR(('Medical equipment-NSP'!U148*R140)/Y140, "0")</f>
        <v>0</v>
      </c>
      <c r="T140" s="90">
        <f>IF('Medical equipment-NSP'!T148="Yes", 'Service providers'!H150, 1)</f>
        <v>1</v>
      </c>
      <c r="U140" s="90" t="str">
        <f>IFERROR(('Medical equipment-NSP'!V148*T140)/Y140, "0")</f>
        <v>0</v>
      </c>
      <c r="V140" s="90">
        <f>IF('Medical equipment-NSP'!Q148="yes", 1, 0)</f>
        <v>0</v>
      </c>
      <c r="W140" s="90">
        <f>IF('Medical equipment-NSP'!R148="yes", 1, 0)</f>
        <v>0</v>
      </c>
      <c r="X140" s="90">
        <f>IF('Medical equipment-NSP'!S148="yes", 1, 0)</f>
        <v>0</v>
      </c>
      <c r="Y140" s="90">
        <f t="shared" si="26"/>
        <v>0</v>
      </c>
      <c r="Z140" s="90">
        <f>IF('Medical equipment-NSP'!AA148="Yes", 'Service providers'!G150, 1)</f>
        <v>1</v>
      </c>
      <c r="AA140" s="90" t="str">
        <f>IFERROR(('Medical equipment-NSP'!AB148*Z140)/AG140, "0")</f>
        <v>0</v>
      </c>
      <c r="AB140" s="90">
        <f>IF('Medical equipment-NSP'!AA148="Yes", 'Service providers'!H150, 1)</f>
        <v>1</v>
      </c>
      <c r="AC140" s="90" t="str">
        <f>IFERROR(('Medical equipment-NSP'!AC148*AB140)/AG140, "0")</f>
        <v>0</v>
      </c>
      <c r="AD140" s="90">
        <f>IF('Medical equipment-NSP'!X148="yes", 1, 0)</f>
        <v>0</v>
      </c>
      <c r="AE140" s="90">
        <f>IF('Medical equipment-NSP'!Y148="yes", 1, 0)</f>
        <v>0</v>
      </c>
      <c r="AF140" s="90">
        <f>IF('Medical equipment-NSP'!Z148="yes", 1, 0)</f>
        <v>0</v>
      </c>
      <c r="AG140" s="90">
        <f t="shared" si="27"/>
        <v>0</v>
      </c>
      <c r="AH140" s="90">
        <f>IF('Medical equipment-NSP'!AH148="Yes", 'Service providers'!G150, 1)</f>
        <v>1</v>
      </c>
      <c r="AI140" s="90" t="str">
        <f>IFERROR(('Medical equipment-NSP'!AI148*AH140)/AO140, "0")</f>
        <v>0</v>
      </c>
      <c r="AJ140" s="90">
        <f>IF('Medical equipment-NSP'!AH148="Yes", 'Service providers'!H150, 1)</f>
        <v>1</v>
      </c>
      <c r="AK140" s="90" t="str">
        <f>IFERROR(('Medical equipment-NSP'!AJ148*AJ140)/AO140, "0")</f>
        <v>0</v>
      </c>
      <c r="AL140" s="90">
        <f>IF('Medical equipment-NSP'!AE148="yes", 1, 0)</f>
        <v>0</v>
      </c>
      <c r="AM140" s="90">
        <f>IF('Medical equipment-NSP'!AF148="yes", 1, 0)</f>
        <v>0</v>
      </c>
      <c r="AN140" s="90">
        <f>IF('Medical equipment-NSP'!AG148="yes", 1, 0)</f>
        <v>0</v>
      </c>
      <c r="AO140" s="90">
        <f t="shared" si="28"/>
        <v>0</v>
      </c>
      <c r="AP140" s="90">
        <f>IF('Medical equipment-NSP'!AO148="Yes", 'Service providers'!G150, 1)</f>
        <v>1</v>
      </c>
      <c r="AQ140" s="90" t="str">
        <f>IFERROR(('Medical equipment-NSP'!AP148*AP140)/AW140, "0")</f>
        <v>0</v>
      </c>
      <c r="AR140" s="90">
        <f>IF('Medical equipment-NSP'!AO148="Yes", 'Service providers'!H150, 1)</f>
        <v>1</v>
      </c>
      <c r="AS140" s="90" t="str">
        <f>IFERROR(('Medical equipment-NSP'!AQ148*AR140)/AW140, "0")</f>
        <v>0</v>
      </c>
      <c r="AT140" s="90">
        <f>IF('Medical equipment-NSP'!AL148="yes", 1, 0)</f>
        <v>0</v>
      </c>
      <c r="AU140" s="90">
        <f>IF('Medical equipment-NSP'!AM148="yes", 1, 0)</f>
        <v>0</v>
      </c>
      <c r="AV140" s="90">
        <f>IF('Medical equipment-NSP'!AN148="yes", 1, 0)</f>
        <v>0</v>
      </c>
      <c r="AW140" s="90">
        <f t="shared" si="29"/>
        <v>0</v>
      </c>
      <c r="AX140" s="90">
        <f>IF('Medical equipment-NSP'!AV148="Yes", 'Service providers'!G150, 1)</f>
        <v>1</v>
      </c>
      <c r="AY140" s="90" t="str">
        <f>IFERROR(('Medical equipment-NSP'!AW148*AX140)/BE140, "0")</f>
        <v>0</v>
      </c>
      <c r="AZ140" s="90">
        <f>IF('Medical equipment-NSP'!AV148="Yes", 'Service providers'!H150, 1)</f>
        <v>1</v>
      </c>
      <c r="BA140" s="90" t="str">
        <f>IFERROR(('Medical equipment-NSP'!AX148*AZ140)/BE140, "0")</f>
        <v>0</v>
      </c>
      <c r="BB140" s="90">
        <f>IF('Medical equipment-NSP'!AS148="yes", 1, 0)</f>
        <v>0</v>
      </c>
      <c r="BC140" s="90">
        <f>IF('Medical equipment-NSP'!AT148="yes", 1, 0)</f>
        <v>0</v>
      </c>
      <c r="BD140" s="90">
        <f>IF('Medical equipment-NSP'!AU148="yes", 1, 0)</f>
        <v>0</v>
      </c>
      <c r="BE140" s="90">
        <f t="shared" si="30"/>
        <v>0</v>
      </c>
      <c r="BF140" s="90">
        <f>IF('Medical equipment-NSP'!BC148="Yes", 'Service providers'!G150, 1)</f>
        <v>1</v>
      </c>
      <c r="BG140" s="90" t="str">
        <f>IFERROR(('Medical equipment-NSP'!BD148*BF140)/BM140, "0")</f>
        <v>0</v>
      </c>
      <c r="BH140" s="90">
        <f>IF('Medical equipment-NSP'!BC148="Yes", 'Service providers'!H150, 1)</f>
        <v>1</v>
      </c>
      <c r="BI140" s="90" t="str">
        <f>IFERROR(('Medical equipment-NSP'!BE148*BH140)/BM140, "0")</f>
        <v>0</v>
      </c>
      <c r="BJ140" s="90">
        <f>IF('Medical equipment-NSP'!AZ148="yes", 1, 0)</f>
        <v>0</v>
      </c>
      <c r="BK140" s="90">
        <f>IF('Medical equipment-NSP'!BA148="yes", 1, 0)</f>
        <v>0</v>
      </c>
      <c r="BL140" s="90">
        <f>IF('Medical equipment-NSP'!BB148="yes", 1, 0)</f>
        <v>0</v>
      </c>
      <c r="BM140" s="90">
        <f t="shared" si="31"/>
        <v>0</v>
      </c>
    </row>
    <row r="141" spans="1:65" x14ac:dyDescent="0.25">
      <c r="A141" s="98" t="str">
        <f>'Service providers'!A151</f>
        <v>Enter name of Site 12</v>
      </c>
      <c r="B141" s="90">
        <f>IF('Medical equipment-NSP'!F149="Yes", 'Service providers'!G151, 1)</f>
        <v>1</v>
      </c>
      <c r="C141" s="90" t="str">
        <f>IFERROR(('Medical equipment-NSP'!G149*B141)/I141, "0")</f>
        <v>0</v>
      </c>
      <c r="D141" s="90">
        <f>IF('Medical equipment-NSP'!F149="Yes", 'Service providers'!H151, 1)</f>
        <v>1</v>
      </c>
      <c r="E141" s="90" t="str">
        <f>IFERROR(('Medical equipment-NSP'!H149*D141)/I141, "0")</f>
        <v>0</v>
      </c>
      <c r="F141" s="90">
        <f>IF('Medical equipment-NSP'!C149="yes", 1, 0)</f>
        <v>0</v>
      </c>
      <c r="G141" s="90">
        <f>IF('Medical equipment-NSP'!D149="yes", 1, 0)</f>
        <v>0</v>
      </c>
      <c r="H141" s="90">
        <f>IF('Medical equipment-NSP'!E149="yes", 1, 0)</f>
        <v>0</v>
      </c>
      <c r="I141" s="90">
        <f t="shared" si="24"/>
        <v>0</v>
      </c>
      <c r="J141" s="90">
        <f>IF('Medical equipment-NSP'!M149="Yes", 'Service providers'!G151, 1)</f>
        <v>1</v>
      </c>
      <c r="K141" s="90" t="str">
        <f>IFERROR(('Medical equipment-NSP'!N149*J141)/Q141, "0")</f>
        <v>0</v>
      </c>
      <c r="L141" s="90">
        <f>IF('Medical equipment-NSP'!M149="Yes", 'Service providers'!H151, 1)</f>
        <v>1</v>
      </c>
      <c r="M141" s="90" t="str">
        <f>IFERROR(('Medical equipment-NSP'!O149*L141)/Q141, "0")</f>
        <v>0</v>
      </c>
      <c r="N141" s="90">
        <f>IF('Medical equipment-NSP'!J149="yes", 1, 0)</f>
        <v>0</v>
      </c>
      <c r="O141" s="90">
        <f>IF('Medical equipment-NSP'!K149="yes", 1, 0)</f>
        <v>0</v>
      </c>
      <c r="P141" s="90">
        <f>IF('Medical equipment-NSP'!L149="yes", 1, 0)</f>
        <v>0</v>
      </c>
      <c r="Q141" s="90">
        <f t="shared" si="25"/>
        <v>0</v>
      </c>
      <c r="R141" s="90">
        <f>IF('Medical equipment-NSP'!T149="Yes", 'Service providers'!G151, 1)</f>
        <v>1</v>
      </c>
      <c r="S141" s="90" t="str">
        <f>IFERROR(('Medical equipment-NSP'!U149*R141)/Y141, "0")</f>
        <v>0</v>
      </c>
      <c r="T141" s="90">
        <f>IF('Medical equipment-NSP'!T149="Yes", 'Service providers'!H151, 1)</f>
        <v>1</v>
      </c>
      <c r="U141" s="90" t="str">
        <f>IFERROR(('Medical equipment-NSP'!V149*T141)/Y141, "0")</f>
        <v>0</v>
      </c>
      <c r="V141" s="90">
        <f>IF('Medical equipment-NSP'!Q149="yes", 1, 0)</f>
        <v>0</v>
      </c>
      <c r="W141" s="90">
        <f>IF('Medical equipment-NSP'!R149="yes", 1, 0)</f>
        <v>0</v>
      </c>
      <c r="X141" s="90">
        <f>IF('Medical equipment-NSP'!S149="yes", 1, 0)</f>
        <v>0</v>
      </c>
      <c r="Y141" s="90">
        <f t="shared" si="26"/>
        <v>0</v>
      </c>
      <c r="Z141" s="90">
        <f>IF('Medical equipment-NSP'!AA149="Yes", 'Service providers'!G151, 1)</f>
        <v>1</v>
      </c>
      <c r="AA141" s="90" t="str">
        <f>IFERROR(('Medical equipment-NSP'!AB149*Z141)/AG141, "0")</f>
        <v>0</v>
      </c>
      <c r="AB141" s="90">
        <f>IF('Medical equipment-NSP'!AA149="Yes", 'Service providers'!H151, 1)</f>
        <v>1</v>
      </c>
      <c r="AC141" s="90" t="str">
        <f>IFERROR(('Medical equipment-NSP'!AC149*AB141)/AG141, "0")</f>
        <v>0</v>
      </c>
      <c r="AD141" s="90">
        <f>IF('Medical equipment-NSP'!X149="yes", 1, 0)</f>
        <v>0</v>
      </c>
      <c r="AE141" s="90">
        <f>IF('Medical equipment-NSP'!Y149="yes", 1, 0)</f>
        <v>0</v>
      </c>
      <c r="AF141" s="90">
        <f>IF('Medical equipment-NSP'!Z149="yes", 1, 0)</f>
        <v>0</v>
      </c>
      <c r="AG141" s="90">
        <f t="shared" si="27"/>
        <v>0</v>
      </c>
      <c r="AH141" s="90">
        <f>IF('Medical equipment-NSP'!AH149="Yes", 'Service providers'!G151, 1)</f>
        <v>1</v>
      </c>
      <c r="AI141" s="90" t="str">
        <f>IFERROR(('Medical equipment-NSP'!AI149*AH141)/AO141, "0")</f>
        <v>0</v>
      </c>
      <c r="AJ141" s="90">
        <f>IF('Medical equipment-NSP'!AH149="Yes", 'Service providers'!H151, 1)</f>
        <v>1</v>
      </c>
      <c r="AK141" s="90" t="str">
        <f>IFERROR(('Medical equipment-NSP'!AJ149*AJ141)/AO141, "0")</f>
        <v>0</v>
      </c>
      <c r="AL141" s="90">
        <f>IF('Medical equipment-NSP'!AE149="yes", 1, 0)</f>
        <v>0</v>
      </c>
      <c r="AM141" s="90">
        <f>IF('Medical equipment-NSP'!AF149="yes", 1, 0)</f>
        <v>0</v>
      </c>
      <c r="AN141" s="90">
        <f>IF('Medical equipment-NSP'!AG149="yes", 1, 0)</f>
        <v>0</v>
      </c>
      <c r="AO141" s="90">
        <f t="shared" si="28"/>
        <v>0</v>
      </c>
      <c r="AP141" s="90">
        <f>IF('Medical equipment-NSP'!AO149="Yes", 'Service providers'!G151, 1)</f>
        <v>1</v>
      </c>
      <c r="AQ141" s="90" t="str">
        <f>IFERROR(('Medical equipment-NSP'!AP149*AP141)/AW141, "0")</f>
        <v>0</v>
      </c>
      <c r="AR141" s="90">
        <f>IF('Medical equipment-NSP'!AO149="Yes", 'Service providers'!H151, 1)</f>
        <v>1</v>
      </c>
      <c r="AS141" s="90" t="str">
        <f>IFERROR(('Medical equipment-NSP'!AQ149*AR141)/AW141, "0")</f>
        <v>0</v>
      </c>
      <c r="AT141" s="90">
        <f>IF('Medical equipment-NSP'!AL149="yes", 1, 0)</f>
        <v>0</v>
      </c>
      <c r="AU141" s="90">
        <f>IF('Medical equipment-NSP'!AM149="yes", 1, 0)</f>
        <v>0</v>
      </c>
      <c r="AV141" s="90">
        <f>IF('Medical equipment-NSP'!AN149="yes", 1, 0)</f>
        <v>0</v>
      </c>
      <c r="AW141" s="90">
        <f t="shared" si="29"/>
        <v>0</v>
      </c>
      <c r="AX141" s="90">
        <f>IF('Medical equipment-NSP'!AV149="Yes", 'Service providers'!G151, 1)</f>
        <v>1</v>
      </c>
      <c r="AY141" s="90" t="str">
        <f>IFERROR(('Medical equipment-NSP'!AW149*AX141)/BE141, "0")</f>
        <v>0</v>
      </c>
      <c r="AZ141" s="90">
        <f>IF('Medical equipment-NSP'!AV149="Yes", 'Service providers'!H151, 1)</f>
        <v>1</v>
      </c>
      <c r="BA141" s="90" t="str">
        <f>IFERROR(('Medical equipment-NSP'!AX149*AZ141)/BE141, "0")</f>
        <v>0</v>
      </c>
      <c r="BB141" s="90">
        <f>IF('Medical equipment-NSP'!AS149="yes", 1, 0)</f>
        <v>0</v>
      </c>
      <c r="BC141" s="90">
        <f>IF('Medical equipment-NSP'!AT149="yes", 1, 0)</f>
        <v>0</v>
      </c>
      <c r="BD141" s="90">
        <f>IF('Medical equipment-NSP'!AU149="yes", 1, 0)</f>
        <v>0</v>
      </c>
      <c r="BE141" s="90">
        <f t="shared" si="30"/>
        <v>0</v>
      </c>
      <c r="BF141" s="90">
        <f>IF('Medical equipment-NSP'!BC149="Yes", 'Service providers'!G151, 1)</f>
        <v>1</v>
      </c>
      <c r="BG141" s="90" t="str">
        <f>IFERROR(('Medical equipment-NSP'!BD149*BF141)/BM141, "0")</f>
        <v>0</v>
      </c>
      <c r="BH141" s="90">
        <f>IF('Medical equipment-NSP'!BC149="Yes", 'Service providers'!H151, 1)</f>
        <v>1</v>
      </c>
      <c r="BI141" s="90" t="str">
        <f>IFERROR(('Medical equipment-NSP'!BE149*BH141)/BM141, "0")</f>
        <v>0</v>
      </c>
      <c r="BJ141" s="90">
        <f>IF('Medical equipment-NSP'!AZ149="yes", 1, 0)</f>
        <v>0</v>
      </c>
      <c r="BK141" s="90">
        <f>IF('Medical equipment-NSP'!BA149="yes", 1, 0)</f>
        <v>0</v>
      </c>
      <c r="BL141" s="90">
        <f>IF('Medical equipment-NSP'!BB149="yes", 1, 0)</f>
        <v>0</v>
      </c>
      <c r="BM141" s="90">
        <f t="shared" si="31"/>
        <v>0</v>
      </c>
    </row>
    <row r="142" spans="1:65" x14ac:dyDescent="0.25">
      <c r="A142" s="98" t="str">
        <f>'Service providers'!A152</f>
        <v>Enter name of Site 13</v>
      </c>
      <c r="B142" s="90">
        <f>IF('Medical equipment-NSP'!F150="Yes", 'Service providers'!G152, 1)</f>
        <v>1</v>
      </c>
      <c r="C142" s="90" t="str">
        <f>IFERROR(('Medical equipment-NSP'!G150*B142)/I142, "0")</f>
        <v>0</v>
      </c>
      <c r="D142" s="90">
        <f>IF('Medical equipment-NSP'!F150="Yes", 'Service providers'!H152, 1)</f>
        <v>1</v>
      </c>
      <c r="E142" s="90" t="str">
        <f>IFERROR(('Medical equipment-NSP'!H150*D142)/I142, "0")</f>
        <v>0</v>
      </c>
      <c r="F142" s="90">
        <f>IF('Medical equipment-NSP'!C150="yes", 1, 0)</f>
        <v>0</v>
      </c>
      <c r="G142" s="90">
        <f>IF('Medical equipment-NSP'!D150="yes", 1, 0)</f>
        <v>0</v>
      </c>
      <c r="H142" s="90">
        <f>IF('Medical equipment-NSP'!E150="yes", 1, 0)</f>
        <v>0</v>
      </c>
      <c r="I142" s="90">
        <f t="shared" si="24"/>
        <v>0</v>
      </c>
      <c r="J142" s="90">
        <f>IF('Medical equipment-NSP'!M150="Yes", 'Service providers'!G152, 1)</f>
        <v>1</v>
      </c>
      <c r="K142" s="90" t="str">
        <f>IFERROR(('Medical equipment-NSP'!N150*J142)/Q142, "0")</f>
        <v>0</v>
      </c>
      <c r="L142" s="90">
        <f>IF('Medical equipment-NSP'!M150="Yes", 'Service providers'!H152, 1)</f>
        <v>1</v>
      </c>
      <c r="M142" s="90" t="str">
        <f>IFERROR(('Medical equipment-NSP'!O150*L142)/Q142, "0")</f>
        <v>0</v>
      </c>
      <c r="N142" s="90">
        <f>IF('Medical equipment-NSP'!J150="yes", 1, 0)</f>
        <v>0</v>
      </c>
      <c r="O142" s="90">
        <f>IF('Medical equipment-NSP'!K150="yes", 1, 0)</f>
        <v>0</v>
      </c>
      <c r="P142" s="90">
        <f>IF('Medical equipment-NSP'!L150="yes", 1, 0)</f>
        <v>0</v>
      </c>
      <c r="Q142" s="90">
        <f t="shared" si="25"/>
        <v>0</v>
      </c>
      <c r="R142" s="90">
        <f>IF('Medical equipment-NSP'!T150="Yes", 'Service providers'!G152, 1)</f>
        <v>1</v>
      </c>
      <c r="S142" s="90" t="str">
        <f>IFERROR(('Medical equipment-NSP'!U150*R142)/Y142, "0")</f>
        <v>0</v>
      </c>
      <c r="T142" s="90">
        <f>IF('Medical equipment-NSP'!T150="Yes", 'Service providers'!H152, 1)</f>
        <v>1</v>
      </c>
      <c r="U142" s="90" t="str">
        <f>IFERROR(('Medical equipment-NSP'!V150*T142)/Y142, "0")</f>
        <v>0</v>
      </c>
      <c r="V142" s="90">
        <f>IF('Medical equipment-NSP'!Q150="yes", 1, 0)</f>
        <v>0</v>
      </c>
      <c r="W142" s="90">
        <f>IF('Medical equipment-NSP'!R150="yes", 1, 0)</f>
        <v>0</v>
      </c>
      <c r="X142" s="90">
        <f>IF('Medical equipment-NSP'!S150="yes", 1, 0)</f>
        <v>0</v>
      </c>
      <c r="Y142" s="90">
        <f t="shared" si="26"/>
        <v>0</v>
      </c>
      <c r="Z142" s="90">
        <f>IF('Medical equipment-NSP'!AA150="Yes", 'Service providers'!G152, 1)</f>
        <v>1</v>
      </c>
      <c r="AA142" s="90" t="str">
        <f>IFERROR(('Medical equipment-NSP'!AB150*Z142)/AG142, "0")</f>
        <v>0</v>
      </c>
      <c r="AB142" s="90">
        <f>IF('Medical equipment-NSP'!AA150="Yes", 'Service providers'!H152, 1)</f>
        <v>1</v>
      </c>
      <c r="AC142" s="90" t="str">
        <f>IFERROR(('Medical equipment-NSP'!AC150*AB142)/AG142, "0")</f>
        <v>0</v>
      </c>
      <c r="AD142" s="90">
        <f>IF('Medical equipment-NSP'!X150="yes", 1, 0)</f>
        <v>0</v>
      </c>
      <c r="AE142" s="90">
        <f>IF('Medical equipment-NSP'!Y150="yes", 1, 0)</f>
        <v>0</v>
      </c>
      <c r="AF142" s="90">
        <f>IF('Medical equipment-NSP'!Z150="yes", 1, 0)</f>
        <v>0</v>
      </c>
      <c r="AG142" s="90">
        <f t="shared" si="27"/>
        <v>0</v>
      </c>
      <c r="AH142" s="90">
        <f>IF('Medical equipment-NSP'!AH150="Yes", 'Service providers'!G152, 1)</f>
        <v>1</v>
      </c>
      <c r="AI142" s="90" t="str">
        <f>IFERROR(('Medical equipment-NSP'!AI150*AH142)/AO142, "0")</f>
        <v>0</v>
      </c>
      <c r="AJ142" s="90">
        <f>IF('Medical equipment-NSP'!AH150="Yes", 'Service providers'!H152, 1)</f>
        <v>1</v>
      </c>
      <c r="AK142" s="90" t="str">
        <f>IFERROR(('Medical equipment-NSP'!AJ150*AJ142)/AO142, "0")</f>
        <v>0</v>
      </c>
      <c r="AL142" s="90">
        <f>IF('Medical equipment-NSP'!AE150="yes", 1, 0)</f>
        <v>0</v>
      </c>
      <c r="AM142" s="90">
        <f>IF('Medical equipment-NSP'!AF150="yes", 1, 0)</f>
        <v>0</v>
      </c>
      <c r="AN142" s="90">
        <f>IF('Medical equipment-NSP'!AG150="yes", 1, 0)</f>
        <v>0</v>
      </c>
      <c r="AO142" s="90">
        <f t="shared" si="28"/>
        <v>0</v>
      </c>
      <c r="AP142" s="90">
        <f>IF('Medical equipment-NSP'!AO150="Yes", 'Service providers'!G152, 1)</f>
        <v>1</v>
      </c>
      <c r="AQ142" s="90" t="str">
        <f>IFERROR(('Medical equipment-NSP'!AP150*AP142)/AW142, "0")</f>
        <v>0</v>
      </c>
      <c r="AR142" s="90">
        <f>IF('Medical equipment-NSP'!AO150="Yes", 'Service providers'!H152, 1)</f>
        <v>1</v>
      </c>
      <c r="AS142" s="90" t="str">
        <f>IFERROR(('Medical equipment-NSP'!AQ150*AR142)/AW142, "0")</f>
        <v>0</v>
      </c>
      <c r="AT142" s="90">
        <f>IF('Medical equipment-NSP'!AL150="yes", 1, 0)</f>
        <v>0</v>
      </c>
      <c r="AU142" s="90">
        <f>IF('Medical equipment-NSP'!AM150="yes", 1, 0)</f>
        <v>0</v>
      </c>
      <c r="AV142" s="90">
        <f>IF('Medical equipment-NSP'!AN150="yes", 1, 0)</f>
        <v>0</v>
      </c>
      <c r="AW142" s="90">
        <f t="shared" si="29"/>
        <v>0</v>
      </c>
      <c r="AX142" s="90">
        <f>IF('Medical equipment-NSP'!AV150="Yes", 'Service providers'!G152, 1)</f>
        <v>1</v>
      </c>
      <c r="AY142" s="90" t="str">
        <f>IFERROR(('Medical equipment-NSP'!AW150*AX142)/BE142, "0")</f>
        <v>0</v>
      </c>
      <c r="AZ142" s="90">
        <f>IF('Medical equipment-NSP'!AV150="Yes", 'Service providers'!H152, 1)</f>
        <v>1</v>
      </c>
      <c r="BA142" s="90" t="str">
        <f>IFERROR(('Medical equipment-NSP'!AX150*AZ142)/BE142, "0")</f>
        <v>0</v>
      </c>
      <c r="BB142" s="90">
        <f>IF('Medical equipment-NSP'!AS150="yes", 1, 0)</f>
        <v>0</v>
      </c>
      <c r="BC142" s="90">
        <f>IF('Medical equipment-NSP'!AT150="yes", 1, 0)</f>
        <v>0</v>
      </c>
      <c r="BD142" s="90">
        <f>IF('Medical equipment-NSP'!AU150="yes", 1, 0)</f>
        <v>0</v>
      </c>
      <c r="BE142" s="90">
        <f t="shared" si="30"/>
        <v>0</v>
      </c>
      <c r="BF142" s="90">
        <f>IF('Medical equipment-NSP'!BC150="Yes", 'Service providers'!G152, 1)</f>
        <v>1</v>
      </c>
      <c r="BG142" s="90" t="str">
        <f>IFERROR(('Medical equipment-NSP'!BD150*BF142)/BM142, "0")</f>
        <v>0</v>
      </c>
      <c r="BH142" s="90">
        <f>IF('Medical equipment-NSP'!BC150="Yes", 'Service providers'!H152, 1)</f>
        <v>1</v>
      </c>
      <c r="BI142" s="90" t="str">
        <f>IFERROR(('Medical equipment-NSP'!BE150*BH142)/BM142, "0")</f>
        <v>0</v>
      </c>
      <c r="BJ142" s="90">
        <f>IF('Medical equipment-NSP'!AZ150="yes", 1, 0)</f>
        <v>0</v>
      </c>
      <c r="BK142" s="90">
        <f>IF('Medical equipment-NSP'!BA150="yes", 1, 0)</f>
        <v>0</v>
      </c>
      <c r="BL142" s="90">
        <f>IF('Medical equipment-NSP'!BB150="yes", 1, 0)</f>
        <v>0</v>
      </c>
      <c r="BM142" s="90">
        <f t="shared" si="31"/>
        <v>0</v>
      </c>
    </row>
    <row r="143" spans="1:65" x14ac:dyDescent="0.25">
      <c r="A143" s="98" t="str">
        <f>'Service providers'!A153</f>
        <v>Enter name of Site 14</v>
      </c>
      <c r="B143" s="90">
        <f>IF('Medical equipment-NSP'!F151="Yes", 'Service providers'!G153, 1)</f>
        <v>1</v>
      </c>
      <c r="C143" s="90" t="str">
        <f>IFERROR(('Medical equipment-NSP'!G151*B143)/I143, "0")</f>
        <v>0</v>
      </c>
      <c r="D143" s="90">
        <f>IF('Medical equipment-NSP'!F151="Yes", 'Service providers'!H153, 1)</f>
        <v>1</v>
      </c>
      <c r="E143" s="90" t="str">
        <f>IFERROR(('Medical equipment-NSP'!H151*D143)/I143, "0")</f>
        <v>0</v>
      </c>
      <c r="F143" s="90">
        <f>IF('Medical equipment-NSP'!C151="yes", 1, 0)</f>
        <v>0</v>
      </c>
      <c r="G143" s="90">
        <f>IF('Medical equipment-NSP'!D151="yes", 1, 0)</f>
        <v>0</v>
      </c>
      <c r="H143" s="90">
        <f>IF('Medical equipment-NSP'!E151="yes", 1, 0)</f>
        <v>0</v>
      </c>
      <c r="I143" s="90">
        <f t="shared" si="24"/>
        <v>0</v>
      </c>
      <c r="J143" s="90">
        <f>IF('Medical equipment-NSP'!M151="Yes", 'Service providers'!G153, 1)</f>
        <v>1</v>
      </c>
      <c r="K143" s="90" t="str">
        <f>IFERROR(('Medical equipment-NSP'!N151*J143)/Q143, "0")</f>
        <v>0</v>
      </c>
      <c r="L143" s="90">
        <f>IF('Medical equipment-NSP'!M151="Yes", 'Service providers'!H153, 1)</f>
        <v>1</v>
      </c>
      <c r="M143" s="90" t="str">
        <f>IFERROR(('Medical equipment-NSP'!O151*L143)/Q143, "0")</f>
        <v>0</v>
      </c>
      <c r="N143" s="90">
        <f>IF('Medical equipment-NSP'!J151="yes", 1, 0)</f>
        <v>0</v>
      </c>
      <c r="O143" s="90">
        <f>IF('Medical equipment-NSP'!K151="yes", 1, 0)</f>
        <v>0</v>
      </c>
      <c r="P143" s="90">
        <f>IF('Medical equipment-NSP'!L151="yes", 1, 0)</f>
        <v>0</v>
      </c>
      <c r="Q143" s="90">
        <f t="shared" si="25"/>
        <v>0</v>
      </c>
      <c r="R143" s="90">
        <f>IF('Medical equipment-NSP'!T151="Yes", 'Service providers'!G153, 1)</f>
        <v>1</v>
      </c>
      <c r="S143" s="90" t="str">
        <f>IFERROR(('Medical equipment-NSP'!U151*R143)/Y143, "0")</f>
        <v>0</v>
      </c>
      <c r="T143" s="90">
        <f>IF('Medical equipment-NSP'!T151="Yes", 'Service providers'!H153, 1)</f>
        <v>1</v>
      </c>
      <c r="U143" s="90" t="str">
        <f>IFERROR(('Medical equipment-NSP'!V151*T143)/Y143, "0")</f>
        <v>0</v>
      </c>
      <c r="V143" s="90">
        <f>IF('Medical equipment-NSP'!Q151="yes", 1, 0)</f>
        <v>0</v>
      </c>
      <c r="W143" s="90">
        <f>IF('Medical equipment-NSP'!R151="yes", 1, 0)</f>
        <v>0</v>
      </c>
      <c r="X143" s="90">
        <f>IF('Medical equipment-NSP'!S151="yes", 1, 0)</f>
        <v>0</v>
      </c>
      <c r="Y143" s="90">
        <f t="shared" si="26"/>
        <v>0</v>
      </c>
      <c r="Z143" s="90">
        <f>IF('Medical equipment-NSP'!AA151="Yes", 'Service providers'!G153, 1)</f>
        <v>1</v>
      </c>
      <c r="AA143" s="90" t="str">
        <f>IFERROR(('Medical equipment-NSP'!AB151*Z143)/AG143, "0")</f>
        <v>0</v>
      </c>
      <c r="AB143" s="90">
        <f>IF('Medical equipment-NSP'!AA151="Yes", 'Service providers'!H153, 1)</f>
        <v>1</v>
      </c>
      <c r="AC143" s="90" t="str">
        <f>IFERROR(('Medical equipment-NSP'!AC151*AB143)/AG143, "0")</f>
        <v>0</v>
      </c>
      <c r="AD143" s="90">
        <f>IF('Medical equipment-NSP'!X151="yes", 1, 0)</f>
        <v>0</v>
      </c>
      <c r="AE143" s="90">
        <f>IF('Medical equipment-NSP'!Y151="yes", 1, 0)</f>
        <v>0</v>
      </c>
      <c r="AF143" s="90">
        <f>IF('Medical equipment-NSP'!Z151="yes", 1, 0)</f>
        <v>0</v>
      </c>
      <c r="AG143" s="90">
        <f t="shared" si="27"/>
        <v>0</v>
      </c>
      <c r="AH143" s="90">
        <f>IF('Medical equipment-NSP'!AH151="Yes", 'Service providers'!G153, 1)</f>
        <v>1</v>
      </c>
      <c r="AI143" s="90" t="str">
        <f>IFERROR(('Medical equipment-NSP'!AI151*AH143)/AO143, "0")</f>
        <v>0</v>
      </c>
      <c r="AJ143" s="90">
        <f>IF('Medical equipment-NSP'!AH151="Yes", 'Service providers'!H153, 1)</f>
        <v>1</v>
      </c>
      <c r="AK143" s="90" t="str">
        <f>IFERROR(('Medical equipment-NSP'!AJ151*AJ143)/AO143, "0")</f>
        <v>0</v>
      </c>
      <c r="AL143" s="90">
        <f>IF('Medical equipment-NSP'!AE151="yes", 1, 0)</f>
        <v>0</v>
      </c>
      <c r="AM143" s="90">
        <f>IF('Medical equipment-NSP'!AF151="yes", 1, 0)</f>
        <v>0</v>
      </c>
      <c r="AN143" s="90">
        <f>IF('Medical equipment-NSP'!AG151="yes", 1, 0)</f>
        <v>0</v>
      </c>
      <c r="AO143" s="90">
        <f t="shared" si="28"/>
        <v>0</v>
      </c>
      <c r="AP143" s="90">
        <f>IF('Medical equipment-NSP'!AO151="Yes", 'Service providers'!G153, 1)</f>
        <v>1</v>
      </c>
      <c r="AQ143" s="90" t="str">
        <f>IFERROR(('Medical equipment-NSP'!AP151*AP143)/AW143, "0")</f>
        <v>0</v>
      </c>
      <c r="AR143" s="90">
        <f>IF('Medical equipment-NSP'!AO151="Yes", 'Service providers'!H153, 1)</f>
        <v>1</v>
      </c>
      <c r="AS143" s="90" t="str">
        <f>IFERROR(('Medical equipment-NSP'!AQ151*AR143)/AW143, "0")</f>
        <v>0</v>
      </c>
      <c r="AT143" s="90">
        <f>IF('Medical equipment-NSP'!AL151="yes", 1, 0)</f>
        <v>0</v>
      </c>
      <c r="AU143" s="90">
        <f>IF('Medical equipment-NSP'!AM151="yes", 1, 0)</f>
        <v>0</v>
      </c>
      <c r="AV143" s="90">
        <f>IF('Medical equipment-NSP'!AN151="yes", 1, 0)</f>
        <v>0</v>
      </c>
      <c r="AW143" s="90">
        <f t="shared" si="29"/>
        <v>0</v>
      </c>
      <c r="AX143" s="90">
        <f>IF('Medical equipment-NSP'!AV151="Yes", 'Service providers'!G153, 1)</f>
        <v>1</v>
      </c>
      <c r="AY143" s="90" t="str">
        <f>IFERROR(('Medical equipment-NSP'!AW151*AX143)/BE143, "0")</f>
        <v>0</v>
      </c>
      <c r="AZ143" s="90">
        <f>IF('Medical equipment-NSP'!AV151="Yes", 'Service providers'!H153, 1)</f>
        <v>1</v>
      </c>
      <c r="BA143" s="90" t="str">
        <f>IFERROR(('Medical equipment-NSP'!AX151*AZ143)/BE143, "0")</f>
        <v>0</v>
      </c>
      <c r="BB143" s="90">
        <f>IF('Medical equipment-NSP'!AS151="yes", 1, 0)</f>
        <v>0</v>
      </c>
      <c r="BC143" s="90">
        <f>IF('Medical equipment-NSP'!AT151="yes", 1, 0)</f>
        <v>0</v>
      </c>
      <c r="BD143" s="90">
        <f>IF('Medical equipment-NSP'!AU151="yes", 1, 0)</f>
        <v>0</v>
      </c>
      <c r="BE143" s="90">
        <f t="shared" si="30"/>
        <v>0</v>
      </c>
      <c r="BF143" s="90">
        <f>IF('Medical equipment-NSP'!BC151="Yes", 'Service providers'!G153, 1)</f>
        <v>1</v>
      </c>
      <c r="BG143" s="90" t="str">
        <f>IFERROR(('Medical equipment-NSP'!BD151*BF143)/BM143, "0")</f>
        <v>0</v>
      </c>
      <c r="BH143" s="90">
        <f>IF('Medical equipment-NSP'!BC151="Yes", 'Service providers'!H153, 1)</f>
        <v>1</v>
      </c>
      <c r="BI143" s="90" t="str">
        <f>IFERROR(('Medical equipment-NSP'!BE151*BH143)/BM143, "0")</f>
        <v>0</v>
      </c>
      <c r="BJ143" s="90">
        <f>IF('Medical equipment-NSP'!AZ151="yes", 1, 0)</f>
        <v>0</v>
      </c>
      <c r="BK143" s="90">
        <f>IF('Medical equipment-NSP'!BA151="yes", 1, 0)</f>
        <v>0</v>
      </c>
      <c r="BL143" s="90">
        <f>IF('Medical equipment-NSP'!BB151="yes", 1, 0)</f>
        <v>0</v>
      </c>
      <c r="BM143" s="90">
        <f t="shared" si="31"/>
        <v>0</v>
      </c>
    </row>
    <row r="144" spans="1:65" x14ac:dyDescent="0.25">
      <c r="A144" s="98" t="str">
        <f>'Service providers'!A154</f>
        <v>Enter name of Site 15</v>
      </c>
      <c r="B144" s="90">
        <f>IF('Medical equipment-NSP'!F152="Yes", 'Service providers'!G154, 1)</f>
        <v>1</v>
      </c>
      <c r="C144" s="90" t="str">
        <f>IFERROR(('Medical equipment-NSP'!G152*B144)/I144, "0")</f>
        <v>0</v>
      </c>
      <c r="D144" s="90">
        <f>IF('Medical equipment-NSP'!F152="Yes", 'Service providers'!H154, 1)</f>
        <v>1</v>
      </c>
      <c r="E144" s="90" t="str">
        <f>IFERROR(('Medical equipment-NSP'!H152*D144)/I144, "0")</f>
        <v>0</v>
      </c>
      <c r="F144" s="90">
        <f>IF('Medical equipment-NSP'!C152="yes", 1, 0)</f>
        <v>0</v>
      </c>
      <c r="G144" s="90">
        <f>IF('Medical equipment-NSP'!D152="yes", 1, 0)</f>
        <v>0</v>
      </c>
      <c r="H144" s="90">
        <f>IF('Medical equipment-NSP'!E152="yes", 1, 0)</f>
        <v>0</v>
      </c>
      <c r="I144" s="90">
        <f t="shared" si="24"/>
        <v>0</v>
      </c>
      <c r="J144" s="90">
        <f>IF('Medical equipment-NSP'!M152="Yes", 'Service providers'!G154, 1)</f>
        <v>1</v>
      </c>
      <c r="K144" s="90" t="str">
        <f>IFERROR(('Medical equipment-NSP'!N152*J144)/Q144, "0")</f>
        <v>0</v>
      </c>
      <c r="L144" s="90">
        <f>IF('Medical equipment-NSP'!M152="Yes", 'Service providers'!H154, 1)</f>
        <v>1</v>
      </c>
      <c r="M144" s="90" t="str">
        <f>IFERROR(('Medical equipment-NSP'!O152*L144)/Q144, "0")</f>
        <v>0</v>
      </c>
      <c r="N144" s="90">
        <f>IF('Medical equipment-NSP'!J152="yes", 1, 0)</f>
        <v>0</v>
      </c>
      <c r="O144" s="90">
        <f>IF('Medical equipment-NSP'!K152="yes", 1, 0)</f>
        <v>0</v>
      </c>
      <c r="P144" s="90">
        <f>IF('Medical equipment-NSP'!L152="yes", 1, 0)</f>
        <v>0</v>
      </c>
      <c r="Q144" s="90">
        <f t="shared" si="25"/>
        <v>0</v>
      </c>
      <c r="R144" s="90">
        <f>IF('Medical equipment-NSP'!T152="Yes", 'Service providers'!G154, 1)</f>
        <v>1</v>
      </c>
      <c r="S144" s="90" t="str">
        <f>IFERROR(('Medical equipment-NSP'!U152*R144)/Y144, "0")</f>
        <v>0</v>
      </c>
      <c r="T144" s="90">
        <f>IF('Medical equipment-NSP'!T152="Yes", 'Service providers'!H154, 1)</f>
        <v>1</v>
      </c>
      <c r="U144" s="90" t="str">
        <f>IFERROR(('Medical equipment-NSP'!V152*T144)/Y144, "0")</f>
        <v>0</v>
      </c>
      <c r="V144" s="90">
        <f>IF('Medical equipment-NSP'!Q152="yes", 1, 0)</f>
        <v>0</v>
      </c>
      <c r="W144" s="90">
        <f>IF('Medical equipment-NSP'!R152="yes", 1, 0)</f>
        <v>0</v>
      </c>
      <c r="X144" s="90">
        <f>IF('Medical equipment-NSP'!S152="yes", 1, 0)</f>
        <v>0</v>
      </c>
      <c r="Y144" s="90">
        <f t="shared" si="26"/>
        <v>0</v>
      </c>
      <c r="Z144" s="90">
        <f>IF('Medical equipment-NSP'!AA152="Yes", 'Service providers'!G154, 1)</f>
        <v>1</v>
      </c>
      <c r="AA144" s="90" t="str">
        <f>IFERROR(('Medical equipment-NSP'!AB152*Z144)/AG144, "0")</f>
        <v>0</v>
      </c>
      <c r="AB144" s="90">
        <f>IF('Medical equipment-NSP'!AA152="Yes", 'Service providers'!H154, 1)</f>
        <v>1</v>
      </c>
      <c r="AC144" s="90" t="str">
        <f>IFERROR(('Medical equipment-NSP'!AC152*AB144)/AG144, "0")</f>
        <v>0</v>
      </c>
      <c r="AD144" s="90">
        <f>IF('Medical equipment-NSP'!X152="yes", 1, 0)</f>
        <v>0</v>
      </c>
      <c r="AE144" s="90">
        <f>IF('Medical equipment-NSP'!Y152="yes", 1, 0)</f>
        <v>0</v>
      </c>
      <c r="AF144" s="90">
        <f>IF('Medical equipment-NSP'!Z152="yes", 1, 0)</f>
        <v>0</v>
      </c>
      <c r="AG144" s="90">
        <f t="shared" si="27"/>
        <v>0</v>
      </c>
      <c r="AH144" s="90">
        <f>IF('Medical equipment-NSP'!AH152="Yes", 'Service providers'!G154, 1)</f>
        <v>1</v>
      </c>
      <c r="AI144" s="90" t="str">
        <f>IFERROR(('Medical equipment-NSP'!AI152*AH144)/AO144, "0")</f>
        <v>0</v>
      </c>
      <c r="AJ144" s="90">
        <f>IF('Medical equipment-NSP'!AH152="Yes", 'Service providers'!H154, 1)</f>
        <v>1</v>
      </c>
      <c r="AK144" s="90" t="str">
        <f>IFERROR(('Medical equipment-NSP'!AJ152*AJ144)/AO144, "0")</f>
        <v>0</v>
      </c>
      <c r="AL144" s="90">
        <f>IF('Medical equipment-NSP'!AE152="yes", 1, 0)</f>
        <v>0</v>
      </c>
      <c r="AM144" s="90">
        <f>IF('Medical equipment-NSP'!AF152="yes", 1, 0)</f>
        <v>0</v>
      </c>
      <c r="AN144" s="90">
        <f>IF('Medical equipment-NSP'!AG152="yes", 1, 0)</f>
        <v>0</v>
      </c>
      <c r="AO144" s="90">
        <f t="shared" si="28"/>
        <v>0</v>
      </c>
      <c r="AP144" s="90">
        <f>IF('Medical equipment-NSP'!AO152="Yes", 'Service providers'!G154, 1)</f>
        <v>1</v>
      </c>
      <c r="AQ144" s="90" t="str">
        <f>IFERROR(('Medical equipment-NSP'!AP152*AP144)/AW144, "0")</f>
        <v>0</v>
      </c>
      <c r="AR144" s="90">
        <f>IF('Medical equipment-NSP'!AO152="Yes", 'Service providers'!H154, 1)</f>
        <v>1</v>
      </c>
      <c r="AS144" s="90" t="str">
        <f>IFERROR(('Medical equipment-NSP'!AQ152*AR144)/AW144, "0")</f>
        <v>0</v>
      </c>
      <c r="AT144" s="90">
        <f>IF('Medical equipment-NSP'!AL152="yes", 1, 0)</f>
        <v>0</v>
      </c>
      <c r="AU144" s="90">
        <f>IF('Medical equipment-NSP'!AM152="yes", 1, 0)</f>
        <v>0</v>
      </c>
      <c r="AV144" s="90">
        <f>IF('Medical equipment-NSP'!AN152="yes", 1, 0)</f>
        <v>0</v>
      </c>
      <c r="AW144" s="90">
        <f t="shared" si="29"/>
        <v>0</v>
      </c>
      <c r="AX144" s="90">
        <f>IF('Medical equipment-NSP'!AV152="Yes", 'Service providers'!G154, 1)</f>
        <v>1</v>
      </c>
      <c r="AY144" s="90" t="str">
        <f>IFERROR(('Medical equipment-NSP'!AW152*AX144)/BE144, "0")</f>
        <v>0</v>
      </c>
      <c r="AZ144" s="90">
        <f>IF('Medical equipment-NSP'!AV152="Yes", 'Service providers'!H154, 1)</f>
        <v>1</v>
      </c>
      <c r="BA144" s="90" t="str">
        <f>IFERROR(('Medical equipment-NSP'!AX152*AZ144)/BE144, "0")</f>
        <v>0</v>
      </c>
      <c r="BB144" s="90">
        <f>IF('Medical equipment-NSP'!AS152="yes", 1, 0)</f>
        <v>0</v>
      </c>
      <c r="BC144" s="90">
        <f>IF('Medical equipment-NSP'!AT152="yes", 1, 0)</f>
        <v>0</v>
      </c>
      <c r="BD144" s="90">
        <f>IF('Medical equipment-NSP'!AU152="yes", 1, 0)</f>
        <v>0</v>
      </c>
      <c r="BE144" s="90">
        <f t="shared" si="30"/>
        <v>0</v>
      </c>
      <c r="BF144" s="90">
        <f>IF('Medical equipment-NSP'!BC152="Yes", 'Service providers'!G154, 1)</f>
        <v>1</v>
      </c>
      <c r="BG144" s="90" t="str">
        <f>IFERROR(('Medical equipment-NSP'!BD152*BF144)/BM144, "0")</f>
        <v>0</v>
      </c>
      <c r="BH144" s="90">
        <f>IF('Medical equipment-NSP'!BC152="Yes", 'Service providers'!H154, 1)</f>
        <v>1</v>
      </c>
      <c r="BI144" s="90" t="str">
        <f>IFERROR(('Medical equipment-NSP'!BE152*BH144)/BM144, "0")</f>
        <v>0</v>
      </c>
      <c r="BJ144" s="90">
        <f>IF('Medical equipment-NSP'!AZ152="yes", 1, 0)</f>
        <v>0</v>
      </c>
      <c r="BK144" s="90">
        <f>IF('Medical equipment-NSP'!BA152="yes", 1, 0)</f>
        <v>0</v>
      </c>
      <c r="BL144" s="90">
        <f>IF('Medical equipment-NSP'!BB152="yes", 1, 0)</f>
        <v>0</v>
      </c>
      <c r="BM144" s="90">
        <f t="shared" si="31"/>
        <v>0</v>
      </c>
    </row>
    <row r="145" spans="1:65" x14ac:dyDescent="0.25">
      <c r="A145" s="98" t="str">
        <f>'Service providers'!A155</f>
        <v>Enter name of Site 16</v>
      </c>
      <c r="B145" s="90">
        <f>IF('Medical equipment-NSP'!F153="Yes", 'Service providers'!G155, 1)</f>
        <v>1</v>
      </c>
      <c r="C145" s="90" t="str">
        <f>IFERROR(('Medical equipment-NSP'!G153*B145)/I145, "0")</f>
        <v>0</v>
      </c>
      <c r="D145" s="90">
        <f>IF('Medical equipment-NSP'!F153="Yes", 'Service providers'!H155, 1)</f>
        <v>1</v>
      </c>
      <c r="E145" s="90" t="str">
        <f>IFERROR(('Medical equipment-NSP'!H153*D145)/I145, "0")</f>
        <v>0</v>
      </c>
      <c r="F145" s="90">
        <f>IF('Medical equipment-NSP'!C153="yes", 1, 0)</f>
        <v>0</v>
      </c>
      <c r="G145" s="90">
        <f>IF('Medical equipment-NSP'!D153="yes", 1, 0)</f>
        <v>0</v>
      </c>
      <c r="H145" s="90">
        <f>IF('Medical equipment-NSP'!E153="yes", 1, 0)</f>
        <v>0</v>
      </c>
      <c r="I145" s="90">
        <f t="shared" si="24"/>
        <v>0</v>
      </c>
      <c r="J145" s="90">
        <f>IF('Medical equipment-NSP'!M153="Yes", 'Service providers'!G155, 1)</f>
        <v>1</v>
      </c>
      <c r="K145" s="90" t="str">
        <f>IFERROR(('Medical equipment-NSP'!N153*J145)/Q145, "0")</f>
        <v>0</v>
      </c>
      <c r="L145" s="90">
        <f>IF('Medical equipment-NSP'!M153="Yes", 'Service providers'!H155, 1)</f>
        <v>1</v>
      </c>
      <c r="M145" s="90" t="str">
        <f>IFERROR(('Medical equipment-NSP'!O153*L145)/Q145, "0")</f>
        <v>0</v>
      </c>
      <c r="N145" s="90">
        <f>IF('Medical equipment-NSP'!J153="yes", 1, 0)</f>
        <v>0</v>
      </c>
      <c r="O145" s="90">
        <f>IF('Medical equipment-NSP'!K153="yes", 1, 0)</f>
        <v>0</v>
      </c>
      <c r="P145" s="90">
        <f>IF('Medical equipment-NSP'!L153="yes", 1, 0)</f>
        <v>0</v>
      </c>
      <c r="Q145" s="90">
        <f t="shared" si="25"/>
        <v>0</v>
      </c>
      <c r="R145" s="90">
        <f>IF('Medical equipment-NSP'!T153="Yes", 'Service providers'!G155, 1)</f>
        <v>1</v>
      </c>
      <c r="S145" s="90" t="str">
        <f>IFERROR(('Medical equipment-NSP'!U153*R145)/Y145, "0")</f>
        <v>0</v>
      </c>
      <c r="T145" s="90">
        <f>IF('Medical equipment-NSP'!T153="Yes", 'Service providers'!H155, 1)</f>
        <v>1</v>
      </c>
      <c r="U145" s="90" t="str">
        <f>IFERROR(('Medical equipment-NSP'!V153*T145)/Y145, "0")</f>
        <v>0</v>
      </c>
      <c r="V145" s="90">
        <f>IF('Medical equipment-NSP'!Q153="yes", 1, 0)</f>
        <v>0</v>
      </c>
      <c r="W145" s="90">
        <f>IF('Medical equipment-NSP'!R153="yes", 1, 0)</f>
        <v>0</v>
      </c>
      <c r="X145" s="90">
        <f>IF('Medical equipment-NSP'!S153="yes", 1, 0)</f>
        <v>0</v>
      </c>
      <c r="Y145" s="90">
        <f t="shared" si="26"/>
        <v>0</v>
      </c>
      <c r="Z145" s="90">
        <f>IF('Medical equipment-NSP'!AA153="Yes", 'Service providers'!G155, 1)</f>
        <v>1</v>
      </c>
      <c r="AA145" s="90" t="str">
        <f>IFERROR(('Medical equipment-NSP'!AB153*Z145)/AG145, "0")</f>
        <v>0</v>
      </c>
      <c r="AB145" s="90">
        <f>IF('Medical equipment-NSP'!AA153="Yes", 'Service providers'!H155, 1)</f>
        <v>1</v>
      </c>
      <c r="AC145" s="90" t="str">
        <f>IFERROR(('Medical equipment-NSP'!AC153*AB145)/AG145, "0")</f>
        <v>0</v>
      </c>
      <c r="AD145" s="90">
        <f>IF('Medical equipment-NSP'!X153="yes", 1, 0)</f>
        <v>0</v>
      </c>
      <c r="AE145" s="90">
        <f>IF('Medical equipment-NSP'!Y153="yes", 1, 0)</f>
        <v>0</v>
      </c>
      <c r="AF145" s="90">
        <f>IF('Medical equipment-NSP'!Z153="yes", 1, 0)</f>
        <v>0</v>
      </c>
      <c r="AG145" s="90">
        <f t="shared" si="27"/>
        <v>0</v>
      </c>
      <c r="AH145" s="90">
        <f>IF('Medical equipment-NSP'!AH153="Yes", 'Service providers'!G155, 1)</f>
        <v>1</v>
      </c>
      <c r="AI145" s="90" t="str">
        <f>IFERROR(('Medical equipment-NSP'!AI153*AH145)/AO145, "0")</f>
        <v>0</v>
      </c>
      <c r="AJ145" s="90">
        <f>IF('Medical equipment-NSP'!AH153="Yes", 'Service providers'!H155, 1)</f>
        <v>1</v>
      </c>
      <c r="AK145" s="90" t="str">
        <f>IFERROR(('Medical equipment-NSP'!AJ153*AJ145)/AO145, "0")</f>
        <v>0</v>
      </c>
      <c r="AL145" s="90">
        <f>IF('Medical equipment-NSP'!AE153="yes", 1, 0)</f>
        <v>0</v>
      </c>
      <c r="AM145" s="90">
        <f>IF('Medical equipment-NSP'!AF153="yes", 1, 0)</f>
        <v>0</v>
      </c>
      <c r="AN145" s="90">
        <f>IF('Medical equipment-NSP'!AG153="yes", 1, 0)</f>
        <v>0</v>
      </c>
      <c r="AO145" s="90">
        <f t="shared" si="28"/>
        <v>0</v>
      </c>
      <c r="AP145" s="90">
        <f>IF('Medical equipment-NSP'!AO153="Yes", 'Service providers'!G155, 1)</f>
        <v>1</v>
      </c>
      <c r="AQ145" s="90" t="str">
        <f>IFERROR(('Medical equipment-NSP'!AP153*AP145)/AW145, "0")</f>
        <v>0</v>
      </c>
      <c r="AR145" s="90">
        <f>IF('Medical equipment-NSP'!AO153="Yes", 'Service providers'!H155, 1)</f>
        <v>1</v>
      </c>
      <c r="AS145" s="90" t="str">
        <f>IFERROR(('Medical equipment-NSP'!AQ153*AR145)/AW145, "0")</f>
        <v>0</v>
      </c>
      <c r="AT145" s="90">
        <f>IF('Medical equipment-NSP'!AL153="yes", 1, 0)</f>
        <v>0</v>
      </c>
      <c r="AU145" s="90">
        <f>IF('Medical equipment-NSP'!AM153="yes", 1, 0)</f>
        <v>0</v>
      </c>
      <c r="AV145" s="90">
        <f>IF('Medical equipment-NSP'!AN153="yes", 1, 0)</f>
        <v>0</v>
      </c>
      <c r="AW145" s="90">
        <f t="shared" si="29"/>
        <v>0</v>
      </c>
      <c r="AX145" s="90">
        <f>IF('Medical equipment-NSP'!AV153="Yes", 'Service providers'!G155, 1)</f>
        <v>1</v>
      </c>
      <c r="AY145" s="90" t="str">
        <f>IFERROR(('Medical equipment-NSP'!AW153*AX145)/BE145, "0")</f>
        <v>0</v>
      </c>
      <c r="AZ145" s="90">
        <f>IF('Medical equipment-NSP'!AV153="Yes", 'Service providers'!H155, 1)</f>
        <v>1</v>
      </c>
      <c r="BA145" s="90" t="str">
        <f>IFERROR(('Medical equipment-NSP'!AX153*AZ145)/BE145, "0")</f>
        <v>0</v>
      </c>
      <c r="BB145" s="90">
        <f>IF('Medical equipment-NSP'!AS153="yes", 1, 0)</f>
        <v>0</v>
      </c>
      <c r="BC145" s="90">
        <f>IF('Medical equipment-NSP'!AT153="yes", 1, 0)</f>
        <v>0</v>
      </c>
      <c r="BD145" s="90">
        <f>IF('Medical equipment-NSP'!AU153="yes", 1, 0)</f>
        <v>0</v>
      </c>
      <c r="BE145" s="90">
        <f t="shared" si="30"/>
        <v>0</v>
      </c>
      <c r="BF145" s="90">
        <f>IF('Medical equipment-NSP'!BC153="Yes", 'Service providers'!G155, 1)</f>
        <v>1</v>
      </c>
      <c r="BG145" s="90" t="str">
        <f>IFERROR(('Medical equipment-NSP'!BD153*BF145)/BM145, "0")</f>
        <v>0</v>
      </c>
      <c r="BH145" s="90">
        <f>IF('Medical equipment-NSP'!BC153="Yes", 'Service providers'!H155, 1)</f>
        <v>1</v>
      </c>
      <c r="BI145" s="90" t="str">
        <f>IFERROR(('Medical equipment-NSP'!BE153*BH145)/BM145, "0")</f>
        <v>0</v>
      </c>
      <c r="BJ145" s="90">
        <f>IF('Medical equipment-NSP'!AZ153="yes", 1, 0)</f>
        <v>0</v>
      </c>
      <c r="BK145" s="90">
        <f>IF('Medical equipment-NSP'!BA153="yes", 1, 0)</f>
        <v>0</v>
      </c>
      <c r="BL145" s="90">
        <f>IF('Medical equipment-NSP'!BB153="yes", 1, 0)</f>
        <v>0</v>
      </c>
      <c r="BM145" s="90">
        <f t="shared" si="31"/>
        <v>0</v>
      </c>
    </row>
    <row r="146" spans="1:65" x14ac:dyDescent="0.25">
      <c r="A146" s="98" t="str">
        <f>'Service providers'!A156</f>
        <v>Enter name of Site 17</v>
      </c>
      <c r="B146" s="90">
        <f>IF('Medical equipment-NSP'!F154="Yes", 'Service providers'!G156, 1)</f>
        <v>1</v>
      </c>
      <c r="C146" s="90" t="str">
        <f>IFERROR(('Medical equipment-NSP'!G154*B146)/I146, "0")</f>
        <v>0</v>
      </c>
      <c r="D146" s="90">
        <f>IF('Medical equipment-NSP'!F154="Yes", 'Service providers'!H156, 1)</f>
        <v>1</v>
      </c>
      <c r="E146" s="90" t="str">
        <f>IFERROR(('Medical equipment-NSP'!H154*D146)/I146, "0")</f>
        <v>0</v>
      </c>
      <c r="F146" s="90">
        <f>IF('Medical equipment-NSP'!C154="yes", 1, 0)</f>
        <v>0</v>
      </c>
      <c r="G146" s="90">
        <f>IF('Medical equipment-NSP'!D154="yes", 1, 0)</f>
        <v>0</v>
      </c>
      <c r="H146" s="90">
        <f>IF('Medical equipment-NSP'!E154="yes", 1, 0)</f>
        <v>0</v>
      </c>
      <c r="I146" s="90">
        <f t="shared" si="24"/>
        <v>0</v>
      </c>
      <c r="J146" s="90">
        <f>IF('Medical equipment-NSP'!M154="Yes", 'Service providers'!G156, 1)</f>
        <v>1</v>
      </c>
      <c r="K146" s="90" t="str">
        <f>IFERROR(('Medical equipment-NSP'!N154*J146)/Q146, "0")</f>
        <v>0</v>
      </c>
      <c r="L146" s="90">
        <f>IF('Medical equipment-NSP'!M154="Yes", 'Service providers'!H156, 1)</f>
        <v>1</v>
      </c>
      <c r="M146" s="90" t="str">
        <f>IFERROR(('Medical equipment-NSP'!O154*L146)/Q146, "0")</f>
        <v>0</v>
      </c>
      <c r="N146" s="90">
        <f>IF('Medical equipment-NSP'!J154="yes", 1, 0)</f>
        <v>0</v>
      </c>
      <c r="O146" s="90">
        <f>IF('Medical equipment-NSP'!K154="yes", 1, 0)</f>
        <v>0</v>
      </c>
      <c r="P146" s="90">
        <f>IF('Medical equipment-NSP'!L154="yes", 1, 0)</f>
        <v>0</v>
      </c>
      <c r="Q146" s="90">
        <f t="shared" si="25"/>
        <v>0</v>
      </c>
      <c r="R146" s="90">
        <f>IF('Medical equipment-NSP'!T154="Yes", 'Service providers'!G156, 1)</f>
        <v>1</v>
      </c>
      <c r="S146" s="90" t="str">
        <f>IFERROR(('Medical equipment-NSP'!U154*R146)/Y146, "0")</f>
        <v>0</v>
      </c>
      <c r="T146" s="90">
        <f>IF('Medical equipment-NSP'!T154="Yes", 'Service providers'!H156, 1)</f>
        <v>1</v>
      </c>
      <c r="U146" s="90" t="str">
        <f>IFERROR(('Medical equipment-NSP'!V154*T146)/Y146, "0")</f>
        <v>0</v>
      </c>
      <c r="V146" s="90">
        <f>IF('Medical equipment-NSP'!Q154="yes", 1, 0)</f>
        <v>0</v>
      </c>
      <c r="W146" s="90">
        <f>IF('Medical equipment-NSP'!R154="yes", 1, 0)</f>
        <v>0</v>
      </c>
      <c r="X146" s="90">
        <f>IF('Medical equipment-NSP'!S154="yes", 1, 0)</f>
        <v>0</v>
      </c>
      <c r="Y146" s="90">
        <f t="shared" si="26"/>
        <v>0</v>
      </c>
      <c r="Z146" s="90">
        <f>IF('Medical equipment-NSP'!AA154="Yes", 'Service providers'!G156, 1)</f>
        <v>1</v>
      </c>
      <c r="AA146" s="90" t="str">
        <f>IFERROR(('Medical equipment-NSP'!AB154*Z146)/AG146, "0")</f>
        <v>0</v>
      </c>
      <c r="AB146" s="90">
        <f>IF('Medical equipment-NSP'!AA154="Yes", 'Service providers'!H156, 1)</f>
        <v>1</v>
      </c>
      <c r="AC146" s="90" t="str">
        <f>IFERROR(('Medical equipment-NSP'!AC154*AB146)/AG146, "0")</f>
        <v>0</v>
      </c>
      <c r="AD146" s="90">
        <f>IF('Medical equipment-NSP'!X154="yes", 1, 0)</f>
        <v>0</v>
      </c>
      <c r="AE146" s="90">
        <f>IF('Medical equipment-NSP'!Y154="yes", 1, 0)</f>
        <v>0</v>
      </c>
      <c r="AF146" s="90">
        <f>IF('Medical equipment-NSP'!Z154="yes", 1, 0)</f>
        <v>0</v>
      </c>
      <c r="AG146" s="90">
        <f t="shared" si="27"/>
        <v>0</v>
      </c>
      <c r="AH146" s="90">
        <f>IF('Medical equipment-NSP'!AH154="Yes", 'Service providers'!G156, 1)</f>
        <v>1</v>
      </c>
      <c r="AI146" s="90" t="str">
        <f>IFERROR(('Medical equipment-NSP'!AI154*AH146)/AO146, "0")</f>
        <v>0</v>
      </c>
      <c r="AJ146" s="90">
        <f>IF('Medical equipment-NSP'!AH154="Yes", 'Service providers'!H156, 1)</f>
        <v>1</v>
      </c>
      <c r="AK146" s="90" t="str">
        <f>IFERROR(('Medical equipment-NSP'!AJ154*AJ146)/AO146, "0")</f>
        <v>0</v>
      </c>
      <c r="AL146" s="90">
        <f>IF('Medical equipment-NSP'!AE154="yes", 1, 0)</f>
        <v>0</v>
      </c>
      <c r="AM146" s="90">
        <f>IF('Medical equipment-NSP'!AF154="yes", 1, 0)</f>
        <v>0</v>
      </c>
      <c r="AN146" s="90">
        <f>IF('Medical equipment-NSP'!AG154="yes", 1, 0)</f>
        <v>0</v>
      </c>
      <c r="AO146" s="90">
        <f t="shared" si="28"/>
        <v>0</v>
      </c>
      <c r="AP146" s="90">
        <f>IF('Medical equipment-NSP'!AO154="Yes", 'Service providers'!G156, 1)</f>
        <v>1</v>
      </c>
      <c r="AQ146" s="90" t="str">
        <f>IFERROR(('Medical equipment-NSP'!AP154*AP146)/AW146, "0")</f>
        <v>0</v>
      </c>
      <c r="AR146" s="90">
        <f>IF('Medical equipment-NSP'!AO154="Yes", 'Service providers'!H156, 1)</f>
        <v>1</v>
      </c>
      <c r="AS146" s="90" t="str">
        <f>IFERROR(('Medical equipment-NSP'!AQ154*AR146)/AW146, "0")</f>
        <v>0</v>
      </c>
      <c r="AT146" s="90">
        <f>IF('Medical equipment-NSP'!AL154="yes", 1, 0)</f>
        <v>0</v>
      </c>
      <c r="AU146" s="90">
        <f>IF('Medical equipment-NSP'!AM154="yes", 1, 0)</f>
        <v>0</v>
      </c>
      <c r="AV146" s="90">
        <f>IF('Medical equipment-NSP'!AN154="yes", 1, 0)</f>
        <v>0</v>
      </c>
      <c r="AW146" s="90">
        <f t="shared" si="29"/>
        <v>0</v>
      </c>
      <c r="AX146" s="90">
        <f>IF('Medical equipment-NSP'!AV154="Yes", 'Service providers'!G156, 1)</f>
        <v>1</v>
      </c>
      <c r="AY146" s="90" t="str">
        <f>IFERROR(('Medical equipment-NSP'!AW154*AX146)/BE146, "0")</f>
        <v>0</v>
      </c>
      <c r="AZ146" s="90">
        <f>IF('Medical equipment-NSP'!AV154="Yes", 'Service providers'!H156, 1)</f>
        <v>1</v>
      </c>
      <c r="BA146" s="90" t="str">
        <f>IFERROR(('Medical equipment-NSP'!AX154*AZ146)/BE146, "0")</f>
        <v>0</v>
      </c>
      <c r="BB146" s="90">
        <f>IF('Medical equipment-NSP'!AS154="yes", 1, 0)</f>
        <v>0</v>
      </c>
      <c r="BC146" s="90">
        <f>IF('Medical equipment-NSP'!AT154="yes", 1, 0)</f>
        <v>0</v>
      </c>
      <c r="BD146" s="90">
        <f>IF('Medical equipment-NSP'!AU154="yes", 1, 0)</f>
        <v>0</v>
      </c>
      <c r="BE146" s="90">
        <f t="shared" si="30"/>
        <v>0</v>
      </c>
      <c r="BF146" s="90">
        <f>IF('Medical equipment-NSP'!BC154="Yes", 'Service providers'!G156, 1)</f>
        <v>1</v>
      </c>
      <c r="BG146" s="90" t="str">
        <f>IFERROR(('Medical equipment-NSP'!BD154*BF146)/BM146, "0")</f>
        <v>0</v>
      </c>
      <c r="BH146" s="90">
        <f>IF('Medical equipment-NSP'!BC154="Yes", 'Service providers'!H156, 1)</f>
        <v>1</v>
      </c>
      <c r="BI146" s="90" t="str">
        <f>IFERROR(('Medical equipment-NSP'!BE154*BH146)/BM146, "0")</f>
        <v>0</v>
      </c>
      <c r="BJ146" s="90">
        <f>IF('Medical equipment-NSP'!AZ154="yes", 1, 0)</f>
        <v>0</v>
      </c>
      <c r="BK146" s="90">
        <f>IF('Medical equipment-NSP'!BA154="yes", 1, 0)</f>
        <v>0</v>
      </c>
      <c r="BL146" s="90">
        <f>IF('Medical equipment-NSP'!BB154="yes", 1, 0)</f>
        <v>0</v>
      </c>
      <c r="BM146" s="90">
        <f t="shared" si="31"/>
        <v>0</v>
      </c>
    </row>
    <row r="147" spans="1:65" x14ac:dyDescent="0.25">
      <c r="A147" s="98" t="str">
        <f>'Service providers'!A157</f>
        <v>Enter name of Site 18</v>
      </c>
      <c r="B147" s="90">
        <f>IF('Medical equipment-NSP'!F155="Yes", 'Service providers'!G157, 1)</f>
        <v>1</v>
      </c>
      <c r="C147" s="90" t="str">
        <f>IFERROR(('Medical equipment-NSP'!G155*B147)/I147, "0")</f>
        <v>0</v>
      </c>
      <c r="D147" s="90">
        <f>IF('Medical equipment-NSP'!F155="Yes", 'Service providers'!H157, 1)</f>
        <v>1</v>
      </c>
      <c r="E147" s="90" t="str">
        <f>IFERROR(('Medical equipment-NSP'!H155*D147)/I147, "0")</f>
        <v>0</v>
      </c>
      <c r="F147" s="90">
        <f>IF('Medical equipment-NSP'!C155="yes", 1, 0)</f>
        <v>0</v>
      </c>
      <c r="G147" s="90">
        <f>IF('Medical equipment-NSP'!D155="yes", 1, 0)</f>
        <v>0</v>
      </c>
      <c r="H147" s="90">
        <f>IF('Medical equipment-NSP'!E155="yes", 1, 0)</f>
        <v>0</v>
      </c>
      <c r="I147" s="90">
        <f t="shared" si="24"/>
        <v>0</v>
      </c>
      <c r="J147" s="90">
        <f>IF('Medical equipment-NSP'!M155="Yes", 'Service providers'!G157, 1)</f>
        <v>1</v>
      </c>
      <c r="K147" s="90" t="str">
        <f>IFERROR(('Medical equipment-NSP'!N155*J147)/Q147, "0")</f>
        <v>0</v>
      </c>
      <c r="L147" s="90">
        <f>IF('Medical equipment-NSP'!M155="Yes", 'Service providers'!H157, 1)</f>
        <v>1</v>
      </c>
      <c r="M147" s="90" t="str">
        <f>IFERROR(('Medical equipment-NSP'!O155*L147)/Q147, "0")</f>
        <v>0</v>
      </c>
      <c r="N147" s="90">
        <f>IF('Medical equipment-NSP'!J155="yes", 1, 0)</f>
        <v>0</v>
      </c>
      <c r="O147" s="90">
        <f>IF('Medical equipment-NSP'!K155="yes", 1, 0)</f>
        <v>0</v>
      </c>
      <c r="P147" s="90">
        <f>IF('Medical equipment-NSP'!L155="yes", 1, 0)</f>
        <v>0</v>
      </c>
      <c r="Q147" s="90">
        <f t="shared" si="25"/>
        <v>0</v>
      </c>
      <c r="R147" s="90">
        <f>IF('Medical equipment-NSP'!T155="Yes", 'Service providers'!G157, 1)</f>
        <v>1</v>
      </c>
      <c r="S147" s="90" t="str">
        <f>IFERROR(('Medical equipment-NSP'!U155*R147)/Y147, "0")</f>
        <v>0</v>
      </c>
      <c r="T147" s="90">
        <f>IF('Medical equipment-NSP'!T155="Yes", 'Service providers'!H157, 1)</f>
        <v>1</v>
      </c>
      <c r="U147" s="90" t="str">
        <f>IFERROR(('Medical equipment-NSP'!V155*T147)/Y147, "0")</f>
        <v>0</v>
      </c>
      <c r="V147" s="90">
        <f>IF('Medical equipment-NSP'!Q155="yes", 1, 0)</f>
        <v>0</v>
      </c>
      <c r="W147" s="90">
        <f>IF('Medical equipment-NSP'!R155="yes", 1, 0)</f>
        <v>0</v>
      </c>
      <c r="X147" s="90">
        <f>IF('Medical equipment-NSP'!S155="yes", 1, 0)</f>
        <v>0</v>
      </c>
      <c r="Y147" s="90">
        <f t="shared" si="26"/>
        <v>0</v>
      </c>
      <c r="Z147" s="90">
        <f>IF('Medical equipment-NSP'!AA155="Yes", 'Service providers'!G157, 1)</f>
        <v>1</v>
      </c>
      <c r="AA147" s="90" t="str">
        <f>IFERROR(('Medical equipment-NSP'!AB155*Z147)/AG147, "0")</f>
        <v>0</v>
      </c>
      <c r="AB147" s="90">
        <f>IF('Medical equipment-NSP'!AA155="Yes", 'Service providers'!H157, 1)</f>
        <v>1</v>
      </c>
      <c r="AC147" s="90" t="str">
        <f>IFERROR(('Medical equipment-NSP'!AC155*AB147)/AG147, "0")</f>
        <v>0</v>
      </c>
      <c r="AD147" s="90">
        <f>IF('Medical equipment-NSP'!X155="yes", 1, 0)</f>
        <v>0</v>
      </c>
      <c r="AE147" s="90">
        <f>IF('Medical equipment-NSP'!Y155="yes", 1, 0)</f>
        <v>0</v>
      </c>
      <c r="AF147" s="90">
        <f>IF('Medical equipment-NSP'!Z155="yes", 1, 0)</f>
        <v>0</v>
      </c>
      <c r="AG147" s="90">
        <f t="shared" si="27"/>
        <v>0</v>
      </c>
      <c r="AH147" s="90">
        <f>IF('Medical equipment-NSP'!AH155="Yes", 'Service providers'!G157, 1)</f>
        <v>1</v>
      </c>
      <c r="AI147" s="90" t="str">
        <f>IFERROR(('Medical equipment-NSP'!AI155*AH147)/AO147, "0")</f>
        <v>0</v>
      </c>
      <c r="AJ147" s="90">
        <f>IF('Medical equipment-NSP'!AH155="Yes", 'Service providers'!H157, 1)</f>
        <v>1</v>
      </c>
      <c r="AK147" s="90" t="str">
        <f>IFERROR(('Medical equipment-NSP'!AJ155*AJ147)/AO147, "0")</f>
        <v>0</v>
      </c>
      <c r="AL147" s="90">
        <f>IF('Medical equipment-NSP'!AE155="yes", 1, 0)</f>
        <v>0</v>
      </c>
      <c r="AM147" s="90">
        <f>IF('Medical equipment-NSP'!AF155="yes", 1, 0)</f>
        <v>0</v>
      </c>
      <c r="AN147" s="90">
        <f>IF('Medical equipment-NSP'!AG155="yes", 1, 0)</f>
        <v>0</v>
      </c>
      <c r="AO147" s="90">
        <f t="shared" si="28"/>
        <v>0</v>
      </c>
      <c r="AP147" s="90">
        <f>IF('Medical equipment-NSP'!AO155="Yes", 'Service providers'!G157, 1)</f>
        <v>1</v>
      </c>
      <c r="AQ147" s="90" t="str">
        <f>IFERROR(('Medical equipment-NSP'!AP155*AP147)/AW147, "0")</f>
        <v>0</v>
      </c>
      <c r="AR147" s="90">
        <f>IF('Medical equipment-NSP'!AO155="Yes", 'Service providers'!H157, 1)</f>
        <v>1</v>
      </c>
      <c r="AS147" s="90" t="str">
        <f>IFERROR(('Medical equipment-NSP'!AQ155*AR147)/AW147, "0")</f>
        <v>0</v>
      </c>
      <c r="AT147" s="90">
        <f>IF('Medical equipment-NSP'!AL155="yes", 1, 0)</f>
        <v>0</v>
      </c>
      <c r="AU147" s="90">
        <f>IF('Medical equipment-NSP'!AM155="yes", 1, 0)</f>
        <v>0</v>
      </c>
      <c r="AV147" s="90">
        <f>IF('Medical equipment-NSP'!AN155="yes", 1, 0)</f>
        <v>0</v>
      </c>
      <c r="AW147" s="90">
        <f t="shared" si="29"/>
        <v>0</v>
      </c>
      <c r="AX147" s="90">
        <f>IF('Medical equipment-NSP'!AV155="Yes", 'Service providers'!G157, 1)</f>
        <v>1</v>
      </c>
      <c r="AY147" s="90" t="str">
        <f>IFERROR(('Medical equipment-NSP'!AW155*AX147)/BE147, "0")</f>
        <v>0</v>
      </c>
      <c r="AZ147" s="90">
        <f>IF('Medical equipment-NSP'!AV155="Yes", 'Service providers'!H157, 1)</f>
        <v>1</v>
      </c>
      <c r="BA147" s="90" t="str">
        <f>IFERROR(('Medical equipment-NSP'!AX155*AZ147)/BE147, "0")</f>
        <v>0</v>
      </c>
      <c r="BB147" s="90">
        <f>IF('Medical equipment-NSP'!AS155="yes", 1, 0)</f>
        <v>0</v>
      </c>
      <c r="BC147" s="90">
        <f>IF('Medical equipment-NSP'!AT155="yes", 1, 0)</f>
        <v>0</v>
      </c>
      <c r="BD147" s="90">
        <f>IF('Medical equipment-NSP'!AU155="yes", 1, 0)</f>
        <v>0</v>
      </c>
      <c r="BE147" s="90">
        <f t="shared" si="30"/>
        <v>0</v>
      </c>
      <c r="BF147" s="90">
        <f>IF('Medical equipment-NSP'!BC155="Yes", 'Service providers'!G157, 1)</f>
        <v>1</v>
      </c>
      <c r="BG147" s="90" t="str">
        <f>IFERROR(('Medical equipment-NSP'!BD155*BF147)/BM147, "0")</f>
        <v>0</v>
      </c>
      <c r="BH147" s="90">
        <f>IF('Medical equipment-NSP'!BC155="Yes", 'Service providers'!H157, 1)</f>
        <v>1</v>
      </c>
      <c r="BI147" s="90" t="str">
        <f>IFERROR(('Medical equipment-NSP'!BE155*BH147)/BM147, "0")</f>
        <v>0</v>
      </c>
      <c r="BJ147" s="90">
        <f>IF('Medical equipment-NSP'!AZ155="yes", 1, 0)</f>
        <v>0</v>
      </c>
      <c r="BK147" s="90">
        <f>IF('Medical equipment-NSP'!BA155="yes", 1, 0)</f>
        <v>0</v>
      </c>
      <c r="BL147" s="90">
        <f>IF('Medical equipment-NSP'!BB155="yes", 1, 0)</f>
        <v>0</v>
      </c>
      <c r="BM147" s="90">
        <f t="shared" si="31"/>
        <v>0</v>
      </c>
    </row>
    <row r="148" spans="1:65" x14ac:dyDescent="0.25">
      <c r="A148" s="98" t="str">
        <f>'Service providers'!A158</f>
        <v>Enter name of Site 19</v>
      </c>
      <c r="B148" s="90">
        <f>IF('Medical equipment-NSP'!F156="Yes", 'Service providers'!G158, 1)</f>
        <v>1</v>
      </c>
      <c r="C148" s="90" t="str">
        <f>IFERROR(('Medical equipment-NSP'!G156*B148)/I148, "0")</f>
        <v>0</v>
      </c>
      <c r="D148" s="90">
        <f>IF('Medical equipment-NSP'!F156="Yes", 'Service providers'!H158, 1)</f>
        <v>1</v>
      </c>
      <c r="E148" s="90" t="str">
        <f>IFERROR(('Medical equipment-NSP'!H156*D148)/I148, "0")</f>
        <v>0</v>
      </c>
      <c r="F148" s="90">
        <f>IF('Medical equipment-NSP'!C156="yes", 1, 0)</f>
        <v>0</v>
      </c>
      <c r="G148" s="90">
        <f>IF('Medical equipment-NSP'!D156="yes", 1, 0)</f>
        <v>0</v>
      </c>
      <c r="H148" s="90">
        <f>IF('Medical equipment-NSP'!E156="yes", 1, 0)</f>
        <v>0</v>
      </c>
      <c r="I148" s="90">
        <f t="shared" si="24"/>
        <v>0</v>
      </c>
      <c r="J148" s="90">
        <f>IF('Medical equipment-NSP'!M156="Yes", 'Service providers'!G158, 1)</f>
        <v>1</v>
      </c>
      <c r="K148" s="90" t="str">
        <f>IFERROR(('Medical equipment-NSP'!N156*J148)/Q148, "0")</f>
        <v>0</v>
      </c>
      <c r="L148" s="90">
        <f>IF('Medical equipment-NSP'!M156="Yes", 'Service providers'!H158, 1)</f>
        <v>1</v>
      </c>
      <c r="M148" s="90" t="str">
        <f>IFERROR(('Medical equipment-NSP'!O156*L148)/Q148, "0")</f>
        <v>0</v>
      </c>
      <c r="N148" s="90">
        <f>IF('Medical equipment-NSP'!J156="yes", 1, 0)</f>
        <v>0</v>
      </c>
      <c r="O148" s="90">
        <f>IF('Medical equipment-NSP'!K156="yes", 1, 0)</f>
        <v>0</v>
      </c>
      <c r="P148" s="90">
        <f>IF('Medical equipment-NSP'!L156="yes", 1, 0)</f>
        <v>0</v>
      </c>
      <c r="Q148" s="90">
        <f t="shared" si="25"/>
        <v>0</v>
      </c>
      <c r="R148" s="90">
        <f>IF('Medical equipment-NSP'!T156="Yes", 'Service providers'!G158, 1)</f>
        <v>1</v>
      </c>
      <c r="S148" s="90" t="str">
        <f>IFERROR(('Medical equipment-NSP'!U156*R148)/Y148, "0")</f>
        <v>0</v>
      </c>
      <c r="T148" s="90">
        <f>IF('Medical equipment-NSP'!T156="Yes", 'Service providers'!H158, 1)</f>
        <v>1</v>
      </c>
      <c r="U148" s="90" t="str">
        <f>IFERROR(('Medical equipment-NSP'!V156*T148)/Y148, "0")</f>
        <v>0</v>
      </c>
      <c r="V148" s="90">
        <f>IF('Medical equipment-NSP'!Q156="yes", 1, 0)</f>
        <v>0</v>
      </c>
      <c r="W148" s="90">
        <f>IF('Medical equipment-NSP'!R156="yes", 1, 0)</f>
        <v>0</v>
      </c>
      <c r="X148" s="90">
        <f>IF('Medical equipment-NSP'!S156="yes", 1, 0)</f>
        <v>0</v>
      </c>
      <c r="Y148" s="90">
        <f t="shared" si="26"/>
        <v>0</v>
      </c>
      <c r="Z148" s="90">
        <f>IF('Medical equipment-NSP'!AA156="Yes", 'Service providers'!G158, 1)</f>
        <v>1</v>
      </c>
      <c r="AA148" s="90" t="str">
        <f>IFERROR(('Medical equipment-NSP'!AB156*Z148)/AG148, "0")</f>
        <v>0</v>
      </c>
      <c r="AB148" s="90">
        <f>IF('Medical equipment-NSP'!AA156="Yes", 'Service providers'!H158, 1)</f>
        <v>1</v>
      </c>
      <c r="AC148" s="90" t="str">
        <f>IFERROR(('Medical equipment-NSP'!AC156*AB148)/AG148, "0")</f>
        <v>0</v>
      </c>
      <c r="AD148" s="90">
        <f>IF('Medical equipment-NSP'!X156="yes", 1, 0)</f>
        <v>0</v>
      </c>
      <c r="AE148" s="90">
        <f>IF('Medical equipment-NSP'!Y156="yes", 1, 0)</f>
        <v>0</v>
      </c>
      <c r="AF148" s="90">
        <f>IF('Medical equipment-NSP'!Z156="yes", 1, 0)</f>
        <v>0</v>
      </c>
      <c r="AG148" s="90">
        <f t="shared" si="27"/>
        <v>0</v>
      </c>
      <c r="AH148" s="90">
        <f>IF('Medical equipment-NSP'!AH156="Yes", 'Service providers'!G158, 1)</f>
        <v>1</v>
      </c>
      <c r="AI148" s="90" t="str">
        <f>IFERROR(('Medical equipment-NSP'!AI156*AH148)/AO148, "0")</f>
        <v>0</v>
      </c>
      <c r="AJ148" s="90">
        <f>IF('Medical equipment-NSP'!AH156="Yes", 'Service providers'!H158, 1)</f>
        <v>1</v>
      </c>
      <c r="AK148" s="90" t="str">
        <f>IFERROR(('Medical equipment-NSP'!AJ156*AJ148)/AO148, "0")</f>
        <v>0</v>
      </c>
      <c r="AL148" s="90">
        <f>IF('Medical equipment-NSP'!AE156="yes", 1, 0)</f>
        <v>0</v>
      </c>
      <c r="AM148" s="90">
        <f>IF('Medical equipment-NSP'!AF156="yes", 1, 0)</f>
        <v>0</v>
      </c>
      <c r="AN148" s="90">
        <f>IF('Medical equipment-NSP'!AG156="yes", 1, 0)</f>
        <v>0</v>
      </c>
      <c r="AO148" s="90">
        <f t="shared" si="28"/>
        <v>0</v>
      </c>
      <c r="AP148" s="90">
        <f>IF('Medical equipment-NSP'!AO156="Yes", 'Service providers'!G158, 1)</f>
        <v>1</v>
      </c>
      <c r="AQ148" s="90" t="str">
        <f>IFERROR(('Medical equipment-NSP'!AP156*AP148)/AW148, "0")</f>
        <v>0</v>
      </c>
      <c r="AR148" s="90">
        <f>IF('Medical equipment-NSP'!AO156="Yes", 'Service providers'!H158, 1)</f>
        <v>1</v>
      </c>
      <c r="AS148" s="90" t="str">
        <f>IFERROR(('Medical equipment-NSP'!AQ156*AR148)/AW148, "0")</f>
        <v>0</v>
      </c>
      <c r="AT148" s="90">
        <f>IF('Medical equipment-NSP'!AL156="yes", 1, 0)</f>
        <v>0</v>
      </c>
      <c r="AU148" s="90">
        <f>IF('Medical equipment-NSP'!AM156="yes", 1, 0)</f>
        <v>0</v>
      </c>
      <c r="AV148" s="90">
        <f>IF('Medical equipment-NSP'!AN156="yes", 1, 0)</f>
        <v>0</v>
      </c>
      <c r="AW148" s="90">
        <f t="shared" si="29"/>
        <v>0</v>
      </c>
      <c r="AX148" s="90">
        <f>IF('Medical equipment-NSP'!AV156="Yes", 'Service providers'!G158, 1)</f>
        <v>1</v>
      </c>
      <c r="AY148" s="90" t="str">
        <f>IFERROR(('Medical equipment-NSP'!AW156*AX148)/BE148, "0")</f>
        <v>0</v>
      </c>
      <c r="AZ148" s="90">
        <f>IF('Medical equipment-NSP'!AV156="Yes", 'Service providers'!H158, 1)</f>
        <v>1</v>
      </c>
      <c r="BA148" s="90" t="str">
        <f>IFERROR(('Medical equipment-NSP'!AX156*AZ148)/BE148, "0")</f>
        <v>0</v>
      </c>
      <c r="BB148" s="90">
        <f>IF('Medical equipment-NSP'!AS156="yes", 1, 0)</f>
        <v>0</v>
      </c>
      <c r="BC148" s="90">
        <f>IF('Medical equipment-NSP'!AT156="yes", 1, 0)</f>
        <v>0</v>
      </c>
      <c r="BD148" s="90">
        <f>IF('Medical equipment-NSP'!AU156="yes", 1, 0)</f>
        <v>0</v>
      </c>
      <c r="BE148" s="90">
        <f t="shared" si="30"/>
        <v>0</v>
      </c>
      <c r="BF148" s="90">
        <f>IF('Medical equipment-NSP'!BC156="Yes", 'Service providers'!G158, 1)</f>
        <v>1</v>
      </c>
      <c r="BG148" s="90" t="str">
        <f>IFERROR(('Medical equipment-NSP'!BD156*BF148)/BM148, "0")</f>
        <v>0</v>
      </c>
      <c r="BH148" s="90">
        <f>IF('Medical equipment-NSP'!BC156="Yes", 'Service providers'!H158, 1)</f>
        <v>1</v>
      </c>
      <c r="BI148" s="90" t="str">
        <f>IFERROR(('Medical equipment-NSP'!BE156*BH148)/BM148, "0")</f>
        <v>0</v>
      </c>
      <c r="BJ148" s="90">
        <f>IF('Medical equipment-NSP'!AZ156="yes", 1, 0)</f>
        <v>0</v>
      </c>
      <c r="BK148" s="90">
        <f>IF('Medical equipment-NSP'!BA156="yes", 1, 0)</f>
        <v>0</v>
      </c>
      <c r="BL148" s="90">
        <f>IF('Medical equipment-NSP'!BB156="yes", 1, 0)</f>
        <v>0</v>
      </c>
      <c r="BM148" s="90">
        <f t="shared" si="31"/>
        <v>0</v>
      </c>
    </row>
    <row r="149" spans="1:65" x14ac:dyDescent="0.25">
      <c r="A149" s="98" t="str">
        <f>'Service providers'!A159</f>
        <v>Enter name of Site 20</v>
      </c>
      <c r="B149" s="90">
        <f>IF('Medical equipment-NSP'!F157="Yes", 'Service providers'!G159, 1)</f>
        <v>1</v>
      </c>
      <c r="C149" s="90" t="str">
        <f>IFERROR(('Medical equipment-NSP'!G157*B149)/I149, "0")</f>
        <v>0</v>
      </c>
      <c r="D149" s="90">
        <f>IF('Medical equipment-NSP'!F157="Yes", 'Service providers'!H159, 1)</f>
        <v>1</v>
      </c>
      <c r="E149" s="90" t="str">
        <f>IFERROR(('Medical equipment-NSP'!H157*D149)/I149, "0")</f>
        <v>0</v>
      </c>
      <c r="F149" s="90">
        <f>IF('Medical equipment-NSP'!C157="yes", 1, 0)</f>
        <v>0</v>
      </c>
      <c r="G149" s="90">
        <f>IF('Medical equipment-NSP'!D157="yes", 1, 0)</f>
        <v>0</v>
      </c>
      <c r="H149" s="90">
        <f>IF('Medical equipment-NSP'!E157="yes", 1, 0)</f>
        <v>0</v>
      </c>
      <c r="I149" s="90">
        <f t="shared" si="24"/>
        <v>0</v>
      </c>
      <c r="J149" s="90">
        <f>IF('Medical equipment-NSP'!M157="Yes", 'Service providers'!G159, 1)</f>
        <v>1</v>
      </c>
      <c r="K149" s="90" t="str">
        <f>IFERROR(('Medical equipment-NSP'!N157*J149)/Q149, "0")</f>
        <v>0</v>
      </c>
      <c r="L149" s="90">
        <f>IF('Medical equipment-NSP'!M157="Yes", 'Service providers'!H159, 1)</f>
        <v>1</v>
      </c>
      <c r="M149" s="90" t="str">
        <f>IFERROR(('Medical equipment-NSP'!O157*L149)/Q149, "0")</f>
        <v>0</v>
      </c>
      <c r="N149" s="90">
        <f>IF('Medical equipment-NSP'!J157="yes", 1, 0)</f>
        <v>0</v>
      </c>
      <c r="O149" s="90">
        <f>IF('Medical equipment-NSP'!K157="yes", 1, 0)</f>
        <v>0</v>
      </c>
      <c r="P149" s="90">
        <f>IF('Medical equipment-NSP'!L157="yes", 1, 0)</f>
        <v>0</v>
      </c>
      <c r="Q149" s="90">
        <f t="shared" si="25"/>
        <v>0</v>
      </c>
      <c r="R149" s="90">
        <f>IF('Medical equipment-NSP'!T157="Yes", 'Service providers'!G159, 1)</f>
        <v>1</v>
      </c>
      <c r="S149" s="90" t="str">
        <f>IFERROR(('Medical equipment-NSP'!U157*R149)/Y149, "0")</f>
        <v>0</v>
      </c>
      <c r="T149" s="90">
        <f>IF('Medical equipment-NSP'!T157="Yes", 'Service providers'!H159, 1)</f>
        <v>1</v>
      </c>
      <c r="U149" s="90" t="str">
        <f>IFERROR(('Medical equipment-NSP'!V157*T149)/Y149, "0")</f>
        <v>0</v>
      </c>
      <c r="V149" s="90">
        <f>IF('Medical equipment-NSP'!Q157="yes", 1, 0)</f>
        <v>0</v>
      </c>
      <c r="W149" s="90">
        <f>IF('Medical equipment-NSP'!R157="yes", 1, 0)</f>
        <v>0</v>
      </c>
      <c r="X149" s="90">
        <f>IF('Medical equipment-NSP'!S157="yes", 1, 0)</f>
        <v>0</v>
      </c>
      <c r="Y149" s="90">
        <f t="shared" si="26"/>
        <v>0</v>
      </c>
      <c r="Z149" s="90">
        <f>IF('Medical equipment-NSP'!AA157="Yes", 'Service providers'!G159, 1)</f>
        <v>1</v>
      </c>
      <c r="AA149" s="90" t="str">
        <f>IFERROR(('Medical equipment-NSP'!AB157*Z149)/AG149, "0")</f>
        <v>0</v>
      </c>
      <c r="AB149" s="90">
        <f>IF('Medical equipment-NSP'!AA157="Yes", 'Service providers'!H159, 1)</f>
        <v>1</v>
      </c>
      <c r="AC149" s="90" t="str">
        <f>IFERROR(('Medical equipment-NSP'!AC157*AB149)/AG149, "0")</f>
        <v>0</v>
      </c>
      <c r="AD149" s="90">
        <f>IF('Medical equipment-NSP'!X157="yes", 1, 0)</f>
        <v>0</v>
      </c>
      <c r="AE149" s="90">
        <f>IF('Medical equipment-NSP'!Y157="yes", 1, 0)</f>
        <v>0</v>
      </c>
      <c r="AF149" s="90">
        <f>IF('Medical equipment-NSP'!Z157="yes", 1, 0)</f>
        <v>0</v>
      </c>
      <c r="AG149" s="90">
        <f t="shared" si="27"/>
        <v>0</v>
      </c>
      <c r="AH149" s="90">
        <f>IF('Medical equipment-NSP'!AH157="Yes", 'Service providers'!G159, 1)</f>
        <v>1</v>
      </c>
      <c r="AI149" s="90" t="str">
        <f>IFERROR(('Medical equipment-NSP'!AI157*AH149)/AO149, "0")</f>
        <v>0</v>
      </c>
      <c r="AJ149" s="90">
        <f>IF('Medical equipment-NSP'!AH157="Yes", 'Service providers'!H159, 1)</f>
        <v>1</v>
      </c>
      <c r="AK149" s="90" t="str">
        <f>IFERROR(('Medical equipment-NSP'!AJ157*AJ149)/AO149, "0")</f>
        <v>0</v>
      </c>
      <c r="AL149" s="90">
        <f>IF('Medical equipment-NSP'!AE157="yes", 1, 0)</f>
        <v>0</v>
      </c>
      <c r="AM149" s="90">
        <f>IF('Medical equipment-NSP'!AF157="yes", 1, 0)</f>
        <v>0</v>
      </c>
      <c r="AN149" s="90">
        <f>IF('Medical equipment-NSP'!AG157="yes", 1, 0)</f>
        <v>0</v>
      </c>
      <c r="AO149" s="90">
        <f t="shared" si="28"/>
        <v>0</v>
      </c>
      <c r="AP149" s="90">
        <f>IF('Medical equipment-NSP'!AO157="Yes", 'Service providers'!G159, 1)</f>
        <v>1</v>
      </c>
      <c r="AQ149" s="90" t="str">
        <f>IFERROR(('Medical equipment-NSP'!AP157*AP149)/AW149, "0")</f>
        <v>0</v>
      </c>
      <c r="AR149" s="90">
        <f>IF('Medical equipment-NSP'!AO157="Yes", 'Service providers'!H159, 1)</f>
        <v>1</v>
      </c>
      <c r="AS149" s="90" t="str">
        <f>IFERROR(('Medical equipment-NSP'!AQ157*AR149)/AW149, "0")</f>
        <v>0</v>
      </c>
      <c r="AT149" s="90">
        <f>IF('Medical equipment-NSP'!AL157="yes", 1, 0)</f>
        <v>0</v>
      </c>
      <c r="AU149" s="90">
        <f>IF('Medical equipment-NSP'!AM157="yes", 1, 0)</f>
        <v>0</v>
      </c>
      <c r="AV149" s="90">
        <f>IF('Medical equipment-NSP'!AN157="yes", 1, 0)</f>
        <v>0</v>
      </c>
      <c r="AW149" s="90">
        <f t="shared" si="29"/>
        <v>0</v>
      </c>
      <c r="AX149" s="90">
        <f>IF('Medical equipment-NSP'!AV157="Yes", 'Service providers'!G159, 1)</f>
        <v>1</v>
      </c>
      <c r="AY149" s="90" t="str">
        <f>IFERROR(('Medical equipment-NSP'!AW157*AX149)/BE149, "0")</f>
        <v>0</v>
      </c>
      <c r="AZ149" s="90">
        <f>IF('Medical equipment-NSP'!AV157="Yes", 'Service providers'!H159, 1)</f>
        <v>1</v>
      </c>
      <c r="BA149" s="90" t="str">
        <f>IFERROR(('Medical equipment-NSP'!AX157*AZ149)/BE149, "0")</f>
        <v>0</v>
      </c>
      <c r="BB149" s="90">
        <f>IF('Medical equipment-NSP'!AS157="yes", 1, 0)</f>
        <v>0</v>
      </c>
      <c r="BC149" s="90">
        <f>IF('Medical equipment-NSP'!AT157="yes", 1, 0)</f>
        <v>0</v>
      </c>
      <c r="BD149" s="90">
        <f>IF('Medical equipment-NSP'!AU157="yes", 1, 0)</f>
        <v>0</v>
      </c>
      <c r="BE149" s="90">
        <f t="shared" si="30"/>
        <v>0</v>
      </c>
      <c r="BF149" s="90">
        <f>IF('Medical equipment-NSP'!BC157="Yes", 'Service providers'!G159, 1)</f>
        <v>1</v>
      </c>
      <c r="BG149" s="90" t="str">
        <f>IFERROR(('Medical equipment-NSP'!BD157*BF149)/BM149, "0")</f>
        <v>0</v>
      </c>
      <c r="BH149" s="90">
        <f>IF('Medical equipment-NSP'!BC157="Yes", 'Service providers'!H159, 1)</f>
        <v>1</v>
      </c>
      <c r="BI149" s="90" t="str">
        <f>IFERROR(('Medical equipment-NSP'!BE157*BH149)/BM149, "0")</f>
        <v>0</v>
      </c>
      <c r="BJ149" s="90">
        <f>IF('Medical equipment-NSP'!AZ157="yes", 1, 0)</f>
        <v>0</v>
      </c>
      <c r="BK149" s="90">
        <f>IF('Medical equipment-NSP'!BA157="yes", 1, 0)</f>
        <v>0</v>
      </c>
      <c r="BL149" s="90">
        <f>IF('Medical equipment-NSP'!BB157="yes", 1, 0)</f>
        <v>0</v>
      </c>
      <c r="BM149" s="90">
        <f t="shared" si="31"/>
        <v>0</v>
      </c>
    </row>
  </sheetData>
  <mergeCells count="8">
    <mergeCell ref="AP1:AW1"/>
    <mergeCell ref="AX1:BE1"/>
    <mergeCell ref="BF1:BM1"/>
    <mergeCell ref="B1:I1"/>
    <mergeCell ref="J1:Q1"/>
    <mergeCell ref="R1:Y1"/>
    <mergeCell ref="Z1:AG1"/>
    <mergeCell ref="AH1:AO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M149"/>
  <sheetViews>
    <sheetView workbookViewId="0">
      <pane ySplit="2" topLeftCell="A126" activePane="bottomLeft" state="frozen"/>
      <selection activeCell="AC1" sqref="AC1"/>
      <selection pane="bottomLeft" activeCell="B149" sqref="B149"/>
    </sheetView>
  </sheetViews>
  <sheetFormatPr defaultRowHeight="15" x14ac:dyDescent="0.25"/>
  <cols>
    <col min="1" max="1" width="28.7109375" style="99" customWidth="1"/>
    <col min="2" max="2" width="12.42578125" bestFit="1" customWidth="1"/>
    <col min="3" max="3" width="13.7109375" customWidth="1"/>
    <col min="4" max="5" width="12.5703125" bestFit="1" customWidth="1"/>
    <col min="6" max="6" width="5" bestFit="1" customWidth="1"/>
    <col min="7" max="7" width="8.5703125" bestFit="1" customWidth="1"/>
    <col min="8" max="8" width="4.5703125" bestFit="1" customWidth="1"/>
    <col min="9" max="9" width="5.28515625" bestFit="1" customWidth="1"/>
    <col min="10" max="10" width="12.42578125" bestFit="1" customWidth="1"/>
    <col min="11" max="11" width="13.7109375" customWidth="1"/>
    <col min="12" max="13" width="12.5703125" bestFit="1" customWidth="1"/>
    <col min="14" max="14" width="5" bestFit="1" customWidth="1"/>
    <col min="15" max="15" width="8.5703125" bestFit="1" customWidth="1"/>
    <col min="16" max="16" width="4.5703125" bestFit="1" customWidth="1"/>
    <col min="17" max="17" width="5.28515625" bestFit="1" customWidth="1"/>
    <col min="18" max="18" width="12.42578125" bestFit="1" customWidth="1"/>
    <col min="19" max="19" width="13.7109375" customWidth="1"/>
    <col min="20" max="21" width="12.5703125" bestFit="1" customWidth="1"/>
    <col min="22" max="22" width="5" bestFit="1" customWidth="1"/>
    <col min="23" max="23" width="8.5703125" bestFit="1" customWidth="1"/>
    <col min="24" max="24" width="4.5703125" bestFit="1" customWidth="1"/>
    <col min="25" max="25" width="5.28515625" bestFit="1" customWidth="1"/>
    <col min="26" max="26" width="12.42578125" bestFit="1" customWidth="1"/>
    <col min="27" max="27" width="13.7109375" customWidth="1"/>
    <col min="28" max="29" width="12.5703125" bestFit="1" customWidth="1"/>
    <col min="30" max="30" width="5" bestFit="1" customWidth="1"/>
    <col min="31" max="31" width="8.5703125" bestFit="1" customWidth="1"/>
    <col min="32" max="32" width="4.5703125" bestFit="1" customWidth="1"/>
    <col min="33" max="33" width="5.28515625" bestFit="1" customWidth="1"/>
    <col min="34" max="34" width="12.42578125" bestFit="1" customWidth="1"/>
    <col min="35" max="35" width="13.7109375" customWidth="1"/>
    <col min="36" max="37" width="12.5703125" bestFit="1" customWidth="1"/>
    <col min="38" max="38" width="5" bestFit="1" customWidth="1"/>
    <col min="39" max="39" width="8.5703125" bestFit="1" customWidth="1"/>
    <col min="40" max="40" width="4.5703125" bestFit="1" customWidth="1"/>
    <col min="41" max="41" width="5.28515625" bestFit="1" customWidth="1"/>
    <col min="42" max="42" width="12.42578125" bestFit="1" customWidth="1"/>
    <col min="43" max="43" width="13.7109375" customWidth="1"/>
    <col min="44" max="45" width="12.5703125" bestFit="1" customWidth="1"/>
    <col min="46" max="46" width="5" bestFit="1" customWidth="1"/>
    <col min="47" max="47" width="8.5703125" bestFit="1" customWidth="1"/>
    <col min="48" max="48" width="4.5703125" bestFit="1" customWidth="1"/>
    <col min="49" max="49" width="5.28515625" bestFit="1" customWidth="1"/>
    <col min="50" max="50" width="12.42578125" bestFit="1" customWidth="1"/>
    <col min="51" max="51" width="13.7109375" customWidth="1"/>
    <col min="52" max="53" width="12.5703125" bestFit="1" customWidth="1"/>
    <col min="54" max="54" width="5" bestFit="1" customWidth="1"/>
    <col min="55" max="55" width="8.5703125" bestFit="1" customWidth="1"/>
    <col min="56" max="56" width="4.5703125" bestFit="1" customWidth="1"/>
    <col min="57" max="57" width="5.28515625" bestFit="1" customWidth="1"/>
    <col min="58" max="58" width="12.42578125" bestFit="1" customWidth="1"/>
    <col min="59" max="59" width="13.7109375" customWidth="1"/>
    <col min="60" max="61" width="12.5703125" bestFit="1" customWidth="1"/>
    <col min="62" max="62" width="5" bestFit="1" customWidth="1"/>
    <col min="63" max="63" width="8.5703125" bestFit="1" customWidth="1"/>
    <col min="64" max="64" width="4.5703125" bestFit="1" customWidth="1"/>
    <col min="65" max="65" width="5.28515625" bestFit="1" customWidth="1"/>
  </cols>
  <sheetData>
    <row r="1" spans="1:65" x14ac:dyDescent="0.25">
      <c r="A1" s="103"/>
      <c r="B1" s="363" t="s">
        <v>431</v>
      </c>
      <c r="C1" s="363"/>
      <c r="D1" s="363"/>
      <c r="E1" s="363"/>
      <c r="F1" s="363"/>
      <c r="G1" s="363"/>
      <c r="H1" s="363"/>
      <c r="I1" s="363"/>
      <c r="J1" s="362" t="s">
        <v>438</v>
      </c>
      <c r="K1" s="362"/>
      <c r="L1" s="362"/>
      <c r="M1" s="362"/>
      <c r="N1" s="362"/>
      <c r="O1" s="362"/>
      <c r="P1" s="362"/>
      <c r="Q1" s="362"/>
      <c r="R1" s="363" t="s">
        <v>439</v>
      </c>
      <c r="S1" s="363"/>
      <c r="T1" s="363"/>
      <c r="U1" s="363"/>
      <c r="V1" s="363"/>
      <c r="W1" s="363"/>
      <c r="X1" s="363"/>
      <c r="Y1" s="363"/>
      <c r="Z1" s="362" t="s">
        <v>440</v>
      </c>
      <c r="AA1" s="362"/>
      <c r="AB1" s="362"/>
      <c r="AC1" s="362"/>
      <c r="AD1" s="362"/>
      <c r="AE1" s="362"/>
      <c r="AF1" s="362"/>
      <c r="AG1" s="362"/>
      <c r="AH1" s="363" t="s">
        <v>441</v>
      </c>
      <c r="AI1" s="363"/>
      <c r="AJ1" s="363"/>
      <c r="AK1" s="363"/>
      <c r="AL1" s="363"/>
      <c r="AM1" s="363"/>
      <c r="AN1" s="363"/>
      <c r="AO1" s="363"/>
      <c r="AP1" s="362" t="s">
        <v>442</v>
      </c>
      <c r="AQ1" s="362"/>
      <c r="AR1" s="362"/>
      <c r="AS1" s="362"/>
      <c r="AT1" s="362"/>
      <c r="AU1" s="362"/>
      <c r="AV1" s="362"/>
      <c r="AW1" s="362"/>
      <c r="AX1" s="363" t="s">
        <v>443</v>
      </c>
      <c r="AY1" s="363"/>
      <c r="AZ1" s="363"/>
      <c r="BA1" s="363"/>
      <c r="BB1" s="363"/>
      <c r="BC1" s="363"/>
      <c r="BD1" s="363"/>
      <c r="BE1" s="363"/>
      <c r="BF1" s="362" t="s">
        <v>444</v>
      </c>
      <c r="BG1" s="362"/>
      <c r="BH1" s="362"/>
      <c r="BI1" s="362"/>
      <c r="BJ1" s="362"/>
      <c r="BK1" s="362"/>
      <c r="BL1" s="362"/>
      <c r="BM1" s="362"/>
    </row>
    <row r="2" spans="1:65" s="92" customFormat="1" x14ac:dyDescent="0.25">
      <c r="A2" s="100" t="s">
        <v>428</v>
      </c>
      <c r="B2" s="101" t="s">
        <v>429</v>
      </c>
      <c r="C2" s="101" t="s">
        <v>430</v>
      </c>
      <c r="D2" s="101" t="s">
        <v>436</v>
      </c>
      <c r="E2" s="101" t="s">
        <v>437</v>
      </c>
      <c r="F2" s="101" t="s">
        <v>432</v>
      </c>
      <c r="G2" s="101" t="s">
        <v>433</v>
      </c>
      <c r="H2" s="101" t="s">
        <v>434</v>
      </c>
      <c r="I2" s="101" t="s">
        <v>435</v>
      </c>
      <c r="J2" s="102" t="s">
        <v>429</v>
      </c>
      <c r="K2" s="102" t="s">
        <v>430</v>
      </c>
      <c r="L2" s="102" t="s">
        <v>436</v>
      </c>
      <c r="M2" s="102" t="s">
        <v>437</v>
      </c>
      <c r="N2" s="102" t="s">
        <v>432</v>
      </c>
      <c r="O2" s="102" t="s">
        <v>433</v>
      </c>
      <c r="P2" s="102" t="s">
        <v>434</v>
      </c>
      <c r="Q2" s="102" t="s">
        <v>435</v>
      </c>
      <c r="R2" s="101" t="s">
        <v>429</v>
      </c>
      <c r="S2" s="101" t="s">
        <v>430</v>
      </c>
      <c r="T2" s="101" t="s">
        <v>436</v>
      </c>
      <c r="U2" s="101" t="s">
        <v>437</v>
      </c>
      <c r="V2" s="101" t="s">
        <v>432</v>
      </c>
      <c r="W2" s="101" t="s">
        <v>433</v>
      </c>
      <c r="X2" s="101" t="s">
        <v>434</v>
      </c>
      <c r="Y2" s="101" t="s">
        <v>435</v>
      </c>
      <c r="Z2" s="102" t="s">
        <v>429</v>
      </c>
      <c r="AA2" s="102" t="s">
        <v>430</v>
      </c>
      <c r="AB2" s="102" t="s">
        <v>436</v>
      </c>
      <c r="AC2" s="102" t="s">
        <v>437</v>
      </c>
      <c r="AD2" s="102" t="s">
        <v>432</v>
      </c>
      <c r="AE2" s="102" t="s">
        <v>433</v>
      </c>
      <c r="AF2" s="102" t="s">
        <v>434</v>
      </c>
      <c r="AG2" s="102" t="s">
        <v>435</v>
      </c>
      <c r="AH2" s="101" t="s">
        <v>429</v>
      </c>
      <c r="AI2" s="101" t="s">
        <v>430</v>
      </c>
      <c r="AJ2" s="101" t="s">
        <v>436</v>
      </c>
      <c r="AK2" s="101" t="s">
        <v>437</v>
      </c>
      <c r="AL2" s="101" t="s">
        <v>432</v>
      </c>
      <c r="AM2" s="101" t="s">
        <v>433</v>
      </c>
      <c r="AN2" s="101" t="s">
        <v>434</v>
      </c>
      <c r="AO2" s="101" t="s">
        <v>435</v>
      </c>
      <c r="AP2" s="102" t="s">
        <v>429</v>
      </c>
      <c r="AQ2" s="102" t="s">
        <v>430</v>
      </c>
      <c r="AR2" s="102" t="s">
        <v>436</v>
      </c>
      <c r="AS2" s="102" t="s">
        <v>437</v>
      </c>
      <c r="AT2" s="102" t="s">
        <v>432</v>
      </c>
      <c r="AU2" s="102" t="s">
        <v>433</v>
      </c>
      <c r="AV2" s="102" t="s">
        <v>434</v>
      </c>
      <c r="AW2" s="102" t="s">
        <v>435</v>
      </c>
      <c r="AX2" s="101" t="s">
        <v>429</v>
      </c>
      <c r="AY2" s="101" t="s">
        <v>430</v>
      </c>
      <c r="AZ2" s="101" t="s">
        <v>436</v>
      </c>
      <c r="BA2" s="101" t="s">
        <v>437</v>
      </c>
      <c r="BB2" s="101" t="s">
        <v>432</v>
      </c>
      <c r="BC2" s="101" t="s">
        <v>433</v>
      </c>
      <c r="BD2" s="101" t="s">
        <v>434</v>
      </c>
      <c r="BE2" s="101" t="s">
        <v>435</v>
      </c>
      <c r="BF2" s="102" t="s">
        <v>429</v>
      </c>
      <c r="BG2" s="102" t="s">
        <v>430</v>
      </c>
      <c r="BH2" s="102" t="s">
        <v>436</v>
      </c>
      <c r="BI2" s="102" t="s">
        <v>437</v>
      </c>
      <c r="BJ2" s="102" t="s">
        <v>432</v>
      </c>
      <c r="BK2" s="102" t="s">
        <v>433</v>
      </c>
      <c r="BL2" s="102" t="s">
        <v>434</v>
      </c>
      <c r="BM2" s="102" t="s">
        <v>435</v>
      </c>
    </row>
    <row r="3" spans="1:65" x14ac:dyDescent="0.25">
      <c r="A3" s="97" t="str">
        <f>'Service providers'!A13</f>
        <v>Enter name here</v>
      </c>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row>
    <row r="4" spans="1:65" x14ac:dyDescent="0.25">
      <c r="A4" s="98" t="str">
        <f>'Service providers'!A14</f>
        <v>Enter name of Site 1</v>
      </c>
      <c r="B4" s="90">
        <f>IF('Medical equipment-OST'!$F$12="Yes", 'Service providers'!$G$14, 1)</f>
        <v>1</v>
      </c>
      <c r="C4" s="90" t="str">
        <f>IFERROR(('Medical equipment-OST'!G12*B4)/I4, "0")</f>
        <v>0</v>
      </c>
      <c r="D4" s="90">
        <f>IF('Medical equipment-OST'!F12="Yes", 'Service providers'!H14, 1)</f>
        <v>1</v>
      </c>
      <c r="E4" s="90" t="str">
        <f>IFERROR(('Medical equipment-OST'!H12*D4)/I4, "0")</f>
        <v>0</v>
      </c>
      <c r="F4" s="90">
        <f>IF('Medical equipment-OST'!C12="yes", 1, 0)</f>
        <v>0</v>
      </c>
      <c r="G4" s="90">
        <f>IF('Medical equipment-OST'!D12="yes", 1, 0)</f>
        <v>0</v>
      </c>
      <c r="H4" s="90">
        <f>IF('Medical equipment-OST'!E12="yes", 1, 0)</f>
        <v>0</v>
      </c>
      <c r="I4" s="90">
        <f>SUM(F4:H4)</f>
        <v>0</v>
      </c>
      <c r="J4" s="90">
        <f>IF('Medical equipment-OST'!M12="Yes", 'Service providers'!G14, 1)</f>
        <v>1</v>
      </c>
      <c r="K4" s="90" t="str">
        <f>IFERROR(('Medical equipment-OST'!N12*J4)/Q4, "0")</f>
        <v>0</v>
      </c>
      <c r="L4" s="90">
        <f>IF('Medical equipment-OST'!M12="Yes", 'Service providers'!H14, 1)</f>
        <v>1</v>
      </c>
      <c r="M4" s="90" t="str">
        <f>IFERROR(('Medical equipment-OST'!O12*L4)/Q4, "0")</f>
        <v>0</v>
      </c>
      <c r="N4" s="90">
        <f>IF('Medical equipment-OST'!J12="yes", 1, 0)</f>
        <v>0</v>
      </c>
      <c r="O4" s="90">
        <f>IF('Medical equipment-OST'!K12="yes", 1, 0)</f>
        <v>0</v>
      </c>
      <c r="P4" s="90">
        <f>IF('Medical equipment-OST'!L12="yes", 1, 0)</f>
        <v>0</v>
      </c>
      <c r="Q4" s="90">
        <f>SUM(N4:P4)</f>
        <v>0</v>
      </c>
      <c r="R4" s="90">
        <f>IF('Medical equipment-OST'!T12="Yes", 'Service providers'!G14, 1)</f>
        <v>1</v>
      </c>
      <c r="S4" s="90" t="str">
        <f>IFERROR(('Medical equipment-OST'!U12*R4)/Y4, "0")</f>
        <v>0</v>
      </c>
      <c r="T4" s="90">
        <f>IF('Medical equipment-OST'!T12="Yes", 'Service providers'!H14, 1)</f>
        <v>1</v>
      </c>
      <c r="U4" s="90" t="str">
        <f>IFERROR(('Medical equipment-OST'!V12*T4)/Y4, "0")</f>
        <v>0</v>
      </c>
      <c r="V4" s="90">
        <f>IF('Medical equipment-OST'!Q12="yes", 1, 0)</f>
        <v>0</v>
      </c>
      <c r="W4" s="90">
        <f>IF('Medical equipment-OST'!R12="yes", 1, 0)</f>
        <v>0</v>
      </c>
      <c r="X4" s="90">
        <f>IF('Medical equipment-OST'!S12="yes", 1, 0)</f>
        <v>0</v>
      </c>
      <c r="Y4" s="90">
        <f>SUM(V4:X4)</f>
        <v>0</v>
      </c>
      <c r="Z4" s="90">
        <f>IF('Medical equipment-OST'!AA12="Yes", 'Service providers'!G14, 1)</f>
        <v>1</v>
      </c>
      <c r="AA4" s="90" t="str">
        <f>IFERROR(('Medical equipment-OST'!AB12*Z4)/AG4, "0")</f>
        <v>0</v>
      </c>
      <c r="AB4" s="90">
        <f>IF('Medical equipment-OST'!AA12="Yes", 'Service providers'!H14, 1)</f>
        <v>1</v>
      </c>
      <c r="AC4" s="90" t="str">
        <f>IFERROR(('Medical equipment-OST'!AC12*AB4)/AG4, "0")</f>
        <v>0</v>
      </c>
      <c r="AD4" s="90">
        <f>IF('Medical equipment-OST'!X12="yes", 1, 0)</f>
        <v>0</v>
      </c>
      <c r="AE4" s="90">
        <f>IF('Medical equipment-OST'!Y12="yes", 1, 0)</f>
        <v>0</v>
      </c>
      <c r="AF4" s="90">
        <f>IF('Medical equipment-OST'!Z12="yes", 1, 0)</f>
        <v>0</v>
      </c>
      <c r="AG4" s="90">
        <f>SUM(AD4:AF4)</f>
        <v>0</v>
      </c>
      <c r="AH4" s="90">
        <f>IF('Medical equipment-OST'!AH12="Yes", 'Service providers'!G14, 1)</f>
        <v>1</v>
      </c>
      <c r="AI4" s="90" t="str">
        <f>IFERROR(('Medical equipment-OST'!AI12*AH4)/AO4, "0")</f>
        <v>0</v>
      </c>
      <c r="AJ4" s="90">
        <f>IF('Medical equipment-OST'!AH12="Yes", 'Service providers'!H14, 1)</f>
        <v>1</v>
      </c>
      <c r="AK4" s="90" t="str">
        <f>IFERROR(('Medical equipment-OST'!AJ12*AJ4)/AO4, "0")</f>
        <v>0</v>
      </c>
      <c r="AL4" s="90">
        <f>IF('Medical equipment-OST'!AE12="yes", 1, 0)</f>
        <v>0</v>
      </c>
      <c r="AM4" s="90">
        <f>IF('Medical equipment-OST'!AF12="yes", 1, 0)</f>
        <v>0</v>
      </c>
      <c r="AN4" s="90">
        <f>IF('Medical equipment-OST'!AG12="yes", 1, 0)</f>
        <v>0</v>
      </c>
      <c r="AO4" s="90">
        <f>SUM(AL4:AN4)</f>
        <v>0</v>
      </c>
      <c r="AP4" s="90">
        <f>IF('Medical equipment-OST'!AO12="Yes", 'Service providers'!G14, 1)</f>
        <v>1</v>
      </c>
      <c r="AQ4" s="90" t="str">
        <f>IFERROR(('Medical equipment-OST'!AP12*AP4)/AW4, "0")</f>
        <v>0</v>
      </c>
      <c r="AR4" s="90">
        <f>IF('Medical equipment-OST'!AO12="Yes", 'Service providers'!H14, 1)</f>
        <v>1</v>
      </c>
      <c r="AS4" s="90" t="str">
        <f>IFERROR(('Medical equipment-OST'!AQ12*AR4)/AW4, "0")</f>
        <v>0</v>
      </c>
      <c r="AT4" s="90">
        <f>IF('Medical equipment-OST'!AL12="yes", 1, 0)</f>
        <v>0</v>
      </c>
      <c r="AU4" s="90">
        <f>IF('Medical equipment-OST'!AM12="yes", 1, 0)</f>
        <v>0</v>
      </c>
      <c r="AV4" s="90">
        <f>IF('Medical equipment-OST'!AN12="yes", 1, 0)</f>
        <v>0</v>
      </c>
      <c r="AW4" s="90">
        <f>SUM(AT4:AV4)</f>
        <v>0</v>
      </c>
      <c r="AX4" s="90">
        <f>IF('Medical equipment-OST'!AV12="Yes", 'Service providers'!G14, 1)</f>
        <v>1</v>
      </c>
      <c r="AY4" s="90" t="str">
        <f>IFERROR(('Medical equipment-OST'!AW12*AX4)/BE4, "0")</f>
        <v>0</v>
      </c>
      <c r="AZ4" s="90">
        <f>IF('Medical equipment-OST'!AV12="Yes", 'Service providers'!H14, 1)</f>
        <v>1</v>
      </c>
      <c r="BA4" s="90" t="str">
        <f>IFERROR(('Medical equipment-OST'!AX12*AZ4)/BE4, "0")</f>
        <v>0</v>
      </c>
      <c r="BB4" s="90">
        <f>IF('Medical equipment-OST'!AS12="yes", 1, 0)</f>
        <v>0</v>
      </c>
      <c r="BC4" s="90">
        <f>IF('Medical equipment-OST'!AT12="yes", 1, 0)</f>
        <v>0</v>
      </c>
      <c r="BD4" s="90">
        <f>IF('Medical equipment-OST'!AU12="yes", 1, 0)</f>
        <v>0</v>
      </c>
      <c r="BE4" s="90">
        <f>SUM(BB4:BD4)</f>
        <v>0</v>
      </c>
      <c r="BF4" s="90">
        <f>IF('Medical equipment-OST'!BC12="Yes", 'Service providers'!G14, 1)</f>
        <v>1</v>
      </c>
      <c r="BG4" s="90" t="str">
        <f>IFERROR(('Medical equipment-OST'!BD12*BF4)/BM4, "0")</f>
        <v>0</v>
      </c>
      <c r="BH4" s="90">
        <f>IF('Medical equipment-OST'!BC12="Yes", 'Service providers'!H14, 1)</f>
        <v>1</v>
      </c>
      <c r="BI4" s="90" t="str">
        <f>IFERROR(('Medical equipment-OST'!BE12*BH4)/BM4, "0")</f>
        <v>0</v>
      </c>
      <c r="BJ4" s="90">
        <f>IF('Medical equipment-OST'!AZ12="yes", 1, 0)</f>
        <v>0</v>
      </c>
      <c r="BK4" s="90">
        <f>IF('Medical equipment-OST'!BA12="yes", 1, 0)</f>
        <v>0</v>
      </c>
      <c r="BL4" s="90">
        <f>IF('Medical equipment-OST'!BB12="yes", 1, 0)</f>
        <v>0</v>
      </c>
      <c r="BM4" s="90">
        <f>SUM(BJ4:BL4)</f>
        <v>0</v>
      </c>
    </row>
    <row r="5" spans="1:65" x14ac:dyDescent="0.25">
      <c r="A5" s="98" t="str">
        <f>'Service providers'!A15</f>
        <v>Enter name of Site 2</v>
      </c>
      <c r="B5" s="90">
        <f>IF('Medical equipment-OST'!F13="Yes", 'Service providers'!G15, 1)</f>
        <v>1</v>
      </c>
      <c r="C5" s="90" t="str">
        <f>IFERROR(('Medical equipment-OST'!G13*B5)/I5, "0")</f>
        <v>0</v>
      </c>
      <c r="D5" s="90">
        <f>IF('Medical equipment-OST'!F13="Yes", 'Service providers'!H15, 1)</f>
        <v>1</v>
      </c>
      <c r="E5" s="90" t="str">
        <f>IFERROR(('Medical equipment-OST'!H13*D5)/I5, "0")</f>
        <v>0</v>
      </c>
      <c r="F5" s="90">
        <f>IF('Medical equipment-OST'!C13="yes", 1, 0)</f>
        <v>0</v>
      </c>
      <c r="G5" s="90">
        <f>IF('Medical equipment-OST'!D13="yes", 1, 0)</f>
        <v>0</v>
      </c>
      <c r="H5" s="90">
        <f>IF('Medical equipment-OST'!E13="yes", 1, 0)</f>
        <v>0</v>
      </c>
      <c r="I5" s="90">
        <f t="shared" ref="I5:I107" si="0">SUM(F5:H5)</f>
        <v>0</v>
      </c>
      <c r="J5" s="90">
        <f>IF('Medical equipment-OST'!M13="Yes", 'Service providers'!G15, 1)</f>
        <v>1</v>
      </c>
      <c r="K5" s="90" t="str">
        <f>IFERROR(('Medical equipment-OST'!N13*J5)/Q5, "0")</f>
        <v>0</v>
      </c>
      <c r="L5" s="90">
        <f>IF('Medical equipment-OST'!M13="Yes", 'Service providers'!H15, 1)</f>
        <v>1</v>
      </c>
      <c r="M5" s="90" t="str">
        <f>IFERROR(('Medical equipment-OST'!O13*L5)/Q5, "0")</f>
        <v>0</v>
      </c>
      <c r="N5" s="90">
        <f>IF('Medical equipment-OST'!J13="yes", 1, 0)</f>
        <v>0</v>
      </c>
      <c r="O5" s="90">
        <f>IF('Medical equipment-OST'!K13="yes", 1, 0)</f>
        <v>0</v>
      </c>
      <c r="P5" s="90">
        <f>IF('Medical equipment-OST'!L13="yes", 1, 0)</f>
        <v>0</v>
      </c>
      <c r="Q5" s="90">
        <f t="shared" ref="Q5:Q107" si="1">SUM(N5:P5)</f>
        <v>0</v>
      </c>
      <c r="R5" s="90">
        <f>IF('Medical equipment-OST'!T13="Yes", 'Service providers'!G15, 1)</f>
        <v>1</v>
      </c>
      <c r="S5" s="90" t="str">
        <f>IFERROR(('Medical equipment-OST'!U13*R5)/Y5, "0")</f>
        <v>0</v>
      </c>
      <c r="T5" s="90">
        <f>IF('Medical equipment-OST'!T13="Yes", 'Service providers'!H15, 1)</f>
        <v>1</v>
      </c>
      <c r="U5" s="90" t="str">
        <f>IFERROR(('Medical equipment-OST'!V13*T5)/Y5, "0")</f>
        <v>0</v>
      </c>
      <c r="V5" s="90">
        <f>IF('Medical equipment-OST'!Q13="yes", 1, 0)</f>
        <v>0</v>
      </c>
      <c r="W5" s="90">
        <f>IF('Medical equipment-OST'!R13="yes", 1, 0)</f>
        <v>0</v>
      </c>
      <c r="X5" s="90">
        <f>IF('Medical equipment-OST'!S13="yes", 1, 0)</f>
        <v>0</v>
      </c>
      <c r="Y5" s="90">
        <f t="shared" ref="Y5:Y107" si="2">SUM(V5:X5)</f>
        <v>0</v>
      </c>
      <c r="Z5" s="90">
        <f>IF('Medical equipment-OST'!AA13="Yes", 'Service providers'!G15, 1)</f>
        <v>1</v>
      </c>
      <c r="AA5" s="90" t="str">
        <f>IFERROR(('Medical equipment-OST'!AB13*Z5)/AG5, "0")</f>
        <v>0</v>
      </c>
      <c r="AB5" s="90">
        <f>IF('Medical equipment-OST'!AA13="Yes", 'Service providers'!H15, 1)</f>
        <v>1</v>
      </c>
      <c r="AC5" s="90" t="str">
        <f>IFERROR(('Medical equipment-OST'!AC13*AB5)/AG5, "0")</f>
        <v>0</v>
      </c>
      <c r="AD5" s="90">
        <f>IF('Medical equipment-OST'!X13="yes", 1, 0)</f>
        <v>0</v>
      </c>
      <c r="AE5" s="90">
        <f>IF('Medical equipment-OST'!Y13="yes", 1, 0)</f>
        <v>0</v>
      </c>
      <c r="AF5" s="90">
        <f>IF('Medical equipment-OST'!Z13="yes", 1, 0)</f>
        <v>0</v>
      </c>
      <c r="AG5" s="90">
        <f t="shared" ref="AG5:AG107" si="3">SUM(AD5:AF5)</f>
        <v>0</v>
      </c>
      <c r="AH5" s="90">
        <f>IF('Medical equipment-OST'!AH13="Yes", 'Service providers'!G15, 1)</f>
        <v>1</v>
      </c>
      <c r="AI5" s="90" t="str">
        <f>IFERROR(('Medical equipment-OST'!AI13*AH5)/AO5, "0")</f>
        <v>0</v>
      </c>
      <c r="AJ5" s="90">
        <f>IF('Medical equipment-OST'!AH13="Yes", 'Service providers'!H15, 1)</f>
        <v>1</v>
      </c>
      <c r="AK5" s="90" t="str">
        <f>IFERROR(('Medical equipment-OST'!AJ13*AJ5)/AO5, "0")</f>
        <v>0</v>
      </c>
      <c r="AL5" s="90">
        <f>IF('Medical equipment-OST'!AE13="yes", 1, 0)</f>
        <v>0</v>
      </c>
      <c r="AM5" s="90">
        <f>IF('Medical equipment-OST'!AF13="yes", 1, 0)</f>
        <v>0</v>
      </c>
      <c r="AN5" s="90">
        <f>IF('Medical equipment-OST'!AG13="yes", 1, 0)</f>
        <v>0</v>
      </c>
      <c r="AO5" s="90">
        <f t="shared" ref="AO5:AO107" si="4">SUM(AL5:AN5)</f>
        <v>0</v>
      </c>
      <c r="AP5" s="90">
        <f>IF('Medical equipment-OST'!AO13="Yes", 'Service providers'!G15, 1)</f>
        <v>1</v>
      </c>
      <c r="AQ5" s="90" t="str">
        <f>IFERROR(('Medical equipment-OST'!AP13*AP5)/AW5, "0")</f>
        <v>0</v>
      </c>
      <c r="AR5" s="90">
        <f>IF('Medical equipment-OST'!AO13="Yes", 'Service providers'!H15, 1)</f>
        <v>1</v>
      </c>
      <c r="AS5" s="90" t="str">
        <f>IFERROR(('Medical equipment-OST'!AQ13*AR5)/AW5, "0")</f>
        <v>0</v>
      </c>
      <c r="AT5" s="90">
        <f>IF('Medical equipment-OST'!AL13="yes", 1, 0)</f>
        <v>0</v>
      </c>
      <c r="AU5" s="90">
        <f>IF('Medical equipment-OST'!AM13="yes", 1, 0)</f>
        <v>0</v>
      </c>
      <c r="AV5" s="90">
        <f>IF('Medical equipment-OST'!AN13="yes", 1, 0)</f>
        <v>0</v>
      </c>
      <c r="AW5" s="90">
        <f t="shared" ref="AW5:AW107" si="5">SUM(AT5:AV5)</f>
        <v>0</v>
      </c>
      <c r="AX5" s="90">
        <f>IF('Medical equipment-OST'!AV13="Yes", 'Service providers'!G15, 1)</f>
        <v>1</v>
      </c>
      <c r="AY5" s="90" t="str">
        <f>IFERROR(('Medical equipment-OST'!AW13*AX5)/BE5, "0")</f>
        <v>0</v>
      </c>
      <c r="AZ5" s="90">
        <f>IF('Medical equipment-OST'!AV13="Yes", 'Service providers'!H15, 1)</f>
        <v>1</v>
      </c>
      <c r="BA5" s="90" t="str">
        <f>IFERROR(('Medical equipment-OST'!AX13*AZ5)/BE5, "0")</f>
        <v>0</v>
      </c>
      <c r="BB5" s="90">
        <f>IF('Medical equipment-OST'!AS13="yes", 1, 0)</f>
        <v>0</v>
      </c>
      <c r="BC5" s="90">
        <f>IF('Medical equipment-OST'!AT13="yes", 1, 0)</f>
        <v>0</v>
      </c>
      <c r="BD5" s="90">
        <f>IF('Medical equipment-OST'!AU13="yes", 1, 0)</f>
        <v>0</v>
      </c>
      <c r="BE5" s="90">
        <f t="shared" ref="BE5:BE107" si="6">SUM(BB5:BD5)</f>
        <v>0</v>
      </c>
      <c r="BF5" s="90">
        <f>IF('Medical equipment-OST'!BC13="Yes", 'Service providers'!G15, 1)</f>
        <v>1</v>
      </c>
      <c r="BG5" s="90" t="str">
        <f>IFERROR(('Medical equipment-OST'!BD13*BF5)/BM5, "0")</f>
        <v>0</v>
      </c>
      <c r="BH5" s="90">
        <f>IF('Medical equipment-OST'!BC13="Yes", 'Service providers'!H15, 1)</f>
        <v>1</v>
      </c>
      <c r="BI5" s="90" t="str">
        <f>IFERROR(('Medical equipment-OST'!BE13*BH5)/BM5, "0")</f>
        <v>0</v>
      </c>
      <c r="BJ5" s="90">
        <f>IF('Medical equipment-OST'!AZ13="yes", 1, 0)</f>
        <v>0</v>
      </c>
      <c r="BK5" s="90">
        <f>IF('Medical equipment-OST'!BA13="yes", 1, 0)</f>
        <v>0</v>
      </c>
      <c r="BL5" s="90">
        <f>IF('Medical equipment-OST'!BB13="yes", 1, 0)</f>
        <v>0</v>
      </c>
      <c r="BM5" s="90">
        <f t="shared" ref="BM5:BM107" si="7">SUM(BJ5:BL5)</f>
        <v>0</v>
      </c>
    </row>
    <row r="6" spans="1:65" x14ac:dyDescent="0.25">
      <c r="A6" s="98" t="str">
        <f>'Service providers'!A16</f>
        <v>Enter name of Site 3</v>
      </c>
      <c r="B6" s="90">
        <f>IF('Medical equipment-OST'!F14="Yes", 'Service providers'!G16, 1)</f>
        <v>1</v>
      </c>
      <c r="C6" s="90" t="str">
        <f>IFERROR(('Medical equipment-OST'!G14*B6)/I6, "0")</f>
        <v>0</v>
      </c>
      <c r="D6" s="90">
        <f>IF('Medical equipment-OST'!F14="Yes", 'Service providers'!H16, 1)</f>
        <v>1</v>
      </c>
      <c r="E6" s="90" t="str">
        <f>IFERROR(('Medical equipment-OST'!H14*D6)/I6, "0")</f>
        <v>0</v>
      </c>
      <c r="F6" s="90">
        <f>IF('Medical equipment-OST'!C14="yes", 1, 0)</f>
        <v>0</v>
      </c>
      <c r="G6" s="90">
        <f>IF('Medical equipment-OST'!D14="yes", 1, 0)</f>
        <v>0</v>
      </c>
      <c r="H6" s="90">
        <f>IF('Medical equipment-OST'!E14="yes", 1, 0)</f>
        <v>0</v>
      </c>
      <c r="I6" s="90">
        <f t="shared" si="0"/>
        <v>0</v>
      </c>
      <c r="J6" s="90">
        <f>IF('Medical equipment-OST'!M14="Yes", 'Service providers'!G16, 1)</f>
        <v>1</v>
      </c>
      <c r="K6" s="90" t="str">
        <f>IFERROR(('Medical equipment-OST'!N14*J6)/Q6, "0")</f>
        <v>0</v>
      </c>
      <c r="L6" s="90">
        <f>IF('Medical equipment-OST'!M14="Yes", 'Service providers'!H16, 1)</f>
        <v>1</v>
      </c>
      <c r="M6" s="90" t="str">
        <f>IFERROR(('Medical equipment-OST'!O14*L6)/Q6, "0")</f>
        <v>0</v>
      </c>
      <c r="N6" s="90">
        <f>IF('Medical equipment-OST'!J14="yes", 1, 0)</f>
        <v>0</v>
      </c>
      <c r="O6" s="90">
        <f>IF('Medical equipment-OST'!K14="yes", 1, 0)</f>
        <v>0</v>
      </c>
      <c r="P6" s="90">
        <f>IF('Medical equipment-OST'!L14="yes", 1, 0)</f>
        <v>0</v>
      </c>
      <c r="Q6" s="90">
        <f t="shared" si="1"/>
        <v>0</v>
      </c>
      <c r="R6" s="90">
        <f>IF('Medical equipment-OST'!T14="Yes", 'Service providers'!G16, 1)</f>
        <v>1</v>
      </c>
      <c r="S6" s="90" t="str">
        <f>IFERROR(('Medical equipment-OST'!U14*R6)/Y6, "0")</f>
        <v>0</v>
      </c>
      <c r="T6" s="90">
        <f>IF('Medical equipment-OST'!T14="Yes", 'Service providers'!H16, 1)</f>
        <v>1</v>
      </c>
      <c r="U6" s="90" t="str">
        <f>IFERROR(('Medical equipment-OST'!V14*T6)/Y6, "0")</f>
        <v>0</v>
      </c>
      <c r="V6" s="90">
        <f>IF('Medical equipment-OST'!Q14="yes", 1, 0)</f>
        <v>0</v>
      </c>
      <c r="W6" s="90">
        <f>IF('Medical equipment-OST'!R14="yes", 1, 0)</f>
        <v>0</v>
      </c>
      <c r="X6" s="90">
        <f>IF('Medical equipment-OST'!S14="yes", 1, 0)</f>
        <v>0</v>
      </c>
      <c r="Y6" s="90">
        <f t="shared" si="2"/>
        <v>0</v>
      </c>
      <c r="Z6" s="90">
        <f>IF('Medical equipment-OST'!AA14="Yes", 'Service providers'!G16, 1)</f>
        <v>1</v>
      </c>
      <c r="AA6" s="90" t="str">
        <f>IFERROR(('Medical equipment-OST'!AB14*Z6)/AG6, "0")</f>
        <v>0</v>
      </c>
      <c r="AB6" s="90">
        <f>IF('Medical equipment-OST'!AA14="Yes", 'Service providers'!H16, 1)</f>
        <v>1</v>
      </c>
      <c r="AC6" s="90" t="str">
        <f>IFERROR(('Medical equipment-OST'!AC14*AB6)/AG6, "0")</f>
        <v>0</v>
      </c>
      <c r="AD6" s="90">
        <f>IF('Medical equipment-OST'!X14="yes", 1, 0)</f>
        <v>0</v>
      </c>
      <c r="AE6" s="90">
        <f>IF('Medical equipment-OST'!Y14="yes", 1, 0)</f>
        <v>0</v>
      </c>
      <c r="AF6" s="90">
        <f>IF('Medical equipment-OST'!Z14="yes", 1, 0)</f>
        <v>0</v>
      </c>
      <c r="AG6" s="90">
        <f t="shared" si="3"/>
        <v>0</v>
      </c>
      <c r="AH6" s="90">
        <f>IF('Medical equipment-OST'!AH14="Yes", 'Service providers'!G16, 1)</f>
        <v>1</v>
      </c>
      <c r="AI6" s="90" t="str">
        <f>IFERROR(('Medical equipment-OST'!AI14*AH6)/AO6, "0")</f>
        <v>0</v>
      </c>
      <c r="AJ6" s="90">
        <f>IF('Medical equipment-OST'!AH14="Yes", 'Service providers'!H16, 1)</f>
        <v>1</v>
      </c>
      <c r="AK6" s="90" t="str">
        <f>IFERROR(('Medical equipment-OST'!AJ14*AJ6)/AO6, "0")</f>
        <v>0</v>
      </c>
      <c r="AL6" s="90">
        <f>IF('Medical equipment-OST'!AE14="yes", 1, 0)</f>
        <v>0</v>
      </c>
      <c r="AM6" s="90">
        <f>IF('Medical equipment-OST'!AF14="yes", 1, 0)</f>
        <v>0</v>
      </c>
      <c r="AN6" s="90">
        <f>IF('Medical equipment-OST'!AG14="yes", 1, 0)</f>
        <v>0</v>
      </c>
      <c r="AO6" s="90">
        <f t="shared" si="4"/>
        <v>0</v>
      </c>
      <c r="AP6" s="90">
        <f>IF('Medical equipment-OST'!AO14="Yes", 'Service providers'!G16, 1)</f>
        <v>1</v>
      </c>
      <c r="AQ6" s="90" t="str">
        <f>IFERROR(('Medical equipment-OST'!AP14*AP6)/AW6, "0")</f>
        <v>0</v>
      </c>
      <c r="AR6" s="90">
        <f>IF('Medical equipment-OST'!AO14="Yes", 'Service providers'!H16, 1)</f>
        <v>1</v>
      </c>
      <c r="AS6" s="90" t="str">
        <f>IFERROR(('Medical equipment-OST'!AQ14*AR6)/AW6, "0")</f>
        <v>0</v>
      </c>
      <c r="AT6" s="90">
        <f>IF('Medical equipment-OST'!AL14="yes", 1, 0)</f>
        <v>0</v>
      </c>
      <c r="AU6" s="90">
        <f>IF('Medical equipment-OST'!AM14="yes", 1, 0)</f>
        <v>0</v>
      </c>
      <c r="AV6" s="90">
        <f>IF('Medical equipment-OST'!AN14="yes", 1, 0)</f>
        <v>0</v>
      </c>
      <c r="AW6" s="90">
        <f t="shared" si="5"/>
        <v>0</v>
      </c>
      <c r="AX6" s="90">
        <f>IF('Medical equipment-OST'!AV14="Yes", 'Service providers'!G16, 1)</f>
        <v>1</v>
      </c>
      <c r="AY6" s="90" t="str">
        <f>IFERROR(('Medical equipment-OST'!AW14*AX6)/BE6, "0")</f>
        <v>0</v>
      </c>
      <c r="AZ6" s="90">
        <f>IF('Medical equipment-OST'!AV14="Yes", 'Service providers'!H16, 1)</f>
        <v>1</v>
      </c>
      <c r="BA6" s="90" t="str">
        <f>IFERROR(('Medical equipment-OST'!AX14*AZ6)/BE6, "0")</f>
        <v>0</v>
      </c>
      <c r="BB6" s="90">
        <f>IF('Medical equipment-OST'!AS14="yes", 1, 0)</f>
        <v>0</v>
      </c>
      <c r="BC6" s="90">
        <f>IF('Medical equipment-OST'!AT14="yes", 1, 0)</f>
        <v>0</v>
      </c>
      <c r="BD6" s="90">
        <f>IF('Medical equipment-OST'!AU14="yes", 1, 0)</f>
        <v>0</v>
      </c>
      <c r="BE6" s="90">
        <f t="shared" si="6"/>
        <v>0</v>
      </c>
      <c r="BF6" s="90">
        <f>IF('Medical equipment-OST'!BC14="Yes", 'Service providers'!G16, 1)</f>
        <v>1</v>
      </c>
      <c r="BG6" s="90" t="str">
        <f>IFERROR(('Medical equipment-OST'!BD14*BF6)/BM6, "0")</f>
        <v>0</v>
      </c>
      <c r="BH6" s="90">
        <f>IF('Medical equipment-OST'!BC14="Yes", 'Service providers'!H16, 1)</f>
        <v>1</v>
      </c>
      <c r="BI6" s="90" t="str">
        <f>IFERROR(('Medical equipment-OST'!BE14*BH6)/BM6, "0")</f>
        <v>0</v>
      </c>
      <c r="BJ6" s="90">
        <f>IF('Medical equipment-OST'!AZ14="yes", 1, 0)</f>
        <v>0</v>
      </c>
      <c r="BK6" s="90">
        <f>IF('Medical equipment-OST'!BA14="yes", 1, 0)</f>
        <v>0</v>
      </c>
      <c r="BL6" s="90">
        <f>IF('Medical equipment-OST'!BB14="yes", 1, 0)</f>
        <v>0</v>
      </c>
      <c r="BM6" s="90">
        <f t="shared" si="7"/>
        <v>0</v>
      </c>
    </row>
    <row r="7" spans="1:65" x14ac:dyDescent="0.25">
      <c r="A7" s="98" t="str">
        <f>'Service providers'!A17</f>
        <v>Enter name of Site 4</v>
      </c>
      <c r="B7" s="90">
        <f>IF('Medical equipment-OST'!F15="Yes", 'Service providers'!G17, 1)</f>
        <v>1</v>
      </c>
      <c r="C7" s="90" t="str">
        <f>IFERROR(('Medical equipment-OST'!G15*B7)/I7, "0")</f>
        <v>0</v>
      </c>
      <c r="D7" s="90">
        <f>IF('Medical equipment-OST'!F15="Yes", 'Service providers'!H17, 1)</f>
        <v>1</v>
      </c>
      <c r="E7" s="90" t="str">
        <f>IFERROR(('Medical equipment-OST'!H15*D7)/I7, "0")</f>
        <v>0</v>
      </c>
      <c r="F7" s="90">
        <f>IF('Medical equipment-OST'!C15="yes", 1, 0)</f>
        <v>0</v>
      </c>
      <c r="G7" s="90">
        <f>IF('Medical equipment-OST'!D15="yes", 1, 0)</f>
        <v>0</v>
      </c>
      <c r="H7" s="90">
        <f>IF('Medical equipment-OST'!E15="yes", 1, 0)</f>
        <v>0</v>
      </c>
      <c r="I7" s="90">
        <f t="shared" si="0"/>
        <v>0</v>
      </c>
      <c r="J7" s="90">
        <f>IF('Medical equipment-OST'!M15="Yes", 'Service providers'!G17, 1)</f>
        <v>1</v>
      </c>
      <c r="K7" s="90" t="str">
        <f>IFERROR(('Medical equipment-OST'!N15*J7)/Q7, "0")</f>
        <v>0</v>
      </c>
      <c r="L7" s="90">
        <f>IF('Medical equipment-OST'!M15="Yes", 'Service providers'!H17, 1)</f>
        <v>1</v>
      </c>
      <c r="M7" s="90" t="str">
        <f>IFERROR(('Medical equipment-OST'!O15*L7)/Q7, "0")</f>
        <v>0</v>
      </c>
      <c r="N7" s="90">
        <f>IF('Medical equipment-OST'!J15="yes", 1, 0)</f>
        <v>0</v>
      </c>
      <c r="O7" s="90">
        <f>IF('Medical equipment-OST'!K15="yes", 1, 0)</f>
        <v>0</v>
      </c>
      <c r="P7" s="90">
        <f>IF('Medical equipment-OST'!L15="yes", 1, 0)</f>
        <v>0</v>
      </c>
      <c r="Q7" s="90">
        <f t="shared" si="1"/>
        <v>0</v>
      </c>
      <c r="R7" s="90">
        <f>IF('Medical equipment-OST'!T15="Yes", 'Service providers'!G17, 1)</f>
        <v>1</v>
      </c>
      <c r="S7" s="90" t="str">
        <f>IFERROR(('Medical equipment-OST'!U15*R7)/Y7, "0")</f>
        <v>0</v>
      </c>
      <c r="T7" s="90">
        <f>IF('Medical equipment-OST'!T15="Yes", 'Service providers'!H17, 1)</f>
        <v>1</v>
      </c>
      <c r="U7" s="90" t="str">
        <f>IFERROR(('Medical equipment-OST'!V15*T7)/Y7, "0")</f>
        <v>0</v>
      </c>
      <c r="V7" s="90">
        <f>IF('Medical equipment-OST'!Q15="yes", 1, 0)</f>
        <v>0</v>
      </c>
      <c r="W7" s="90">
        <f>IF('Medical equipment-OST'!R15="yes", 1, 0)</f>
        <v>0</v>
      </c>
      <c r="X7" s="90">
        <f>IF('Medical equipment-OST'!S15="yes", 1, 0)</f>
        <v>0</v>
      </c>
      <c r="Y7" s="90">
        <f t="shared" si="2"/>
        <v>0</v>
      </c>
      <c r="Z7" s="90">
        <f>IF('Medical equipment-OST'!AA15="Yes", 'Service providers'!G17, 1)</f>
        <v>1</v>
      </c>
      <c r="AA7" s="90" t="str">
        <f>IFERROR(('Medical equipment-OST'!AB15*Z7)/AG7, "0")</f>
        <v>0</v>
      </c>
      <c r="AB7" s="90">
        <f>IF('Medical equipment-OST'!AA15="Yes", 'Service providers'!H17, 1)</f>
        <v>1</v>
      </c>
      <c r="AC7" s="90" t="str">
        <f>IFERROR(('Medical equipment-OST'!AC15*AB7)/AG7, "0")</f>
        <v>0</v>
      </c>
      <c r="AD7" s="90">
        <f>IF('Medical equipment-OST'!X15="yes", 1, 0)</f>
        <v>0</v>
      </c>
      <c r="AE7" s="90">
        <f>IF('Medical equipment-OST'!Y15="yes", 1, 0)</f>
        <v>0</v>
      </c>
      <c r="AF7" s="90">
        <f>IF('Medical equipment-OST'!Z15="yes", 1, 0)</f>
        <v>0</v>
      </c>
      <c r="AG7" s="90">
        <f t="shared" si="3"/>
        <v>0</v>
      </c>
      <c r="AH7" s="90">
        <f>IF('Medical equipment-OST'!AH15="Yes", 'Service providers'!G17, 1)</f>
        <v>1</v>
      </c>
      <c r="AI7" s="90" t="str">
        <f>IFERROR(('Medical equipment-OST'!AI15*AH7)/AO7, "0")</f>
        <v>0</v>
      </c>
      <c r="AJ7" s="90">
        <f>IF('Medical equipment-OST'!AH15="Yes", 'Service providers'!H17, 1)</f>
        <v>1</v>
      </c>
      <c r="AK7" s="90" t="str">
        <f>IFERROR(('Medical equipment-OST'!AJ15*AJ7)/AO7, "0")</f>
        <v>0</v>
      </c>
      <c r="AL7" s="90">
        <f>IF('Medical equipment-OST'!AE15="yes", 1, 0)</f>
        <v>0</v>
      </c>
      <c r="AM7" s="90">
        <f>IF('Medical equipment-OST'!AF15="yes", 1, 0)</f>
        <v>0</v>
      </c>
      <c r="AN7" s="90">
        <f>IF('Medical equipment-OST'!AG15="yes", 1, 0)</f>
        <v>0</v>
      </c>
      <c r="AO7" s="90">
        <f t="shared" si="4"/>
        <v>0</v>
      </c>
      <c r="AP7" s="90">
        <f>IF('Medical equipment-OST'!AO15="Yes", 'Service providers'!G17, 1)</f>
        <v>1</v>
      </c>
      <c r="AQ7" s="90" t="str">
        <f>IFERROR(('Medical equipment-OST'!AP15*AP7)/AW7, "0")</f>
        <v>0</v>
      </c>
      <c r="AR7" s="90">
        <f>IF('Medical equipment-OST'!AO15="Yes", 'Service providers'!H17, 1)</f>
        <v>1</v>
      </c>
      <c r="AS7" s="90" t="str">
        <f>IFERROR(('Medical equipment-OST'!AQ15*AR7)/AW7, "0")</f>
        <v>0</v>
      </c>
      <c r="AT7" s="90">
        <f>IF('Medical equipment-OST'!AL15="yes", 1, 0)</f>
        <v>0</v>
      </c>
      <c r="AU7" s="90">
        <f>IF('Medical equipment-OST'!AM15="yes", 1, 0)</f>
        <v>0</v>
      </c>
      <c r="AV7" s="90">
        <f>IF('Medical equipment-OST'!AN15="yes", 1, 0)</f>
        <v>0</v>
      </c>
      <c r="AW7" s="90">
        <f t="shared" si="5"/>
        <v>0</v>
      </c>
      <c r="AX7" s="90">
        <f>IF('Medical equipment-OST'!AV15="Yes", 'Service providers'!G17, 1)</f>
        <v>1</v>
      </c>
      <c r="AY7" s="90" t="str">
        <f>IFERROR(('Medical equipment-OST'!AW15*AX7)/BE7, "0")</f>
        <v>0</v>
      </c>
      <c r="AZ7" s="90">
        <f>IF('Medical equipment-OST'!AV15="Yes", 'Service providers'!H17, 1)</f>
        <v>1</v>
      </c>
      <c r="BA7" s="90" t="str">
        <f>IFERROR(('Medical equipment-OST'!AX15*AZ7)/BE7, "0")</f>
        <v>0</v>
      </c>
      <c r="BB7" s="90">
        <f>IF('Medical equipment-OST'!AS15="yes", 1, 0)</f>
        <v>0</v>
      </c>
      <c r="BC7" s="90">
        <f>IF('Medical equipment-OST'!AT15="yes", 1, 0)</f>
        <v>0</v>
      </c>
      <c r="BD7" s="90">
        <f>IF('Medical equipment-OST'!AU15="yes", 1, 0)</f>
        <v>0</v>
      </c>
      <c r="BE7" s="90">
        <f t="shared" si="6"/>
        <v>0</v>
      </c>
      <c r="BF7" s="90">
        <f>IF('Medical equipment-OST'!BC15="Yes", 'Service providers'!G17, 1)</f>
        <v>1</v>
      </c>
      <c r="BG7" s="90" t="str">
        <f>IFERROR(('Medical equipment-OST'!BD15*BF7)/BM7, "0")</f>
        <v>0</v>
      </c>
      <c r="BH7" s="90">
        <f>IF('Medical equipment-OST'!BC15="Yes", 'Service providers'!H17, 1)</f>
        <v>1</v>
      </c>
      <c r="BI7" s="90" t="str">
        <f>IFERROR(('Medical equipment-OST'!BE15*BH7)/BM7, "0")</f>
        <v>0</v>
      </c>
      <c r="BJ7" s="90">
        <f>IF('Medical equipment-OST'!AZ15="yes", 1, 0)</f>
        <v>0</v>
      </c>
      <c r="BK7" s="90">
        <f>IF('Medical equipment-OST'!BA15="yes", 1, 0)</f>
        <v>0</v>
      </c>
      <c r="BL7" s="90">
        <f>IF('Medical equipment-OST'!BB15="yes", 1, 0)</f>
        <v>0</v>
      </c>
      <c r="BM7" s="90">
        <f t="shared" si="7"/>
        <v>0</v>
      </c>
    </row>
    <row r="8" spans="1:65" x14ac:dyDescent="0.25">
      <c r="A8" s="98" t="str">
        <f>'Service providers'!A18</f>
        <v>Enter name of Site 5</v>
      </c>
      <c r="B8" s="90">
        <f>IF('Medical equipment-OST'!F16="Yes", 'Service providers'!G18, 1)</f>
        <v>1</v>
      </c>
      <c r="C8" s="90" t="str">
        <f>IFERROR(('Medical equipment-OST'!G16*B8)/I8, "0")</f>
        <v>0</v>
      </c>
      <c r="D8" s="90">
        <f>IF('Medical equipment-OST'!F16="Yes", 'Service providers'!H18, 1)</f>
        <v>1</v>
      </c>
      <c r="E8" s="90" t="str">
        <f>IFERROR(('Medical equipment-OST'!H16*D8)/I8, "0")</f>
        <v>0</v>
      </c>
      <c r="F8" s="90">
        <f>IF('Medical equipment-OST'!C16="yes", 1, 0)</f>
        <v>0</v>
      </c>
      <c r="G8" s="90">
        <f>IF('Medical equipment-OST'!D16="yes", 1, 0)</f>
        <v>0</v>
      </c>
      <c r="H8" s="90">
        <f>IF('Medical equipment-OST'!E16="yes", 1, 0)</f>
        <v>0</v>
      </c>
      <c r="I8" s="90">
        <f t="shared" si="0"/>
        <v>0</v>
      </c>
      <c r="J8" s="90">
        <f>IF('Medical equipment-OST'!M16="Yes", 'Service providers'!G18, 1)</f>
        <v>1</v>
      </c>
      <c r="K8" s="90" t="str">
        <f>IFERROR(('Medical equipment-OST'!N16*J8)/Q8, "0")</f>
        <v>0</v>
      </c>
      <c r="L8" s="90">
        <f>IF('Medical equipment-OST'!M16="Yes", 'Service providers'!H18, 1)</f>
        <v>1</v>
      </c>
      <c r="M8" s="90" t="str">
        <f>IFERROR(('Medical equipment-OST'!O16*L8)/Q8, "0")</f>
        <v>0</v>
      </c>
      <c r="N8" s="90">
        <f>IF('Medical equipment-OST'!J16="yes", 1, 0)</f>
        <v>0</v>
      </c>
      <c r="O8" s="90">
        <f>IF('Medical equipment-OST'!K16="yes", 1, 0)</f>
        <v>0</v>
      </c>
      <c r="P8" s="90">
        <f>IF('Medical equipment-OST'!L16="yes", 1, 0)</f>
        <v>0</v>
      </c>
      <c r="Q8" s="90">
        <f t="shared" si="1"/>
        <v>0</v>
      </c>
      <c r="R8" s="90">
        <f>IF('Medical equipment-OST'!T16="Yes", 'Service providers'!G18, 1)</f>
        <v>1</v>
      </c>
      <c r="S8" s="90" t="str">
        <f>IFERROR(('Medical equipment-OST'!U16*R8)/Y8, "0")</f>
        <v>0</v>
      </c>
      <c r="T8" s="90">
        <f>IF('Medical equipment-OST'!T16="Yes", 'Service providers'!H18, 1)</f>
        <v>1</v>
      </c>
      <c r="U8" s="90" t="str">
        <f>IFERROR(('Medical equipment-OST'!V16*T8)/Y8, "0")</f>
        <v>0</v>
      </c>
      <c r="V8" s="90">
        <f>IF('Medical equipment-OST'!Q16="yes", 1, 0)</f>
        <v>0</v>
      </c>
      <c r="W8" s="90">
        <f>IF('Medical equipment-OST'!R16="yes", 1, 0)</f>
        <v>0</v>
      </c>
      <c r="X8" s="90">
        <f>IF('Medical equipment-OST'!S16="yes", 1, 0)</f>
        <v>0</v>
      </c>
      <c r="Y8" s="90">
        <f t="shared" si="2"/>
        <v>0</v>
      </c>
      <c r="Z8" s="90">
        <f>IF('Medical equipment-OST'!AA16="Yes", 'Service providers'!G18, 1)</f>
        <v>1</v>
      </c>
      <c r="AA8" s="90" t="str">
        <f>IFERROR(('Medical equipment-OST'!AB16*Z8)/AG8, "0")</f>
        <v>0</v>
      </c>
      <c r="AB8" s="90">
        <f>IF('Medical equipment-OST'!AA16="Yes", 'Service providers'!H18, 1)</f>
        <v>1</v>
      </c>
      <c r="AC8" s="90" t="str">
        <f>IFERROR(('Medical equipment-OST'!AC16*AB8)/AG8, "0")</f>
        <v>0</v>
      </c>
      <c r="AD8" s="90">
        <f>IF('Medical equipment-OST'!X16="yes", 1, 0)</f>
        <v>0</v>
      </c>
      <c r="AE8" s="90">
        <f>IF('Medical equipment-OST'!Y16="yes", 1, 0)</f>
        <v>0</v>
      </c>
      <c r="AF8" s="90">
        <f>IF('Medical equipment-OST'!Z16="yes", 1, 0)</f>
        <v>0</v>
      </c>
      <c r="AG8" s="90">
        <f t="shared" si="3"/>
        <v>0</v>
      </c>
      <c r="AH8" s="90">
        <f>IF('Medical equipment-OST'!AH16="Yes", 'Service providers'!G18, 1)</f>
        <v>1</v>
      </c>
      <c r="AI8" s="90" t="str">
        <f>IFERROR(('Medical equipment-OST'!AI16*AH8)/AO8, "0")</f>
        <v>0</v>
      </c>
      <c r="AJ8" s="90">
        <f>IF('Medical equipment-OST'!AH16="Yes", 'Service providers'!H18, 1)</f>
        <v>1</v>
      </c>
      <c r="AK8" s="90" t="str">
        <f>IFERROR(('Medical equipment-OST'!AJ16*AJ8)/AO8, "0")</f>
        <v>0</v>
      </c>
      <c r="AL8" s="90">
        <f>IF('Medical equipment-OST'!AE16="yes", 1, 0)</f>
        <v>0</v>
      </c>
      <c r="AM8" s="90">
        <f>IF('Medical equipment-OST'!AF16="yes", 1, 0)</f>
        <v>0</v>
      </c>
      <c r="AN8" s="90">
        <f>IF('Medical equipment-OST'!AG16="yes", 1, 0)</f>
        <v>0</v>
      </c>
      <c r="AO8" s="90">
        <f t="shared" si="4"/>
        <v>0</v>
      </c>
      <c r="AP8" s="90">
        <f>IF('Medical equipment-OST'!AO16="Yes", 'Service providers'!G18, 1)</f>
        <v>1</v>
      </c>
      <c r="AQ8" s="90" t="str">
        <f>IFERROR(('Medical equipment-OST'!AP16*AP8)/AW8, "0")</f>
        <v>0</v>
      </c>
      <c r="AR8" s="90">
        <f>IF('Medical equipment-OST'!AO16="Yes", 'Service providers'!H18, 1)</f>
        <v>1</v>
      </c>
      <c r="AS8" s="90" t="str">
        <f>IFERROR(('Medical equipment-OST'!AQ16*AR8)/AW8, "0")</f>
        <v>0</v>
      </c>
      <c r="AT8" s="90">
        <f>IF('Medical equipment-OST'!AL16="yes", 1, 0)</f>
        <v>0</v>
      </c>
      <c r="AU8" s="90">
        <f>IF('Medical equipment-OST'!AM16="yes", 1, 0)</f>
        <v>0</v>
      </c>
      <c r="AV8" s="90">
        <f>IF('Medical equipment-OST'!AN16="yes", 1, 0)</f>
        <v>0</v>
      </c>
      <c r="AW8" s="90">
        <f t="shared" si="5"/>
        <v>0</v>
      </c>
      <c r="AX8" s="90">
        <f>IF('Medical equipment-OST'!AV16="Yes", 'Service providers'!G18, 1)</f>
        <v>1</v>
      </c>
      <c r="AY8" s="90" t="str">
        <f>IFERROR(('Medical equipment-OST'!AW16*AX8)/BE8, "0")</f>
        <v>0</v>
      </c>
      <c r="AZ8" s="90">
        <f>IF('Medical equipment-OST'!AV16="Yes", 'Service providers'!H18, 1)</f>
        <v>1</v>
      </c>
      <c r="BA8" s="90" t="str">
        <f>IFERROR(('Medical equipment-OST'!AX16*AZ8)/BE8, "0")</f>
        <v>0</v>
      </c>
      <c r="BB8" s="90">
        <f>IF('Medical equipment-OST'!AS16="yes", 1, 0)</f>
        <v>0</v>
      </c>
      <c r="BC8" s="90">
        <f>IF('Medical equipment-OST'!AT16="yes", 1, 0)</f>
        <v>0</v>
      </c>
      <c r="BD8" s="90">
        <f>IF('Medical equipment-OST'!AU16="yes", 1, 0)</f>
        <v>0</v>
      </c>
      <c r="BE8" s="90">
        <f t="shared" si="6"/>
        <v>0</v>
      </c>
      <c r="BF8" s="90">
        <f>IF('Medical equipment-OST'!BC16="Yes", 'Service providers'!G18, 1)</f>
        <v>1</v>
      </c>
      <c r="BG8" s="90" t="str">
        <f>IFERROR(('Medical equipment-OST'!BD16*BF8)/BM8, "0")</f>
        <v>0</v>
      </c>
      <c r="BH8" s="90">
        <f>IF('Medical equipment-OST'!BC16="Yes", 'Service providers'!H18, 1)</f>
        <v>1</v>
      </c>
      <c r="BI8" s="90" t="str">
        <f>IFERROR(('Medical equipment-OST'!BE16*BH8)/BM8, "0")</f>
        <v>0</v>
      </c>
      <c r="BJ8" s="90">
        <f>IF('Medical equipment-OST'!AZ16="yes", 1, 0)</f>
        <v>0</v>
      </c>
      <c r="BK8" s="90">
        <f>IF('Medical equipment-OST'!BA16="yes", 1, 0)</f>
        <v>0</v>
      </c>
      <c r="BL8" s="90">
        <f>IF('Medical equipment-OST'!BB16="yes", 1, 0)</f>
        <v>0</v>
      </c>
      <c r="BM8" s="90">
        <f t="shared" si="7"/>
        <v>0</v>
      </c>
    </row>
    <row r="9" spans="1:65" x14ac:dyDescent="0.25">
      <c r="A9" s="98" t="str">
        <f>'Service providers'!A19</f>
        <v>Enter name of Site 6</v>
      </c>
      <c r="B9" s="90">
        <f>IF('Medical equipment-OST'!F17="Yes", 'Service providers'!G19, 1)</f>
        <v>1</v>
      </c>
      <c r="C9" s="90" t="str">
        <f>IFERROR(('Medical equipment-OST'!G17*B9)/I9, "0")</f>
        <v>0</v>
      </c>
      <c r="D9" s="90">
        <f>IF('Medical equipment-OST'!F17="Yes", 'Service providers'!H19, 1)</f>
        <v>1</v>
      </c>
      <c r="E9" s="90" t="str">
        <f>IFERROR(('Medical equipment-OST'!H17*D9)/I9, "0")</f>
        <v>0</v>
      </c>
      <c r="F9" s="90">
        <f>IF('Medical equipment-OST'!C17="yes", 1, 0)</f>
        <v>0</v>
      </c>
      <c r="G9" s="90">
        <f>IF('Medical equipment-OST'!D17="yes", 1, 0)</f>
        <v>0</v>
      </c>
      <c r="H9" s="90">
        <f>IF('Medical equipment-OST'!E17="yes", 1, 0)</f>
        <v>0</v>
      </c>
      <c r="I9" s="90">
        <f t="shared" si="0"/>
        <v>0</v>
      </c>
      <c r="J9" s="90">
        <f>IF('Medical equipment-OST'!M17="Yes", 'Service providers'!G19, 1)</f>
        <v>1</v>
      </c>
      <c r="K9" s="90" t="str">
        <f>IFERROR(('Medical equipment-OST'!N17*J9)/Q9, "0")</f>
        <v>0</v>
      </c>
      <c r="L9" s="90">
        <f>IF('Medical equipment-OST'!M17="Yes", 'Service providers'!H19, 1)</f>
        <v>1</v>
      </c>
      <c r="M9" s="90" t="str">
        <f>IFERROR(('Medical equipment-OST'!O17*L9)/Q9, "0")</f>
        <v>0</v>
      </c>
      <c r="N9" s="90">
        <f>IF('Medical equipment-OST'!J17="yes", 1, 0)</f>
        <v>0</v>
      </c>
      <c r="O9" s="90">
        <f>IF('Medical equipment-OST'!K17="yes", 1, 0)</f>
        <v>0</v>
      </c>
      <c r="P9" s="90">
        <f>IF('Medical equipment-OST'!L17="yes", 1, 0)</f>
        <v>0</v>
      </c>
      <c r="Q9" s="90">
        <f t="shared" si="1"/>
        <v>0</v>
      </c>
      <c r="R9" s="90">
        <f>IF('Medical equipment-OST'!T17="Yes", 'Service providers'!G19, 1)</f>
        <v>1</v>
      </c>
      <c r="S9" s="90" t="str">
        <f>IFERROR(('Medical equipment-OST'!U17*R9)/Y9, "0")</f>
        <v>0</v>
      </c>
      <c r="T9" s="90">
        <f>IF('Medical equipment-OST'!T17="Yes", 'Service providers'!H19, 1)</f>
        <v>1</v>
      </c>
      <c r="U9" s="90" t="str">
        <f>IFERROR(('Medical equipment-OST'!V17*T9)/Y9, "0")</f>
        <v>0</v>
      </c>
      <c r="V9" s="90">
        <f>IF('Medical equipment-OST'!Q17="yes", 1, 0)</f>
        <v>0</v>
      </c>
      <c r="W9" s="90">
        <f>IF('Medical equipment-OST'!R17="yes", 1, 0)</f>
        <v>0</v>
      </c>
      <c r="X9" s="90">
        <f>IF('Medical equipment-OST'!S17="yes", 1, 0)</f>
        <v>0</v>
      </c>
      <c r="Y9" s="90">
        <f t="shared" si="2"/>
        <v>0</v>
      </c>
      <c r="Z9" s="90">
        <f>IF('Medical equipment-OST'!AA17="Yes", 'Service providers'!G19, 1)</f>
        <v>1</v>
      </c>
      <c r="AA9" s="90" t="str">
        <f>IFERROR(('Medical equipment-OST'!AB17*Z9)/AG9, "0")</f>
        <v>0</v>
      </c>
      <c r="AB9" s="90">
        <f>IF('Medical equipment-OST'!AA17="Yes", 'Service providers'!H19, 1)</f>
        <v>1</v>
      </c>
      <c r="AC9" s="90" t="str">
        <f>IFERROR(('Medical equipment-OST'!AC17*AB9)/AG9, "0")</f>
        <v>0</v>
      </c>
      <c r="AD9" s="90">
        <f>IF('Medical equipment-OST'!X17="yes", 1, 0)</f>
        <v>0</v>
      </c>
      <c r="AE9" s="90">
        <f>IF('Medical equipment-OST'!Y17="yes", 1, 0)</f>
        <v>0</v>
      </c>
      <c r="AF9" s="90">
        <f>IF('Medical equipment-OST'!Z17="yes", 1, 0)</f>
        <v>0</v>
      </c>
      <c r="AG9" s="90">
        <f t="shared" si="3"/>
        <v>0</v>
      </c>
      <c r="AH9" s="90">
        <f>IF('Medical equipment-OST'!AH17="Yes", 'Service providers'!G19, 1)</f>
        <v>1</v>
      </c>
      <c r="AI9" s="90" t="str">
        <f>IFERROR(('Medical equipment-OST'!AI17*AH9)/AO9, "0")</f>
        <v>0</v>
      </c>
      <c r="AJ9" s="90">
        <f>IF('Medical equipment-OST'!AH17="Yes", 'Service providers'!H19, 1)</f>
        <v>1</v>
      </c>
      <c r="AK9" s="90" t="str">
        <f>IFERROR(('Medical equipment-OST'!AJ17*AJ9)/AO9, "0")</f>
        <v>0</v>
      </c>
      <c r="AL9" s="90">
        <f>IF('Medical equipment-OST'!AE17="yes", 1, 0)</f>
        <v>0</v>
      </c>
      <c r="AM9" s="90">
        <f>IF('Medical equipment-OST'!AF17="yes", 1, 0)</f>
        <v>0</v>
      </c>
      <c r="AN9" s="90">
        <f>IF('Medical equipment-OST'!AG17="yes", 1, 0)</f>
        <v>0</v>
      </c>
      <c r="AO9" s="90">
        <f t="shared" si="4"/>
        <v>0</v>
      </c>
      <c r="AP9" s="90">
        <f>IF('Medical equipment-OST'!AO17="Yes", 'Service providers'!G19, 1)</f>
        <v>1</v>
      </c>
      <c r="AQ9" s="90" t="str">
        <f>IFERROR(('Medical equipment-OST'!AP17*AP9)/AW9, "0")</f>
        <v>0</v>
      </c>
      <c r="AR9" s="90">
        <f>IF('Medical equipment-OST'!AO17="Yes", 'Service providers'!H19, 1)</f>
        <v>1</v>
      </c>
      <c r="AS9" s="90" t="str">
        <f>IFERROR(('Medical equipment-OST'!AQ17*AR9)/AW9, "0")</f>
        <v>0</v>
      </c>
      <c r="AT9" s="90">
        <f>IF('Medical equipment-OST'!AL17="yes", 1, 0)</f>
        <v>0</v>
      </c>
      <c r="AU9" s="90">
        <f>IF('Medical equipment-OST'!AM17="yes", 1, 0)</f>
        <v>0</v>
      </c>
      <c r="AV9" s="90">
        <f>IF('Medical equipment-OST'!AN17="yes", 1, 0)</f>
        <v>0</v>
      </c>
      <c r="AW9" s="90">
        <f t="shared" si="5"/>
        <v>0</v>
      </c>
      <c r="AX9" s="90">
        <f>IF('Medical equipment-OST'!AV17="Yes", 'Service providers'!G19, 1)</f>
        <v>1</v>
      </c>
      <c r="AY9" s="90" t="str">
        <f>IFERROR(('Medical equipment-OST'!AW17*AX9)/BE9, "0")</f>
        <v>0</v>
      </c>
      <c r="AZ9" s="90">
        <f>IF('Medical equipment-OST'!AV17="Yes", 'Service providers'!H19, 1)</f>
        <v>1</v>
      </c>
      <c r="BA9" s="90" t="str">
        <f>IFERROR(('Medical equipment-OST'!AX17*AZ9)/BE9, "0")</f>
        <v>0</v>
      </c>
      <c r="BB9" s="90">
        <f>IF('Medical equipment-OST'!AS17="yes", 1, 0)</f>
        <v>0</v>
      </c>
      <c r="BC9" s="90">
        <f>IF('Medical equipment-OST'!AT17="yes", 1, 0)</f>
        <v>0</v>
      </c>
      <c r="BD9" s="90">
        <f>IF('Medical equipment-OST'!AU17="yes", 1, 0)</f>
        <v>0</v>
      </c>
      <c r="BE9" s="90">
        <f t="shared" si="6"/>
        <v>0</v>
      </c>
      <c r="BF9" s="90">
        <f>IF('Medical equipment-OST'!BC17="Yes", 'Service providers'!G19, 1)</f>
        <v>1</v>
      </c>
      <c r="BG9" s="90" t="str">
        <f>IFERROR(('Medical equipment-OST'!BD17*BF9)/BM9, "0")</f>
        <v>0</v>
      </c>
      <c r="BH9" s="90">
        <f>IF('Medical equipment-OST'!BC17="Yes", 'Service providers'!H19, 1)</f>
        <v>1</v>
      </c>
      <c r="BI9" s="90" t="str">
        <f>IFERROR(('Medical equipment-OST'!BE17*BH9)/BM9, "0")</f>
        <v>0</v>
      </c>
      <c r="BJ9" s="90">
        <f>IF('Medical equipment-OST'!AZ17="yes", 1, 0)</f>
        <v>0</v>
      </c>
      <c r="BK9" s="90">
        <f>IF('Medical equipment-OST'!BA17="yes", 1, 0)</f>
        <v>0</v>
      </c>
      <c r="BL9" s="90">
        <f>IF('Medical equipment-OST'!BB17="yes", 1, 0)</f>
        <v>0</v>
      </c>
      <c r="BM9" s="90">
        <f t="shared" si="7"/>
        <v>0</v>
      </c>
    </row>
    <row r="10" spans="1:65" x14ac:dyDescent="0.25">
      <c r="A10" s="98" t="str">
        <f>'Service providers'!A20</f>
        <v>Enter name of Site 7</v>
      </c>
      <c r="B10" s="90">
        <f>IF('Medical equipment-OST'!F18="Yes", 'Service providers'!G20, 1)</f>
        <v>1</v>
      </c>
      <c r="C10" s="90" t="str">
        <f>IFERROR(('Medical equipment-OST'!G18*B10)/I10, "0")</f>
        <v>0</v>
      </c>
      <c r="D10" s="90">
        <f>IF('Medical equipment-OST'!F18="Yes", 'Service providers'!H20, 1)</f>
        <v>1</v>
      </c>
      <c r="E10" s="90" t="str">
        <f>IFERROR(('Medical equipment-OST'!H18*D10)/I10, "0")</f>
        <v>0</v>
      </c>
      <c r="F10" s="90">
        <f>IF('Medical equipment-OST'!C18="yes", 1, 0)</f>
        <v>0</v>
      </c>
      <c r="G10" s="90">
        <f>IF('Medical equipment-OST'!D18="yes", 1, 0)</f>
        <v>0</v>
      </c>
      <c r="H10" s="90">
        <f>IF('Medical equipment-OST'!E18="yes", 1, 0)</f>
        <v>0</v>
      </c>
      <c r="I10" s="90">
        <f t="shared" si="0"/>
        <v>0</v>
      </c>
      <c r="J10" s="90">
        <f>IF('Medical equipment-OST'!M18="Yes", 'Service providers'!G20, 1)</f>
        <v>1</v>
      </c>
      <c r="K10" s="90" t="str">
        <f>IFERROR(('Medical equipment-OST'!N18*J10)/Q10, "0")</f>
        <v>0</v>
      </c>
      <c r="L10" s="90">
        <f>IF('Medical equipment-OST'!M18="Yes", 'Service providers'!H20, 1)</f>
        <v>1</v>
      </c>
      <c r="M10" s="90" t="str">
        <f>IFERROR(('Medical equipment-OST'!O18*L10)/Q10, "0")</f>
        <v>0</v>
      </c>
      <c r="N10" s="90">
        <f>IF('Medical equipment-OST'!J18="yes", 1, 0)</f>
        <v>0</v>
      </c>
      <c r="O10" s="90">
        <f>IF('Medical equipment-OST'!K18="yes", 1, 0)</f>
        <v>0</v>
      </c>
      <c r="P10" s="90">
        <f>IF('Medical equipment-OST'!L18="yes", 1, 0)</f>
        <v>0</v>
      </c>
      <c r="Q10" s="90">
        <f t="shared" si="1"/>
        <v>0</v>
      </c>
      <c r="R10" s="90">
        <f>IF('Medical equipment-OST'!T18="Yes", 'Service providers'!G20, 1)</f>
        <v>1</v>
      </c>
      <c r="S10" s="90" t="str">
        <f>IFERROR(('Medical equipment-OST'!U18*R10)/Y10, "0")</f>
        <v>0</v>
      </c>
      <c r="T10" s="90">
        <f>IF('Medical equipment-OST'!T18="Yes", 'Service providers'!H20, 1)</f>
        <v>1</v>
      </c>
      <c r="U10" s="90" t="str">
        <f>IFERROR(('Medical equipment-OST'!V18*T10)/Y10, "0")</f>
        <v>0</v>
      </c>
      <c r="V10" s="90">
        <f>IF('Medical equipment-OST'!Q18="yes", 1, 0)</f>
        <v>0</v>
      </c>
      <c r="W10" s="90">
        <f>IF('Medical equipment-OST'!R18="yes", 1, 0)</f>
        <v>0</v>
      </c>
      <c r="X10" s="90">
        <f>IF('Medical equipment-OST'!S18="yes", 1, 0)</f>
        <v>0</v>
      </c>
      <c r="Y10" s="90">
        <f t="shared" si="2"/>
        <v>0</v>
      </c>
      <c r="Z10" s="90">
        <f>IF('Medical equipment-OST'!AA18="Yes", 'Service providers'!G20, 1)</f>
        <v>1</v>
      </c>
      <c r="AA10" s="90" t="str">
        <f>IFERROR(('Medical equipment-OST'!AB18*Z10)/AG10, "0")</f>
        <v>0</v>
      </c>
      <c r="AB10" s="90">
        <f>IF('Medical equipment-OST'!AA18="Yes", 'Service providers'!H20, 1)</f>
        <v>1</v>
      </c>
      <c r="AC10" s="90" t="str">
        <f>IFERROR(('Medical equipment-OST'!AC18*AB10)/AG10, "0")</f>
        <v>0</v>
      </c>
      <c r="AD10" s="90">
        <f>IF('Medical equipment-OST'!X18="yes", 1, 0)</f>
        <v>0</v>
      </c>
      <c r="AE10" s="90">
        <f>IF('Medical equipment-OST'!Y18="yes", 1, 0)</f>
        <v>0</v>
      </c>
      <c r="AF10" s="90">
        <f>IF('Medical equipment-OST'!Z18="yes", 1, 0)</f>
        <v>0</v>
      </c>
      <c r="AG10" s="90">
        <f t="shared" si="3"/>
        <v>0</v>
      </c>
      <c r="AH10" s="90">
        <f>IF('Medical equipment-OST'!AH18="Yes", 'Service providers'!G20, 1)</f>
        <v>1</v>
      </c>
      <c r="AI10" s="90" t="str">
        <f>IFERROR(('Medical equipment-OST'!AI18*AH10)/AO10, "0")</f>
        <v>0</v>
      </c>
      <c r="AJ10" s="90">
        <f>IF('Medical equipment-OST'!AH18="Yes", 'Service providers'!H20, 1)</f>
        <v>1</v>
      </c>
      <c r="AK10" s="90" t="str">
        <f>IFERROR(('Medical equipment-OST'!AJ18*AJ10)/AO10, "0")</f>
        <v>0</v>
      </c>
      <c r="AL10" s="90">
        <f>IF('Medical equipment-OST'!AE18="yes", 1, 0)</f>
        <v>0</v>
      </c>
      <c r="AM10" s="90">
        <f>IF('Medical equipment-OST'!AF18="yes", 1, 0)</f>
        <v>0</v>
      </c>
      <c r="AN10" s="90">
        <f>IF('Medical equipment-OST'!AG18="yes", 1, 0)</f>
        <v>0</v>
      </c>
      <c r="AO10" s="90">
        <f t="shared" si="4"/>
        <v>0</v>
      </c>
      <c r="AP10" s="90">
        <f>IF('Medical equipment-OST'!AO18="Yes", 'Service providers'!G20, 1)</f>
        <v>1</v>
      </c>
      <c r="AQ10" s="90" t="str">
        <f>IFERROR(('Medical equipment-OST'!AP18*AP10)/AW10, "0")</f>
        <v>0</v>
      </c>
      <c r="AR10" s="90">
        <f>IF('Medical equipment-OST'!AO18="Yes", 'Service providers'!H20, 1)</f>
        <v>1</v>
      </c>
      <c r="AS10" s="90" t="str">
        <f>IFERROR(('Medical equipment-OST'!AQ18*AR10)/AW10, "0")</f>
        <v>0</v>
      </c>
      <c r="AT10" s="90">
        <f>IF('Medical equipment-OST'!AL18="yes", 1, 0)</f>
        <v>0</v>
      </c>
      <c r="AU10" s="90">
        <f>IF('Medical equipment-OST'!AM18="yes", 1, 0)</f>
        <v>0</v>
      </c>
      <c r="AV10" s="90">
        <f>IF('Medical equipment-OST'!AN18="yes", 1, 0)</f>
        <v>0</v>
      </c>
      <c r="AW10" s="90">
        <f t="shared" si="5"/>
        <v>0</v>
      </c>
      <c r="AX10" s="90">
        <f>IF('Medical equipment-OST'!AV18="Yes", 'Service providers'!G20, 1)</f>
        <v>1</v>
      </c>
      <c r="AY10" s="90" t="str">
        <f>IFERROR(('Medical equipment-OST'!AW18*AX10)/BE10, "0")</f>
        <v>0</v>
      </c>
      <c r="AZ10" s="90">
        <f>IF('Medical equipment-OST'!AV18="Yes", 'Service providers'!H20, 1)</f>
        <v>1</v>
      </c>
      <c r="BA10" s="90" t="str">
        <f>IFERROR(('Medical equipment-OST'!AX18*AZ10)/BE10, "0")</f>
        <v>0</v>
      </c>
      <c r="BB10" s="90">
        <f>IF('Medical equipment-OST'!AS18="yes", 1, 0)</f>
        <v>0</v>
      </c>
      <c r="BC10" s="90">
        <f>IF('Medical equipment-OST'!AT18="yes", 1, 0)</f>
        <v>0</v>
      </c>
      <c r="BD10" s="90">
        <f>IF('Medical equipment-OST'!AU18="yes", 1, 0)</f>
        <v>0</v>
      </c>
      <c r="BE10" s="90">
        <f t="shared" si="6"/>
        <v>0</v>
      </c>
      <c r="BF10" s="90">
        <f>IF('Medical equipment-OST'!BC18="Yes", 'Service providers'!G20, 1)</f>
        <v>1</v>
      </c>
      <c r="BG10" s="90" t="str">
        <f>IFERROR(('Medical equipment-OST'!BD18*BF10)/BM10, "0")</f>
        <v>0</v>
      </c>
      <c r="BH10" s="90">
        <f>IF('Medical equipment-OST'!BC18="Yes", 'Service providers'!H20, 1)</f>
        <v>1</v>
      </c>
      <c r="BI10" s="90" t="str">
        <f>IFERROR(('Medical equipment-OST'!BE18*BH10)/BM10, "0")</f>
        <v>0</v>
      </c>
      <c r="BJ10" s="90">
        <f>IF('Medical equipment-OST'!AZ18="yes", 1, 0)</f>
        <v>0</v>
      </c>
      <c r="BK10" s="90">
        <f>IF('Medical equipment-OST'!BA18="yes", 1, 0)</f>
        <v>0</v>
      </c>
      <c r="BL10" s="90">
        <f>IF('Medical equipment-OST'!BB18="yes", 1, 0)</f>
        <v>0</v>
      </c>
      <c r="BM10" s="90">
        <f t="shared" si="7"/>
        <v>0</v>
      </c>
    </row>
    <row r="11" spans="1:65" x14ac:dyDescent="0.25">
      <c r="A11" s="98" t="str">
        <f>'Service providers'!A21</f>
        <v>Enter name of Site 8</v>
      </c>
      <c r="B11" s="90">
        <f>IF('Medical equipment-OST'!F19="Yes", 'Service providers'!G21, 1)</f>
        <v>1</v>
      </c>
      <c r="C11" s="90" t="str">
        <f>IFERROR(('Medical equipment-OST'!G19*B11)/I11, "0")</f>
        <v>0</v>
      </c>
      <c r="D11" s="90">
        <f>IF('Medical equipment-OST'!F19="Yes", 'Service providers'!H21, 1)</f>
        <v>1</v>
      </c>
      <c r="E11" s="90" t="str">
        <f>IFERROR(('Medical equipment-OST'!H19*D11)/I11, "0")</f>
        <v>0</v>
      </c>
      <c r="F11" s="90">
        <f>IF('Medical equipment-OST'!C19="yes", 1, 0)</f>
        <v>0</v>
      </c>
      <c r="G11" s="90">
        <f>IF('Medical equipment-OST'!D19="yes", 1, 0)</f>
        <v>0</v>
      </c>
      <c r="H11" s="90">
        <f>IF('Medical equipment-OST'!E19="yes", 1, 0)</f>
        <v>0</v>
      </c>
      <c r="I11" s="90">
        <f t="shared" si="0"/>
        <v>0</v>
      </c>
      <c r="J11" s="90">
        <f>IF('Medical equipment-OST'!M19="Yes", 'Service providers'!G21, 1)</f>
        <v>1</v>
      </c>
      <c r="K11" s="90" t="str">
        <f>IFERROR(('Medical equipment-OST'!N19*J11)/Q11, "0")</f>
        <v>0</v>
      </c>
      <c r="L11" s="90">
        <f>IF('Medical equipment-OST'!M19="Yes", 'Service providers'!H21, 1)</f>
        <v>1</v>
      </c>
      <c r="M11" s="90" t="str">
        <f>IFERROR(('Medical equipment-OST'!O19*L11)/Q11, "0")</f>
        <v>0</v>
      </c>
      <c r="N11" s="90">
        <f>IF('Medical equipment-OST'!J19="yes", 1, 0)</f>
        <v>0</v>
      </c>
      <c r="O11" s="90">
        <f>IF('Medical equipment-OST'!K19="yes", 1, 0)</f>
        <v>0</v>
      </c>
      <c r="P11" s="90">
        <f>IF('Medical equipment-OST'!L19="yes", 1, 0)</f>
        <v>0</v>
      </c>
      <c r="Q11" s="90">
        <f t="shared" si="1"/>
        <v>0</v>
      </c>
      <c r="R11" s="90">
        <f>IF('Medical equipment-OST'!T19="Yes", 'Service providers'!G21, 1)</f>
        <v>1</v>
      </c>
      <c r="S11" s="90" t="str">
        <f>IFERROR(('Medical equipment-OST'!U19*R11)/Y11, "0")</f>
        <v>0</v>
      </c>
      <c r="T11" s="90">
        <f>IF('Medical equipment-OST'!T19="Yes", 'Service providers'!H21, 1)</f>
        <v>1</v>
      </c>
      <c r="U11" s="90" t="str">
        <f>IFERROR(('Medical equipment-OST'!V19*T11)/Y11, "0")</f>
        <v>0</v>
      </c>
      <c r="V11" s="90">
        <f>IF('Medical equipment-OST'!Q19="yes", 1, 0)</f>
        <v>0</v>
      </c>
      <c r="W11" s="90">
        <f>IF('Medical equipment-OST'!R19="yes", 1, 0)</f>
        <v>0</v>
      </c>
      <c r="X11" s="90">
        <f>IF('Medical equipment-OST'!S19="yes", 1, 0)</f>
        <v>0</v>
      </c>
      <c r="Y11" s="90">
        <f t="shared" si="2"/>
        <v>0</v>
      </c>
      <c r="Z11" s="90">
        <f>IF('Medical equipment-OST'!AA19="Yes", 'Service providers'!G21, 1)</f>
        <v>1</v>
      </c>
      <c r="AA11" s="90" t="str">
        <f>IFERROR(('Medical equipment-OST'!AB19*Z11)/AG11, "0")</f>
        <v>0</v>
      </c>
      <c r="AB11" s="90">
        <f>IF('Medical equipment-OST'!AA19="Yes", 'Service providers'!H21, 1)</f>
        <v>1</v>
      </c>
      <c r="AC11" s="90" t="str">
        <f>IFERROR(('Medical equipment-OST'!AC19*AB11)/AG11, "0")</f>
        <v>0</v>
      </c>
      <c r="AD11" s="90">
        <f>IF('Medical equipment-OST'!X19="yes", 1, 0)</f>
        <v>0</v>
      </c>
      <c r="AE11" s="90">
        <f>IF('Medical equipment-OST'!Y19="yes", 1, 0)</f>
        <v>0</v>
      </c>
      <c r="AF11" s="90">
        <f>IF('Medical equipment-OST'!Z19="yes", 1, 0)</f>
        <v>0</v>
      </c>
      <c r="AG11" s="90">
        <f t="shared" si="3"/>
        <v>0</v>
      </c>
      <c r="AH11" s="90">
        <f>IF('Medical equipment-OST'!AH19="Yes", 'Service providers'!G21, 1)</f>
        <v>1</v>
      </c>
      <c r="AI11" s="90" t="str">
        <f>IFERROR(('Medical equipment-OST'!AI19*AH11)/AO11, "0")</f>
        <v>0</v>
      </c>
      <c r="AJ11" s="90">
        <f>IF('Medical equipment-OST'!AH19="Yes", 'Service providers'!H21, 1)</f>
        <v>1</v>
      </c>
      <c r="AK11" s="90" t="str">
        <f>IFERROR(('Medical equipment-OST'!AJ19*AJ11)/AO11, "0")</f>
        <v>0</v>
      </c>
      <c r="AL11" s="90">
        <f>IF('Medical equipment-OST'!AE19="yes", 1, 0)</f>
        <v>0</v>
      </c>
      <c r="AM11" s="90">
        <f>IF('Medical equipment-OST'!AF19="yes", 1, 0)</f>
        <v>0</v>
      </c>
      <c r="AN11" s="90">
        <f>IF('Medical equipment-OST'!AG19="yes", 1, 0)</f>
        <v>0</v>
      </c>
      <c r="AO11" s="90">
        <f t="shared" si="4"/>
        <v>0</v>
      </c>
      <c r="AP11" s="90">
        <f>IF('Medical equipment-OST'!AO19="Yes", 'Service providers'!G21, 1)</f>
        <v>1</v>
      </c>
      <c r="AQ11" s="90" t="str">
        <f>IFERROR(('Medical equipment-OST'!AP19*AP11)/AW11, "0")</f>
        <v>0</v>
      </c>
      <c r="AR11" s="90">
        <f>IF('Medical equipment-OST'!AO19="Yes", 'Service providers'!H21, 1)</f>
        <v>1</v>
      </c>
      <c r="AS11" s="90" t="str">
        <f>IFERROR(('Medical equipment-OST'!AQ19*AR11)/AW11, "0")</f>
        <v>0</v>
      </c>
      <c r="AT11" s="90">
        <f>IF('Medical equipment-OST'!AL19="yes", 1, 0)</f>
        <v>0</v>
      </c>
      <c r="AU11" s="90">
        <f>IF('Medical equipment-OST'!AM19="yes", 1, 0)</f>
        <v>0</v>
      </c>
      <c r="AV11" s="90">
        <f>IF('Medical equipment-OST'!AN19="yes", 1, 0)</f>
        <v>0</v>
      </c>
      <c r="AW11" s="90">
        <f t="shared" si="5"/>
        <v>0</v>
      </c>
      <c r="AX11" s="90">
        <f>IF('Medical equipment-OST'!AV19="Yes", 'Service providers'!G21, 1)</f>
        <v>1</v>
      </c>
      <c r="AY11" s="90" t="str">
        <f>IFERROR(('Medical equipment-OST'!AW19*AX11)/BE11, "0")</f>
        <v>0</v>
      </c>
      <c r="AZ11" s="90">
        <f>IF('Medical equipment-OST'!AV19="Yes", 'Service providers'!H21, 1)</f>
        <v>1</v>
      </c>
      <c r="BA11" s="90" t="str">
        <f>IFERROR(('Medical equipment-OST'!AX19*AZ11)/BE11, "0")</f>
        <v>0</v>
      </c>
      <c r="BB11" s="90">
        <f>IF('Medical equipment-OST'!AS19="yes", 1, 0)</f>
        <v>0</v>
      </c>
      <c r="BC11" s="90">
        <f>IF('Medical equipment-OST'!AT19="yes", 1, 0)</f>
        <v>0</v>
      </c>
      <c r="BD11" s="90">
        <f>IF('Medical equipment-OST'!AU19="yes", 1, 0)</f>
        <v>0</v>
      </c>
      <c r="BE11" s="90">
        <f t="shared" si="6"/>
        <v>0</v>
      </c>
      <c r="BF11" s="90">
        <f>IF('Medical equipment-OST'!BC19="Yes", 'Service providers'!G21, 1)</f>
        <v>1</v>
      </c>
      <c r="BG11" s="90" t="str">
        <f>IFERROR(('Medical equipment-OST'!BD19*BF11)/BM11, "0")</f>
        <v>0</v>
      </c>
      <c r="BH11" s="90">
        <f>IF('Medical equipment-OST'!BC19="Yes", 'Service providers'!H21, 1)</f>
        <v>1</v>
      </c>
      <c r="BI11" s="90" t="str">
        <f>IFERROR(('Medical equipment-OST'!BE19*BH11)/BM11, "0")</f>
        <v>0</v>
      </c>
      <c r="BJ11" s="90">
        <f>IF('Medical equipment-OST'!AZ19="yes", 1, 0)</f>
        <v>0</v>
      </c>
      <c r="BK11" s="90">
        <f>IF('Medical equipment-OST'!BA19="yes", 1, 0)</f>
        <v>0</v>
      </c>
      <c r="BL11" s="90">
        <f>IF('Medical equipment-OST'!BB19="yes", 1, 0)</f>
        <v>0</v>
      </c>
      <c r="BM11" s="90">
        <f t="shared" si="7"/>
        <v>0</v>
      </c>
    </row>
    <row r="12" spans="1:65" x14ac:dyDescent="0.25">
      <c r="A12" s="98" t="str">
        <f>'Service providers'!A22</f>
        <v>Enter name of Site 9</v>
      </c>
      <c r="B12" s="90">
        <f>IF('Medical equipment-OST'!F20="Yes", 'Service providers'!G22, 1)</f>
        <v>1</v>
      </c>
      <c r="C12" s="90" t="str">
        <f>IFERROR(('Medical equipment-OST'!G20*B12)/I12, "0")</f>
        <v>0</v>
      </c>
      <c r="D12" s="90">
        <f>IF('Medical equipment-OST'!F20="Yes", 'Service providers'!H22, 1)</f>
        <v>1</v>
      </c>
      <c r="E12" s="90" t="str">
        <f>IFERROR(('Medical equipment-OST'!H20*D12)/I12, "0")</f>
        <v>0</v>
      </c>
      <c r="F12" s="90">
        <f>IF('Medical equipment-OST'!C20="yes", 1, 0)</f>
        <v>0</v>
      </c>
      <c r="G12" s="90">
        <f>IF('Medical equipment-OST'!D20="yes", 1, 0)</f>
        <v>0</v>
      </c>
      <c r="H12" s="90">
        <f>IF('Medical equipment-OST'!E20="yes", 1, 0)</f>
        <v>0</v>
      </c>
      <c r="I12" s="90">
        <f t="shared" si="0"/>
        <v>0</v>
      </c>
      <c r="J12" s="90">
        <f>IF('Medical equipment-OST'!M20="Yes", 'Service providers'!G22, 1)</f>
        <v>1</v>
      </c>
      <c r="K12" s="90" t="str">
        <f>IFERROR(('Medical equipment-OST'!N20*J12)/Q12, "0")</f>
        <v>0</v>
      </c>
      <c r="L12" s="90">
        <f>IF('Medical equipment-OST'!M20="Yes", 'Service providers'!H22, 1)</f>
        <v>1</v>
      </c>
      <c r="M12" s="90" t="str">
        <f>IFERROR(('Medical equipment-OST'!O20*L12)/Q12, "0")</f>
        <v>0</v>
      </c>
      <c r="N12" s="90">
        <f>IF('Medical equipment-OST'!J20="yes", 1, 0)</f>
        <v>0</v>
      </c>
      <c r="O12" s="90">
        <f>IF('Medical equipment-OST'!K20="yes", 1, 0)</f>
        <v>0</v>
      </c>
      <c r="P12" s="90">
        <f>IF('Medical equipment-OST'!L20="yes", 1, 0)</f>
        <v>0</v>
      </c>
      <c r="Q12" s="90">
        <f t="shared" si="1"/>
        <v>0</v>
      </c>
      <c r="R12" s="90">
        <f>IF('Medical equipment-OST'!T20="Yes", 'Service providers'!G22, 1)</f>
        <v>1</v>
      </c>
      <c r="S12" s="90" t="str">
        <f>IFERROR(('Medical equipment-OST'!U20*R12)/Y12, "0")</f>
        <v>0</v>
      </c>
      <c r="T12" s="90">
        <f>IF('Medical equipment-OST'!T20="Yes", 'Service providers'!H22, 1)</f>
        <v>1</v>
      </c>
      <c r="U12" s="90" t="str">
        <f>IFERROR(('Medical equipment-OST'!V20*T12)/Y12, "0")</f>
        <v>0</v>
      </c>
      <c r="V12" s="90">
        <f>IF('Medical equipment-OST'!Q20="yes", 1, 0)</f>
        <v>0</v>
      </c>
      <c r="W12" s="90">
        <f>IF('Medical equipment-OST'!R20="yes", 1, 0)</f>
        <v>0</v>
      </c>
      <c r="X12" s="90">
        <f>IF('Medical equipment-OST'!S20="yes", 1, 0)</f>
        <v>0</v>
      </c>
      <c r="Y12" s="90">
        <f t="shared" si="2"/>
        <v>0</v>
      </c>
      <c r="Z12" s="90">
        <f>IF('Medical equipment-OST'!AA20="Yes", 'Service providers'!G22, 1)</f>
        <v>1</v>
      </c>
      <c r="AA12" s="90" t="str">
        <f>IFERROR(('Medical equipment-OST'!AB20*Z12)/AG12, "0")</f>
        <v>0</v>
      </c>
      <c r="AB12" s="90">
        <f>IF('Medical equipment-OST'!AA20="Yes", 'Service providers'!H22, 1)</f>
        <v>1</v>
      </c>
      <c r="AC12" s="90" t="str">
        <f>IFERROR(('Medical equipment-OST'!AC20*AB12)/AG12, "0")</f>
        <v>0</v>
      </c>
      <c r="AD12" s="90">
        <f>IF('Medical equipment-OST'!X20="yes", 1, 0)</f>
        <v>0</v>
      </c>
      <c r="AE12" s="90">
        <f>IF('Medical equipment-OST'!Y20="yes", 1, 0)</f>
        <v>0</v>
      </c>
      <c r="AF12" s="90">
        <f>IF('Medical equipment-OST'!Z20="yes", 1, 0)</f>
        <v>0</v>
      </c>
      <c r="AG12" s="90">
        <f t="shared" si="3"/>
        <v>0</v>
      </c>
      <c r="AH12" s="90">
        <f>IF('Medical equipment-OST'!AH20="Yes", 'Service providers'!G22, 1)</f>
        <v>1</v>
      </c>
      <c r="AI12" s="90" t="str">
        <f>IFERROR(('Medical equipment-OST'!AI20*AH12)/AO12, "0")</f>
        <v>0</v>
      </c>
      <c r="AJ12" s="90">
        <f>IF('Medical equipment-OST'!AH20="Yes", 'Service providers'!H22, 1)</f>
        <v>1</v>
      </c>
      <c r="AK12" s="90" t="str">
        <f>IFERROR(('Medical equipment-OST'!AJ20*AJ12)/AO12, "0")</f>
        <v>0</v>
      </c>
      <c r="AL12" s="90">
        <f>IF('Medical equipment-OST'!AE20="yes", 1, 0)</f>
        <v>0</v>
      </c>
      <c r="AM12" s="90">
        <f>IF('Medical equipment-OST'!AF20="yes", 1, 0)</f>
        <v>0</v>
      </c>
      <c r="AN12" s="90">
        <f>IF('Medical equipment-OST'!AG20="yes", 1, 0)</f>
        <v>0</v>
      </c>
      <c r="AO12" s="90">
        <f t="shared" si="4"/>
        <v>0</v>
      </c>
      <c r="AP12" s="90">
        <f>IF('Medical equipment-OST'!AO20="Yes", 'Service providers'!G22, 1)</f>
        <v>1</v>
      </c>
      <c r="AQ12" s="90" t="str">
        <f>IFERROR(('Medical equipment-OST'!AP20*AP12)/AW12, "0")</f>
        <v>0</v>
      </c>
      <c r="AR12" s="90">
        <f>IF('Medical equipment-OST'!AO20="Yes", 'Service providers'!H22, 1)</f>
        <v>1</v>
      </c>
      <c r="AS12" s="90" t="str">
        <f>IFERROR(('Medical equipment-OST'!AQ20*AR12)/AW12, "0")</f>
        <v>0</v>
      </c>
      <c r="AT12" s="90">
        <f>IF('Medical equipment-OST'!AL20="yes", 1, 0)</f>
        <v>0</v>
      </c>
      <c r="AU12" s="90">
        <f>IF('Medical equipment-OST'!AM20="yes", 1, 0)</f>
        <v>0</v>
      </c>
      <c r="AV12" s="90">
        <f>IF('Medical equipment-OST'!AN20="yes", 1, 0)</f>
        <v>0</v>
      </c>
      <c r="AW12" s="90">
        <f t="shared" si="5"/>
        <v>0</v>
      </c>
      <c r="AX12" s="90">
        <f>IF('Medical equipment-OST'!AV20="Yes", 'Service providers'!G22, 1)</f>
        <v>1</v>
      </c>
      <c r="AY12" s="90" t="str">
        <f>IFERROR(('Medical equipment-OST'!AW20*AX12)/BE12, "0")</f>
        <v>0</v>
      </c>
      <c r="AZ12" s="90">
        <f>IF('Medical equipment-OST'!AV20="Yes", 'Service providers'!H22, 1)</f>
        <v>1</v>
      </c>
      <c r="BA12" s="90" t="str">
        <f>IFERROR(('Medical equipment-OST'!AX20*AZ12)/BE12, "0")</f>
        <v>0</v>
      </c>
      <c r="BB12" s="90">
        <f>IF('Medical equipment-OST'!AS20="yes", 1, 0)</f>
        <v>0</v>
      </c>
      <c r="BC12" s="90">
        <f>IF('Medical equipment-OST'!AT20="yes", 1, 0)</f>
        <v>0</v>
      </c>
      <c r="BD12" s="90">
        <f>IF('Medical equipment-OST'!AU20="yes", 1, 0)</f>
        <v>0</v>
      </c>
      <c r="BE12" s="90">
        <f t="shared" si="6"/>
        <v>0</v>
      </c>
      <c r="BF12" s="90">
        <f>IF('Medical equipment-OST'!BC20="Yes", 'Service providers'!G22, 1)</f>
        <v>1</v>
      </c>
      <c r="BG12" s="90" t="str">
        <f>IFERROR(('Medical equipment-OST'!BD20*BF12)/BM12, "0")</f>
        <v>0</v>
      </c>
      <c r="BH12" s="90">
        <f>IF('Medical equipment-OST'!BC20="Yes", 'Service providers'!H22, 1)</f>
        <v>1</v>
      </c>
      <c r="BI12" s="90" t="str">
        <f>IFERROR(('Medical equipment-OST'!BE20*BH12)/BM12, "0")</f>
        <v>0</v>
      </c>
      <c r="BJ12" s="90">
        <f>IF('Medical equipment-OST'!AZ20="yes", 1, 0)</f>
        <v>0</v>
      </c>
      <c r="BK12" s="90">
        <f>IF('Medical equipment-OST'!BA20="yes", 1, 0)</f>
        <v>0</v>
      </c>
      <c r="BL12" s="90">
        <f>IF('Medical equipment-OST'!BB20="yes", 1, 0)</f>
        <v>0</v>
      </c>
      <c r="BM12" s="90">
        <f t="shared" si="7"/>
        <v>0</v>
      </c>
    </row>
    <row r="13" spans="1:65" x14ac:dyDescent="0.25">
      <c r="A13" s="98" t="str">
        <f>'Service providers'!A23</f>
        <v>Enter name of Site 10</v>
      </c>
      <c r="B13" s="90">
        <f>IF('Medical equipment-OST'!F21="Yes", 'Service providers'!G23, 1)</f>
        <v>1</v>
      </c>
      <c r="C13" s="90" t="str">
        <f>IFERROR(('Medical equipment-OST'!G21*B13)/I13, "0")</f>
        <v>0</v>
      </c>
      <c r="D13" s="90">
        <f>IF('Medical equipment-OST'!F21="Yes", 'Service providers'!H23, 1)</f>
        <v>1</v>
      </c>
      <c r="E13" s="90" t="str">
        <f>IFERROR(('Medical equipment-OST'!H21*D13)/I13, "0")</f>
        <v>0</v>
      </c>
      <c r="F13" s="90">
        <f>IF('Medical equipment-OST'!C21="yes", 1, 0)</f>
        <v>0</v>
      </c>
      <c r="G13" s="90">
        <f>IF('Medical equipment-OST'!D21="yes", 1, 0)</f>
        <v>0</v>
      </c>
      <c r="H13" s="90">
        <f>IF('Medical equipment-OST'!E21="yes", 1, 0)</f>
        <v>0</v>
      </c>
      <c r="I13" s="90">
        <f t="shared" si="0"/>
        <v>0</v>
      </c>
      <c r="J13" s="90">
        <f>IF('Medical equipment-OST'!M21="Yes", 'Service providers'!G23, 1)</f>
        <v>1</v>
      </c>
      <c r="K13" s="90" t="str">
        <f>IFERROR(('Medical equipment-OST'!N21*J13)/Q13, "0")</f>
        <v>0</v>
      </c>
      <c r="L13" s="90">
        <f>IF('Medical equipment-OST'!M21="Yes", 'Service providers'!H23, 1)</f>
        <v>1</v>
      </c>
      <c r="M13" s="90" t="str">
        <f>IFERROR(('Medical equipment-OST'!O21*L13)/Q13, "0")</f>
        <v>0</v>
      </c>
      <c r="N13" s="90">
        <f>IF('Medical equipment-OST'!J21="yes", 1, 0)</f>
        <v>0</v>
      </c>
      <c r="O13" s="90">
        <f>IF('Medical equipment-OST'!K21="yes", 1, 0)</f>
        <v>0</v>
      </c>
      <c r="P13" s="90">
        <f>IF('Medical equipment-OST'!L21="yes", 1, 0)</f>
        <v>0</v>
      </c>
      <c r="Q13" s="90">
        <f t="shared" si="1"/>
        <v>0</v>
      </c>
      <c r="R13" s="90">
        <f>IF('Medical equipment-OST'!T21="Yes", 'Service providers'!G23, 1)</f>
        <v>1</v>
      </c>
      <c r="S13" s="90" t="str">
        <f>IFERROR(('Medical equipment-OST'!U21*R13)/Y13, "0")</f>
        <v>0</v>
      </c>
      <c r="T13" s="90">
        <f>IF('Medical equipment-OST'!T21="Yes", 'Service providers'!H23, 1)</f>
        <v>1</v>
      </c>
      <c r="U13" s="90" t="str">
        <f>IFERROR(('Medical equipment-OST'!V21*T13)/Y13, "0")</f>
        <v>0</v>
      </c>
      <c r="V13" s="90">
        <f>IF('Medical equipment-OST'!Q21="yes", 1, 0)</f>
        <v>0</v>
      </c>
      <c r="W13" s="90">
        <f>IF('Medical equipment-OST'!R21="yes", 1, 0)</f>
        <v>0</v>
      </c>
      <c r="X13" s="90">
        <f>IF('Medical equipment-OST'!S21="yes", 1, 0)</f>
        <v>0</v>
      </c>
      <c r="Y13" s="90">
        <f t="shared" si="2"/>
        <v>0</v>
      </c>
      <c r="Z13" s="90">
        <f>IF('Medical equipment-OST'!AA21="Yes", 'Service providers'!G23, 1)</f>
        <v>1</v>
      </c>
      <c r="AA13" s="90" t="str">
        <f>IFERROR(('Medical equipment-OST'!AB21*Z13)/AG13, "0")</f>
        <v>0</v>
      </c>
      <c r="AB13" s="90">
        <f>IF('Medical equipment-OST'!AA21="Yes", 'Service providers'!H23, 1)</f>
        <v>1</v>
      </c>
      <c r="AC13" s="90" t="str">
        <f>IFERROR(('Medical equipment-OST'!AC21*AB13)/AG13, "0")</f>
        <v>0</v>
      </c>
      <c r="AD13" s="90">
        <f>IF('Medical equipment-OST'!X21="yes", 1, 0)</f>
        <v>0</v>
      </c>
      <c r="AE13" s="90">
        <f>IF('Medical equipment-OST'!Y21="yes", 1, 0)</f>
        <v>0</v>
      </c>
      <c r="AF13" s="90">
        <f>IF('Medical equipment-OST'!Z21="yes", 1, 0)</f>
        <v>0</v>
      </c>
      <c r="AG13" s="90">
        <f t="shared" si="3"/>
        <v>0</v>
      </c>
      <c r="AH13" s="90">
        <f>IF('Medical equipment-OST'!AH21="Yes", 'Service providers'!G23, 1)</f>
        <v>1</v>
      </c>
      <c r="AI13" s="90" t="str">
        <f>IFERROR(('Medical equipment-OST'!AI21*AH13)/AO13, "0")</f>
        <v>0</v>
      </c>
      <c r="AJ13" s="90">
        <f>IF('Medical equipment-OST'!AH21="Yes", 'Service providers'!H23, 1)</f>
        <v>1</v>
      </c>
      <c r="AK13" s="90" t="str">
        <f>IFERROR(('Medical equipment-OST'!AJ21*AJ13)/AO13, "0")</f>
        <v>0</v>
      </c>
      <c r="AL13" s="90">
        <f>IF('Medical equipment-OST'!AE21="yes", 1, 0)</f>
        <v>0</v>
      </c>
      <c r="AM13" s="90">
        <f>IF('Medical equipment-OST'!AF21="yes", 1, 0)</f>
        <v>0</v>
      </c>
      <c r="AN13" s="90">
        <f>IF('Medical equipment-OST'!AG21="yes", 1, 0)</f>
        <v>0</v>
      </c>
      <c r="AO13" s="90">
        <f t="shared" si="4"/>
        <v>0</v>
      </c>
      <c r="AP13" s="90">
        <f>IF('Medical equipment-OST'!AO21="Yes", 'Service providers'!G23, 1)</f>
        <v>1</v>
      </c>
      <c r="AQ13" s="90" t="str">
        <f>IFERROR(('Medical equipment-OST'!AP21*AP13)/AW13, "0")</f>
        <v>0</v>
      </c>
      <c r="AR13" s="90">
        <f>IF('Medical equipment-OST'!AO21="Yes", 'Service providers'!H23, 1)</f>
        <v>1</v>
      </c>
      <c r="AS13" s="90" t="str">
        <f>IFERROR(('Medical equipment-OST'!AQ21*AR13)/AW13, "0")</f>
        <v>0</v>
      </c>
      <c r="AT13" s="90">
        <f>IF('Medical equipment-OST'!AL21="yes", 1, 0)</f>
        <v>0</v>
      </c>
      <c r="AU13" s="90">
        <f>IF('Medical equipment-OST'!AM21="yes", 1, 0)</f>
        <v>0</v>
      </c>
      <c r="AV13" s="90">
        <f>IF('Medical equipment-OST'!AN21="yes", 1, 0)</f>
        <v>0</v>
      </c>
      <c r="AW13" s="90">
        <f t="shared" si="5"/>
        <v>0</v>
      </c>
      <c r="AX13" s="90">
        <f>IF('Medical equipment-OST'!AV21="Yes", 'Service providers'!G23, 1)</f>
        <v>1</v>
      </c>
      <c r="AY13" s="90" t="str">
        <f>IFERROR(('Medical equipment-OST'!AW21*AX13)/BE13, "0")</f>
        <v>0</v>
      </c>
      <c r="AZ13" s="90">
        <f>IF('Medical equipment-OST'!AV21="Yes", 'Service providers'!H23, 1)</f>
        <v>1</v>
      </c>
      <c r="BA13" s="90" t="str">
        <f>IFERROR(('Medical equipment-OST'!AX21*AZ13)/BE13, "0")</f>
        <v>0</v>
      </c>
      <c r="BB13" s="90">
        <f>IF('Medical equipment-OST'!AS21="yes", 1, 0)</f>
        <v>0</v>
      </c>
      <c r="BC13" s="90">
        <f>IF('Medical equipment-OST'!AT21="yes", 1, 0)</f>
        <v>0</v>
      </c>
      <c r="BD13" s="90">
        <f>IF('Medical equipment-OST'!AU21="yes", 1, 0)</f>
        <v>0</v>
      </c>
      <c r="BE13" s="90">
        <f t="shared" si="6"/>
        <v>0</v>
      </c>
      <c r="BF13" s="90">
        <f>IF('Medical equipment-OST'!BC21="Yes", 'Service providers'!G23, 1)</f>
        <v>1</v>
      </c>
      <c r="BG13" s="90" t="str">
        <f>IFERROR(('Medical equipment-OST'!BD21*BF13)/BM13, "0")</f>
        <v>0</v>
      </c>
      <c r="BH13" s="90">
        <f>IF('Medical equipment-OST'!BC21="Yes", 'Service providers'!H23, 1)</f>
        <v>1</v>
      </c>
      <c r="BI13" s="90" t="str">
        <f>IFERROR(('Medical equipment-OST'!BE21*BH13)/BM13, "0")</f>
        <v>0</v>
      </c>
      <c r="BJ13" s="90">
        <f>IF('Medical equipment-OST'!AZ21="yes", 1, 0)</f>
        <v>0</v>
      </c>
      <c r="BK13" s="90">
        <f>IF('Medical equipment-OST'!BA21="yes", 1, 0)</f>
        <v>0</v>
      </c>
      <c r="BL13" s="90">
        <f>IF('Medical equipment-OST'!BB21="yes", 1, 0)</f>
        <v>0</v>
      </c>
      <c r="BM13" s="90">
        <f t="shared" si="7"/>
        <v>0</v>
      </c>
    </row>
    <row r="14" spans="1:65" x14ac:dyDescent="0.25">
      <c r="A14" s="98" t="str">
        <f>'Service providers'!A24</f>
        <v>Enter name of Site 11</v>
      </c>
      <c r="B14" s="90">
        <f>IF('Medical equipment-OST'!F22="Yes", 'Service providers'!G24, 1)</f>
        <v>1</v>
      </c>
      <c r="C14" s="90" t="str">
        <f>IFERROR(('Medical equipment-OST'!G22*B14)/I14, "0")</f>
        <v>0</v>
      </c>
      <c r="D14" s="90">
        <f>IF('Medical equipment-OST'!F22="Yes", 'Service providers'!H24, 1)</f>
        <v>1</v>
      </c>
      <c r="E14" s="90" t="str">
        <f>IFERROR(('Medical equipment-OST'!H22*D14)/I14, "0")</f>
        <v>0</v>
      </c>
      <c r="F14" s="90">
        <f>IF('Medical equipment-OST'!C22="yes", 1, 0)</f>
        <v>0</v>
      </c>
      <c r="G14" s="90">
        <f>IF('Medical equipment-OST'!D22="yes", 1, 0)</f>
        <v>0</v>
      </c>
      <c r="H14" s="90">
        <f>IF('Medical equipment-OST'!E22="yes", 1, 0)</f>
        <v>0</v>
      </c>
      <c r="I14" s="90">
        <f t="shared" si="0"/>
        <v>0</v>
      </c>
      <c r="J14" s="90">
        <f>IF('Medical equipment-OST'!M22="Yes", 'Service providers'!G24, 1)</f>
        <v>1</v>
      </c>
      <c r="K14" s="90" t="str">
        <f>IFERROR(('Medical equipment-OST'!N22*J14)/Q14, "0")</f>
        <v>0</v>
      </c>
      <c r="L14" s="90">
        <f>IF('Medical equipment-OST'!M22="Yes", 'Service providers'!H24, 1)</f>
        <v>1</v>
      </c>
      <c r="M14" s="90" t="str">
        <f>IFERROR(('Medical equipment-OST'!O22*L14)/Q14, "0")</f>
        <v>0</v>
      </c>
      <c r="N14" s="90">
        <f>IF('Medical equipment-OST'!J22="yes", 1, 0)</f>
        <v>0</v>
      </c>
      <c r="O14" s="90">
        <f>IF('Medical equipment-OST'!K22="yes", 1, 0)</f>
        <v>0</v>
      </c>
      <c r="P14" s="90">
        <f>IF('Medical equipment-OST'!L22="yes", 1, 0)</f>
        <v>0</v>
      </c>
      <c r="Q14" s="90">
        <f t="shared" si="1"/>
        <v>0</v>
      </c>
      <c r="R14" s="90">
        <f>IF('Medical equipment-OST'!T22="Yes", 'Service providers'!G24, 1)</f>
        <v>1</v>
      </c>
      <c r="S14" s="90" t="str">
        <f>IFERROR(('Medical equipment-OST'!U22*R14)/Y14, "0")</f>
        <v>0</v>
      </c>
      <c r="T14" s="90">
        <f>IF('Medical equipment-OST'!T22="Yes", 'Service providers'!H24, 1)</f>
        <v>1</v>
      </c>
      <c r="U14" s="90" t="str">
        <f>IFERROR(('Medical equipment-OST'!V22*T14)/Y14, "0")</f>
        <v>0</v>
      </c>
      <c r="V14" s="90">
        <f>IF('Medical equipment-OST'!Q22="yes", 1, 0)</f>
        <v>0</v>
      </c>
      <c r="W14" s="90">
        <f>IF('Medical equipment-OST'!R22="yes", 1, 0)</f>
        <v>0</v>
      </c>
      <c r="X14" s="90">
        <f>IF('Medical equipment-OST'!S22="yes", 1, 0)</f>
        <v>0</v>
      </c>
      <c r="Y14" s="90">
        <f t="shared" si="2"/>
        <v>0</v>
      </c>
      <c r="Z14" s="90">
        <f>IF('Medical equipment-OST'!AA22="Yes", 'Service providers'!G24, 1)</f>
        <v>1</v>
      </c>
      <c r="AA14" s="90" t="str">
        <f>IFERROR(('Medical equipment-OST'!AB22*Z14)/AG14, "0")</f>
        <v>0</v>
      </c>
      <c r="AB14" s="90">
        <f>IF('Medical equipment-OST'!AA22="Yes", 'Service providers'!H24, 1)</f>
        <v>1</v>
      </c>
      <c r="AC14" s="90" t="str">
        <f>IFERROR(('Medical equipment-OST'!AC22*AB14)/AG14, "0")</f>
        <v>0</v>
      </c>
      <c r="AD14" s="90">
        <f>IF('Medical equipment-OST'!X22="yes", 1, 0)</f>
        <v>0</v>
      </c>
      <c r="AE14" s="90">
        <f>IF('Medical equipment-OST'!Y22="yes", 1, 0)</f>
        <v>0</v>
      </c>
      <c r="AF14" s="90">
        <f>IF('Medical equipment-OST'!Z22="yes", 1, 0)</f>
        <v>0</v>
      </c>
      <c r="AG14" s="90">
        <f t="shared" si="3"/>
        <v>0</v>
      </c>
      <c r="AH14" s="90">
        <f>IF('Medical equipment-OST'!AH22="Yes", 'Service providers'!G24, 1)</f>
        <v>1</v>
      </c>
      <c r="AI14" s="90" t="str">
        <f>IFERROR(('Medical equipment-OST'!AI22*AH14)/AO14, "0")</f>
        <v>0</v>
      </c>
      <c r="AJ14" s="90">
        <f>IF('Medical equipment-OST'!AH22="Yes", 'Service providers'!H24, 1)</f>
        <v>1</v>
      </c>
      <c r="AK14" s="90" t="str">
        <f>IFERROR(('Medical equipment-OST'!AJ22*AJ14)/AO14, "0")</f>
        <v>0</v>
      </c>
      <c r="AL14" s="90">
        <f>IF('Medical equipment-OST'!AE22="yes", 1, 0)</f>
        <v>0</v>
      </c>
      <c r="AM14" s="90">
        <f>IF('Medical equipment-OST'!AF22="yes", 1, 0)</f>
        <v>0</v>
      </c>
      <c r="AN14" s="90">
        <f>IF('Medical equipment-OST'!AG22="yes", 1, 0)</f>
        <v>0</v>
      </c>
      <c r="AO14" s="90">
        <f t="shared" si="4"/>
        <v>0</v>
      </c>
      <c r="AP14" s="90">
        <f>IF('Medical equipment-OST'!AO22="Yes", 'Service providers'!G24, 1)</f>
        <v>1</v>
      </c>
      <c r="AQ14" s="90" t="str">
        <f>IFERROR(('Medical equipment-OST'!AP22*AP14)/AW14, "0")</f>
        <v>0</v>
      </c>
      <c r="AR14" s="90">
        <f>IF('Medical equipment-OST'!AO22="Yes", 'Service providers'!H24, 1)</f>
        <v>1</v>
      </c>
      <c r="AS14" s="90" t="str">
        <f>IFERROR(('Medical equipment-OST'!AQ22*AR14)/AW14, "0")</f>
        <v>0</v>
      </c>
      <c r="AT14" s="90">
        <f>IF('Medical equipment-OST'!AL22="yes", 1, 0)</f>
        <v>0</v>
      </c>
      <c r="AU14" s="90">
        <f>IF('Medical equipment-OST'!AM22="yes", 1, 0)</f>
        <v>0</v>
      </c>
      <c r="AV14" s="90">
        <f>IF('Medical equipment-OST'!AN22="yes", 1, 0)</f>
        <v>0</v>
      </c>
      <c r="AW14" s="90">
        <f t="shared" si="5"/>
        <v>0</v>
      </c>
      <c r="AX14" s="90">
        <f>IF('Medical equipment-OST'!AV22="Yes", 'Service providers'!G24, 1)</f>
        <v>1</v>
      </c>
      <c r="AY14" s="90" t="str">
        <f>IFERROR(('Medical equipment-OST'!AW22*AX14)/BE14, "0")</f>
        <v>0</v>
      </c>
      <c r="AZ14" s="90">
        <f>IF('Medical equipment-OST'!AV22="Yes", 'Service providers'!H24, 1)</f>
        <v>1</v>
      </c>
      <c r="BA14" s="90" t="str">
        <f>IFERROR(('Medical equipment-OST'!AX22*AZ14)/BE14, "0")</f>
        <v>0</v>
      </c>
      <c r="BB14" s="90">
        <f>IF('Medical equipment-OST'!AS22="yes", 1, 0)</f>
        <v>0</v>
      </c>
      <c r="BC14" s="90">
        <f>IF('Medical equipment-OST'!AT22="yes", 1, 0)</f>
        <v>0</v>
      </c>
      <c r="BD14" s="90">
        <f>IF('Medical equipment-OST'!AU22="yes", 1, 0)</f>
        <v>0</v>
      </c>
      <c r="BE14" s="90">
        <f t="shared" si="6"/>
        <v>0</v>
      </c>
      <c r="BF14" s="90">
        <f>IF('Medical equipment-OST'!BC22="Yes", 'Service providers'!G24, 1)</f>
        <v>1</v>
      </c>
      <c r="BG14" s="90" t="str">
        <f>IFERROR(('Medical equipment-OST'!BD22*BF14)/BM14, "0")</f>
        <v>0</v>
      </c>
      <c r="BH14" s="90">
        <f>IF('Medical equipment-OST'!BC22="Yes", 'Service providers'!H24, 1)</f>
        <v>1</v>
      </c>
      <c r="BI14" s="90" t="str">
        <f>IFERROR(('Medical equipment-OST'!BE22*BH14)/BM14, "0")</f>
        <v>0</v>
      </c>
      <c r="BJ14" s="90">
        <f>IF('Medical equipment-OST'!AZ22="yes", 1, 0)</f>
        <v>0</v>
      </c>
      <c r="BK14" s="90">
        <f>IF('Medical equipment-OST'!BA22="yes", 1, 0)</f>
        <v>0</v>
      </c>
      <c r="BL14" s="90">
        <f>IF('Medical equipment-OST'!BB22="yes", 1, 0)</f>
        <v>0</v>
      </c>
      <c r="BM14" s="90">
        <f t="shared" si="7"/>
        <v>0</v>
      </c>
    </row>
    <row r="15" spans="1:65" x14ac:dyDescent="0.25">
      <c r="A15" s="98" t="str">
        <f>'Service providers'!A25</f>
        <v>Enter name of Site 12</v>
      </c>
      <c r="B15" s="90">
        <f>IF('Medical equipment-OST'!F23="Yes", 'Service providers'!G25, 1)</f>
        <v>1</v>
      </c>
      <c r="C15" s="90" t="str">
        <f>IFERROR(('Medical equipment-OST'!G23*B15)/I15, "0")</f>
        <v>0</v>
      </c>
      <c r="D15" s="90">
        <f>IF('Medical equipment-OST'!F23="Yes", 'Service providers'!H25, 1)</f>
        <v>1</v>
      </c>
      <c r="E15" s="90" t="str">
        <f>IFERROR(('Medical equipment-OST'!H23*D15)/I15, "0")</f>
        <v>0</v>
      </c>
      <c r="F15" s="90">
        <f>IF('Medical equipment-OST'!C23="yes", 1, 0)</f>
        <v>0</v>
      </c>
      <c r="G15" s="90">
        <f>IF('Medical equipment-OST'!D23="yes", 1, 0)</f>
        <v>0</v>
      </c>
      <c r="H15" s="90">
        <f>IF('Medical equipment-OST'!E23="yes", 1, 0)</f>
        <v>0</v>
      </c>
      <c r="I15" s="90">
        <f t="shared" si="0"/>
        <v>0</v>
      </c>
      <c r="J15" s="90">
        <f>IF('Medical equipment-OST'!M23="Yes", 'Service providers'!G25, 1)</f>
        <v>1</v>
      </c>
      <c r="K15" s="90" t="str">
        <f>IFERROR(('Medical equipment-OST'!N23*J15)/Q15, "0")</f>
        <v>0</v>
      </c>
      <c r="L15" s="90">
        <f>IF('Medical equipment-OST'!M23="Yes", 'Service providers'!H25, 1)</f>
        <v>1</v>
      </c>
      <c r="M15" s="90" t="str">
        <f>IFERROR(('Medical equipment-OST'!O23*L15)/Q15, "0")</f>
        <v>0</v>
      </c>
      <c r="N15" s="90">
        <f>IF('Medical equipment-OST'!J23="yes", 1, 0)</f>
        <v>0</v>
      </c>
      <c r="O15" s="90">
        <f>IF('Medical equipment-OST'!K23="yes", 1, 0)</f>
        <v>0</v>
      </c>
      <c r="P15" s="90">
        <f>IF('Medical equipment-OST'!L23="yes", 1, 0)</f>
        <v>0</v>
      </c>
      <c r="Q15" s="90">
        <f t="shared" si="1"/>
        <v>0</v>
      </c>
      <c r="R15" s="90">
        <f>IF('Medical equipment-OST'!T23="Yes", 'Service providers'!G25, 1)</f>
        <v>1</v>
      </c>
      <c r="S15" s="90" t="str">
        <f>IFERROR(('Medical equipment-OST'!U23*R15)/Y15, "0")</f>
        <v>0</v>
      </c>
      <c r="T15" s="90">
        <f>IF('Medical equipment-OST'!T23="Yes", 'Service providers'!H25, 1)</f>
        <v>1</v>
      </c>
      <c r="U15" s="90" t="str">
        <f>IFERROR(('Medical equipment-OST'!V23*T15)/Y15, "0")</f>
        <v>0</v>
      </c>
      <c r="V15" s="90">
        <f>IF('Medical equipment-OST'!Q23="yes", 1, 0)</f>
        <v>0</v>
      </c>
      <c r="W15" s="90">
        <f>IF('Medical equipment-OST'!R23="yes", 1, 0)</f>
        <v>0</v>
      </c>
      <c r="X15" s="90">
        <f>IF('Medical equipment-OST'!S23="yes", 1, 0)</f>
        <v>0</v>
      </c>
      <c r="Y15" s="90">
        <f t="shared" si="2"/>
        <v>0</v>
      </c>
      <c r="Z15" s="90">
        <f>IF('Medical equipment-OST'!AA23="Yes", 'Service providers'!G25, 1)</f>
        <v>1</v>
      </c>
      <c r="AA15" s="90" t="str">
        <f>IFERROR(('Medical equipment-OST'!AB23*Z15)/AG15, "0")</f>
        <v>0</v>
      </c>
      <c r="AB15" s="90">
        <f>IF('Medical equipment-OST'!AA23="Yes", 'Service providers'!H25, 1)</f>
        <v>1</v>
      </c>
      <c r="AC15" s="90" t="str">
        <f>IFERROR(('Medical equipment-OST'!AC23*AB15)/AG15, "0")</f>
        <v>0</v>
      </c>
      <c r="AD15" s="90">
        <f>IF('Medical equipment-OST'!X23="yes", 1, 0)</f>
        <v>0</v>
      </c>
      <c r="AE15" s="90">
        <f>IF('Medical equipment-OST'!Y23="yes", 1, 0)</f>
        <v>0</v>
      </c>
      <c r="AF15" s="90">
        <f>IF('Medical equipment-OST'!Z23="yes", 1, 0)</f>
        <v>0</v>
      </c>
      <c r="AG15" s="90">
        <f t="shared" si="3"/>
        <v>0</v>
      </c>
      <c r="AH15" s="90">
        <f>IF('Medical equipment-OST'!AH23="Yes", 'Service providers'!G25, 1)</f>
        <v>1</v>
      </c>
      <c r="AI15" s="90" t="str">
        <f>IFERROR(('Medical equipment-OST'!AI23*AH15)/AO15, "0")</f>
        <v>0</v>
      </c>
      <c r="AJ15" s="90">
        <f>IF('Medical equipment-OST'!AH23="Yes", 'Service providers'!H25, 1)</f>
        <v>1</v>
      </c>
      <c r="AK15" s="90" t="str">
        <f>IFERROR(('Medical equipment-OST'!AJ23*AJ15)/AO15, "0")</f>
        <v>0</v>
      </c>
      <c r="AL15" s="90">
        <f>IF('Medical equipment-OST'!AE23="yes", 1, 0)</f>
        <v>0</v>
      </c>
      <c r="AM15" s="90">
        <f>IF('Medical equipment-OST'!AF23="yes", 1, 0)</f>
        <v>0</v>
      </c>
      <c r="AN15" s="90">
        <f>IF('Medical equipment-OST'!AG23="yes", 1, 0)</f>
        <v>0</v>
      </c>
      <c r="AO15" s="90">
        <f t="shared" si="4"/>
        <v>0</v>
      </c>
      <c r="AP15" s="90">
        <f>IF('Medical equipment-OST'!AO23="Yes", 'Service providers'!G25, 1)</f>
        <v>1</v>
      </c>
      <c r="AQ15" s="90" t="str">
        <f>IFERROR(('Medical equipment-OST'!AP23*AP15)/AW15, "0")</f>
        <v>0</v>
      </c>
      <c r="AR15" s="90">
        <f>IF('Medical equipment-OST'!AO23="Yes", 'Service providers'!H25, 1)</f>
        <v>1</v>
      </c>
      <c r="AS15" s="90" t="str">
        <f>IFERROR(('Medical equipment-OST'!AQ23*AR15)/AW15, "0")</f>
        <v>0</v>
      </c>
      <c r="AT15" s="90">
        <f>IF('Medical equipment-OST'!AL23="yes", 1, 0)</f>
        <v>0</v>
      </c>
      <c r="AU15" s="90">
        <f>IF('Medical equipment-OST'!AM23="yes", 1, 0)</f>
        <v>0</v>
      </c>
      <c r="AV15" s="90">
        <f>IF('Medical equipment-OST'!AN23="yes", 1, 0)</f>
        <v>0</v>
      </c>
      <c r="AW15" s="90">
        <f t="shared" si="5"/>
        <v>0</v>
      </c>
      <c r="AX15" s="90">
        <f>IF('Medical equipment-OST'!AV23="Yes", 'Service providers'!G25, 1)</f>
        <v>1</v>
      </c>
      <c r="AY15" s="90" t="str">
        <f>IFERROR(('Medical equipment-OST'!AW23*AX15)/BE15, "0")</f>
        <v>0</v>
      </c>
      <c r="AZ15" s="90">
        <f>IF('Medical equipment-OST'!AV23="Yes", 'Service providers'!H25, 1)</f>
        <v>1</v>
      </c>
      <c r="BA15" s="90" t="str">
        <f>IFERROR(('Medical equipment-OST'!AX23*AZ15)/BE15, "0")</f>
        <v>0</v>
      </c>
      <c r="BB15" s="90">
        <f>IF('Medical equipment-OST'!AS23="yes", 1, 0)</f>
        <v>0</v>
      </c>
      <c r="BC15" s="90">
        <f>IF('Medical equipment-OST'!AT23="yes", 1, 0)</f>
        <v>0</v>
      </c>
      <c r="BD15" s="90">
        <f>IF('Medical equipment-OST'!AU23="yes", 1, 0)</f>
        <v>0</v>
      </c>
      <c r="BE15" s="90">
        <f t="shared" si="6"/>
        <v>0</v>
      </c>
      <c r="BF15" s="90">
        <f>IF('Medical equipment-OST'!BC23="Yes", 'Service providers'!G25, 1)</f>
        <v>1</v>
      </c>
      <c r="BG15" s="90" t="str">
        <f>IFERROR(('Medical equipment-OST'!BD23*BF15)/BM15, "0")</f>
        <v>0</v>
      </c>
      <c r="BH15" s="90">
        <f>IF('Medical equipment-OST'!BC23="Yes", 'Service providers'!H25, 1)</f>
        <v>1</v>
      </c>
      <c r="BI15" s="90" t="str">
        <f>IFERROR(('Medical equipment-OST'!BE23*BH15)/BM15, "0")</f>
        <v>0</v>
      </c>
      <c r="BJ15" s="90">
        <f>IF('Medical equipment-OST'!AZ23="yes", 1, 0)</f>
        <v>0</v>
      </c>
      <c r="BK15" s="90">
        <f>IF('Medical equipment-OST'!BA23="yes", 1, 0)</f>
        <v>0</v>
      </c>
      <c r="BL15" s="90">
        <f>IF('Medical equipment-OST'!BB23="yes", 1, 0)</f>
        <v>0</v>
      </c>
      <c r="BM15" s="90">
        <f t="shared" si="7"/>
        <v>0</v>
      </c>
    </row>
    <row r="16" spans="1:65" x14ac:dyDescent="0.25">
      <c r="A16" s="98" t="str">
        <f>'Service providers'!A26</f>
        <v>Enter name of Site 13</v>
      </c>
      <c r="B16" s="90">
        <f>IF('Medical equipment-OST'!F24="Yes", 'Service providers'!G26, 1)</f>
        <v>1</v>
      </c>
      <c r="C16" s="90" t="str">
        <f>IFERROR(('Medical equipment-OST'!G24*B16)/I16, "0")</f>
        <v>0</v>
      </c>
      <c r="D16" s="90">
        <f>IF('Medical equipment-OST'!F24="Yes", 'Service providers'!H26, 1)</f>
        <v>1</v>
      </c>
      <c r="E16" s="90" t="str">
        <f>IFERROR(('Medical equipment-OST'!H24*D16)/I16, "0")</f>
        <v>0</v>
      </c>
      <c r="F16" s="90">
        <f>IF('Medical equipment-OST'!C24="yes", 1, 0)</f>
        <v>0</v>
      </c>
      <c r="G16" s="90">
        <f>IF('Medical equipment-OST'!D24="yes", 1, 0)</f>
        <v>0</v>
      </c>
      <c r="H16" s="90">
        <f>IF('Medical equipment-OST'!E24="yes", 1, 0)</f>
        <v>0</v>
      </c>
      <c r="I16" s="90">
        <f t="shared" si="0"/>
        <v>0</v>
      </c>
      <c r="J16" s="90">
        <f>IF('Medical equipment-OST'!M24="Yes", 'Service providers'!G26, 1)</f>
        <v>1</v>
      </c>
      <c r="K16" s="90" t="str">
        <f>IFERROR(('Medical equipment-OST'!N24*J16)/Q16, "0")</f>
        <v>0</v>
      </c>
      <c r="L16" s="90">
        <f>IF('Medical equipment-OST'!M24="Yes", 'Service providers'!H26, 1)</f>
        <v>1</v>
      </c>
      <c r="M16" s="90" t="str">
        <f>IFERROR(('Medical equipment-OST'!O24*L16)/Q16, "0")</f>
        <v>0</v>
      </c>
      <c r="N16" s="90">
        <f>IF('Medical equipment-OST'!J24="yes", 1, 0)</f>
        <v>0</v>
      </c>
      <c r="O16" s="90">
        <f>IF('Medical equipment-OST'!K24="yes", 1, 0)</f>
        <v>0</v>
      </c>
      <c r="P16" s="90">
        <f>IF('Medical equipment-OST'!L24="yes", 1, 0)</f>
        <v>0</v>
      </c>
      <c r="Q16" s="90">
        <f t="shared" si="1"/>
        <v>0</v>
      </c>
      <c r="R16" s="90">
        <f>IF('Medical equipment-OST'!T24="Yes", 'Service providers'!G26, 1)</f>
        <v>1</v>
      </c>
      <c r="S16" s="90" t="str">
        <f>IFERROR(('Medical equipment-OST'!U24*R16)/Y16, "0")</f>
        <v>0</v>
      </c>
      <c r="T16" s="90">
        <f>IF('Medical equipment-OST'!T24="Yes", 'Service providers'!H26, 1)</f>
        <v>1</v>
      </c>
      <c r="U16" s="90" t="str">
        <f>IFERROR(('Medical equipment-OST'!V24*T16)/Y16, "0")</f>
        <v>0</v>
      </c>
      <c r="V16" s="90">
        <f>IF('Medical equipment-OST'!Q24="yes", 1, 0)</f>
        <v>0</v>
      </c>
      <c r="W16" s="90">
        <f>IF('Medical equipment-OST'!R24="yes", 1, 0)</f>
        <v>0</v>
      </c>
      <c r="X16" s="90">
        <f>IF('Medical equipment-OST'!S24="yes", 1, 0)</f>
        <v>0</v>
      </c>
      <c r="Y16" s="90">
        <f t="shared" si="2"/>
        <v>0</v>
      </c>
      <c r="Z16" s="90">
        <f>IF('Medical equipment-OST'!AA24="Yes", 'Service providers'!G26, 1)</f>
        <v>1</v>
      </c>
      <c r="AA16" s="90" t="str">
        <f>IFERROR(('Medical equipment-OST'!AB24*Z16)/AG16, "0")</f>
        <v>0</v>
      </c>
      <c r="AB16" s="90">
        <f>IF('Medical equipment-OST'!AA24="Yes", 'Service providers'!H26, 1)</f>
        <v>1</v>
      </c>
      <c r="AC16" s="90" t="str">
        <f>IFERROR(('Medical equipment-OST'!AC24*AB16)/AG16, "0")</f>
        <v>0</v>
      </c>
      <c r="AD16" s="90">
        <f>IF('Medical equipment-OST'!X24="yes", 1, 0)</f>
        <v>0</v>
      </c>
      <c r="AE16" s="90">
        <f>IF('Medical equipment-OST'!Y24="yes", 1, 0)</f>
        <v>0</v>
      </c>
      <c r="AF16" s="90">
        <f>IF('Medical equipment-OST'!Z24="yes", 1, 0)</f>
        <v>0</v>
      </c>
      <c r="AG16" s="90">
        <f t="shared" si="3"/>
        <v>0</v>
      </c>
      <c r="AH16" s="90">
        <f>IF('Medical equipment-OST'!AH24="Yes", 'Service providers'!G26, 1)</f>
        <v>1</v>
      </c>
      <c r="AI16" s="90" t="str">
        <f>IFERROR(('Medical equipment-OST'!AI24*AH16)/AO16, "0")</f>
        <v>0</v>
      </c>
      <c r="AJ16" s="90">
        <f>IF('Medical equipment-OST'!AH24="Yes", 'Service providers'!H26, 1)</f>
        <v>1</v>
      </c>
      <c r="AK16" s="90" t="str">
        <f>IFERROR(('Medical equipment-OST'!AJ24*AJ16)/AO16, "0")</f>
        <v>0</v>
      </c>
      <c r="AL16" s="90">
        <f>IF('Medical equipment-OST'!AE24="yes", 1, 0)</f>
        <v>0</v>
      </c>
      <c r="AM16" s="90">
        <f>IF('Medical equipment-OST'!AF24="yes", 1, 0)</f>
        <v>0</v>
      </c>
      <c r="AN16" s="90">
        <f>IF('Medical equipment-OST'!AG24="yes", 1, 0)</f>
        <v>0</v>
      </c>
      <c r="AO16" s="90">
        <f t="shared" si="4"/>
        <v>0</v>
      </c>
      <c r="AP16" s="90">
        <f>IF('Medical equipment-OST'!AO24="Yes", 'Service providers'!G26, 1)</f>
        <v>1</v>
      </c>
      <c r="AQ16" s="90" t="str">
        <f>IFERROR(('Medical equipment-OST'!AP24*AP16)/AW16, "0")</f>
        <v>0</v>
      </c>
      <c r="AR16" s="90">
        <f>IF('Medical equipment-OST'!AO24="Yes", 'Service providers'!H26, 1)</f>
        <v>1</v>
      </c>
      <c r="AS16" s="90" t="str">
        <f>IFERROR(('Medical equipment-OST'!AQ24*AR16)/AW16, "0")</f>
        <v>0</v>
      </c>
      <c r="AT16" s="90">
        <f>IF('Medical equipment-OST'!AL24="yes", 1, 0)</f>
        <v>0</v>
      </c>
      <c r="AU16" s="90">
        <f>IF('Medical equipment-OST'!AM24="yes", 1, 0)</f>
        <v>0</v>
      </c>
      <c r="AV16" s="90">
        <f>IF('Medical equipment-OST'!AN24="yes", 1, 0)</f>
        <v>0</v>
      </c>
      <c r="AW16" s="90">
        <f t="shared" si="5"/>
        <v>0</v>
      </c>
      <c r="AX16" s="90">
        <f>IF('Medical equipment-OST'!AV24="Yes", 'Service providers'!G26, 1)</f>
        <v>1</v>
      </c>
      <c r="AY16" s="90" t="str">
        <f>IFERROR(('Medical equipment-OST'!AW24*AX16)/BE16, "0")</f>
        <v>0</v>
      </c>
      <c r="AZ16" s="90">
        <f>IF('Medical equipment-OST'!AV24="Yes", 'Service providers'!H26, 1)</f>
        <v>1</v>
      </c>
      <c r="BA16" s="90" t="str">
        <f>IFERROR(('Medical equipment-OST'!AX24*AZ16)/BE16, "0")</f>
        <v>0</v>
      </c>
      <c r="BB16" s="90">
        <f>IF('Medical equipment-OST'!AS24="yes", 1, 0)</f>
        <v>0</v>
      </c>
      <c r="BC16" s="90">
        <f>IF('Medical equipment-OST'!AT24="yes", 1, 0)</f>
        <v>0</v>
      </c>
      <c r="BD16" s="90">
        <f>IF('Medical equipment-OST'!AU24="yes", 1, 0)</f>
        <v>0</v>
      </c>
      <c r="BE16" s="90">
        <f t="shared" si="6"/>
        <v>0</v>
      </c>
      <c r="BF16" s="90">
        <f>IF('Medical equipment-OST'!BC24="Yes", 'Service providers'!G26, 1)</f>
        <v>1</v>
      </c>
      <c r="BG16" s="90" t="str">
        <f>IFERROR(('Medical equipment-OST'!BD24*BF16)/BM16, "0")</f>
        <v>0</v>
      </c>
      <c r="BH16" s="90">
        <f>IF('Medical equipment-OST'!BC24="Yes", 'Service providers'!H26, 1)</f>
        <v>1</v>
      </c>
      <c r="BI16" s="90" t="str">
        <f>IFERROR(('Medical equipment-OST'!BE24*BH16)/BM16, "0")</f>
        <v>0</v>
      </c>
      <c r="BJ16" s="90">
        <f>IF('Medical equipment-OST'!AZ24="yes", 1, 0)</f>
        <v>0</v>
      </c>
      <c r="BK16" s="90">
        <f>IF('Medical equipment-OST'!BA24="yes", 1, 0)</f>
        <v>0</v>
      </c>
      <c r="BL16" s="90">
        <f>IF('Medical equipment-OST'!BB24="yes", 1, 0)</f>
        <v>0</v>
      </c>
      <c r="BM16" s="90">
        <f t="shared" si="7"/>
        <v>0</v>
      </c>
    </row>
    <row r="17" spans="1:65" x14ac:dyDescent="0.25">
      <c r="A17" s="98" t="str">
        <f>'Service providers'!A27</f>
        <v>Enter name of Site 14</v>
      </c>
      <c r="B17" s="90">
        <f>IF('Medical equipment-OST'!F25="Yes", 'Service providers'!G27, 1)</f>
        <v>1</v>
      </c>
      <c r="C17" s="90" t="str">
        <f>IFERROR(('Medical equipment-OST'!G25*B17)/I17, "0")</f>
        <v>0</v>
      </c>
      <c r="D17" s="90">
        <f>IF('Medical equipment-OST'!F25="Yes", 'Service providers'!H27, 1)</f>
        <v>1</v>
      </c>
      <c r="E17" s="90" t="str">
        <f>IFERROR(('Medical equipment-OST'!H25*D17)/I17, "0")</f>
        <v>0</v>
      </c>
      <c r="F17" s="90">
        <f>IF('Medical equipment-OST'!C25="yes", 1, 0)</f>
        <v>0</v>
      </c>
      <c r="G17" s="90">
        <f>IF('Medical equipment-OST'!D25="yes", 1, 0)</f>
        <v>0</v>
      </c>
      <c r="H17" s="90">
        <f>IF('Medical equipment-OST'!E25="yes", 1, 0)</f>
        <v>0</v>
      </c>
      <c r="I17" s="90">
        <f t="shared" si="0"/>
        <v>0</v>
      </c>
      <c r="J17" s="90">
        <f>IF('Medical equipment-OST'!M25="Yes", 'Service providers'!G27, 1)</f>
        <v>1</v>
      </c>
      <c r="K17" s="90" t="str">
        <f>IFERROR(('Medical equipment-OST'!N25*J17)/Q17, "0")</f>
        <v>0</v>
      </c>
      <c r="L17" s="90">
        <f>IF('Medical equipment-OST'!M25="Yes", 'Service providers'!H27, 1)</f>
        <v>1</v>
      </c>
      <c r="M17" s="90" t="str">
        <f>IFERROR(('Medical equipment-OST'!O25*L17)/Q17, "0")</f>
        <v>0</v>
      </c>
      <c r="N17" s="90">
        <f>IF('Medical equipment-OST'!J25="yes", 1, 0)</f>
        <v>0</v>
      </c>
      <c r="O17" s="90">
        <f>IF('Medical equipment-OST'!K25="yes", 1, 0)</f>
        <v>0</v>
      </c>
      <c r="P17" s="90">
        <f>IF('Medical equipment-OST'!L25="yes", 1, 0)</f>
        <v>0</v>
      </c>
      <c r="Q17" s="90">
        <f t="shared" si="1"/>
        <v>0</v>
      </c>
      <c r="R17" s="90">
        <f>IF('Medical equipment-OST'!T25="Yes", 'Service providers'!G27, 1)</f>
        <v>1</v>
      </c>
      <c r="S17" s="90" t="str">
        <f>IFERROR(('Medical equipment-OST'!U25*R17)/Y17, "0")</f>
        <v>0</v>
      </c>
      <c r="T17" s="90">
        <f>IF('Medical equipment-OST'!T25="Yes", 'Service providers'!H27, 1)</f>
        <v>1</v>
      </c>
      <c r="U17" s="90" t="str">
        <f>IFERROR(('Medical equipment-OST'!V25*T17)/Y17, "0")</f>
        <v>0</v>
      </c>
      <c r="V17" s="90">
        <f>IF('Medical equipment-OST'!Q25="yes", 1, 0)</f>
        <v>0</v>
      </c>
      <c r="W17" s="90">
        <f>IF('Medical equipment-OST'!R25="yes", 1, 0)</f>
        <v>0</v>
      </c>
      <c r="X17" s="90">
        <f>IF('Medical equipment-OST'!S25="yes", 1, 0)</f>
        <v>0</v>
      </c>
      <c r="Y17" s="90">
        <f t="shared" si="2"/>
        <v>0</v>
      </c>
      <c r="Z17" s="90">
        <f>IF('Medical equipment-OST'!AA25="Yes", 'Service providers'!G27, 1)</f>
        <v>1</v>
      </c>
      <c r="AA17" s="90" t="str">
        <f>IFERROR(('Medical equipment-OST'!AB25*Z17)/AG17, "0")</f>
        <v>0</v>
      </c>
      <c r="AB17" s="90">
        <f>IF('Medical equipment-OST'!AA25="Yes", 'Service providers'!H27, 1)</f>
        <v>1</v>
      </c>
      <c r="AC17" s="90" t="str">
        <f>IFERROR(('Medical equipment-OST'!AC25*AB17)/AG17, "0")</f>
        <v>0</v>
      </c>
      <c r="AD17" s="90">
        <f>IF('Medical equipment-OST'!X25="yes", 1, 0)</f>
        <v>0</v>
      </c>
      <c r="AE17" s="90">
        <f>IF('Medical equipment-OST'!Y25="yes", 1, 0)</f>
        <v>0</v>
      </c>
      <c r="AF17" s="90">
        <f>IF('Medical equipment-OST'!Z25="yes", 1, 0)</f>
        <v>0</v>
      </c>
      <c r="AG17" s="90">
        <f t="shared" si="3"/>
        <v>0</v>
      </c>
      <c r="AH17" s="90">
        <f>IF('Medical equipment-OST'!AH25="Yes", 'Service providers'!G27, 1)</f>
        <v>1</v>
      </c>
      <c r="AI17" s="90" t="str">
        <f>IFERROR(('Medical equipment-OST'!AI25*AH17)/AO17, "0")</f>
        <v>0</v>
      </c>
      <c r="AJ17" s="90">
        <f>IF('Medical equipment-OST'!AH25="Yes", 'Service providers'!H27, 1)</f>
        <v>1</v>
      </c>
      <c r="AK17" s="90" t="str">
        <f>IFERROR(('Medical equipment-OST'!AJ25*AJ17)/AO17, "0")</f>
        <v>0</v>
      </c>
      <c r="AL17" s="90">
        <f>IF('Medical equipment-OST'!AE25="yes", 1, 0)</f>
        <v>0</v>
      </c>
      <c r="AM17" s="90">
        <f>IF('Medical equipment-OST'!AF25="yes", 1, 0)</f>
        <v>0</v>
      </c>
      <c r="AN17" s="90">
        <f>IF('Medical equipment-OST'!AG25="yes", 1, 0)</f>
        <v>0</v>
      </c>
      <c r="AO17" s="90">
        <f t="shared" si="4"/>
        <v>0</v>
      </c>
      <c r="AP17" s="90">
        <f>IF('Medical equipment-OST'!AO25="Yes", 'Service providers'!G27, 1)</f>
        <v>1</v>
      </c>
      <c r="AQ17" s="90" t="str">
        <f>IFERROR(('Medical equipment-OST'!AP25*AP17)/AW17, "0")</f>
        <v>0</v>
      </c>
      <c r="AR17" s="90">
        <f>IF('Medical equipment-OST'!AO25="Yes", 'Service providers'!H27, 1)</f>
        <v>1</v>
      </c>
      <c r="AS17" s="90" t="str">
        <f>IFERROR(('Medical equipment-OST'!AQ25*AR17)/AW17, "0")</f>
        <v>0</v>
      </c>
      <c r="AT17" s="90">
        <f>IF('Medical equipment-OST'!AL25="yes", 1, 0)</f>
        <v>0</v>
      </c>
      <c r="AU17" s="90">
        <f>IF('Medical equipment-OST'!AM25="yes", 1, 0)</f>
        <v>0</v>
      </c>
      <c r="AV17" s="90">
        <f>IF('Medical equipment-OST'!AN25="yes", 1, 0)</f>
        <v>0</v>
      </c>
      <c r="AW17" s="90">
        <f t="shared" si="5"/>
        <v>0</v>
      </c>
      <c r="AX17" s="90">
        <f>IF('Medical equipment-OST'!AV25="Yes", 'Service providers'!G27, 1)</f>
        <v>1</v>
      </c>
      <c r="AY17" s="90" t="str">
        <f>IFERROR(('Medical equipment-OST'!AW25*AX17)/BE17, "0")</f>
        <v>0</v>
      </c>
      <c r="AZ17" s="90">
        <f>IF('Medical equipment-OST'!AV25="Yes", 'Service providers'!H27, 1)</f>
        <v>1</v>
      </c>
      <c r="BA17" s="90" t="str">
        <f>IFERROR(('Medical equipment-OST'!AX25*AZ17)/BE17, "0")</f>
        <v>0</v>
      </c>
      <c r="BB17" s="90">
        <f>IF('Medical equipment-OST'!AS25="yes", 1, 0)</f>
        <v>0</v>
      </c>
      <c r="BC17" s="90">
        <f>IF('Medical equipment-OST'!AT25="yes", 1, 0)</f>
        <v>0</v>
      </c>
      <c r="BD17" s="90">
        <f>IF('Medical equipment-OST'!AU25="yes", 1, 0)</f>
        <v>0</v>
      </c>
      <c r="BE17" s="90">
        <f t="shared" si="6"/>
        <v>0</v>
      </c>
      <c r="BF17" s="90">
        <f>IF('Medical equipment-OST'!BC25="Yes", 'Service providers'!G27, 1)</f>
        <v>1</v>
      </c>
      <c r="BG17" s="90" t="str">
        <f>IFERROR(('Medical equipment-OST'!BD25*BF17)/BM17, "0")</f>
        <v>0</v>
      </c>
      <c r="BH17" s="90">
        <f>IF('Medical equipment-OST'!BC25="Yes", 'Service providers'!H27, 1)</f>
        <v>1</v>
      </c>
      <c r="BI17" s="90" t="str">
        <f>IFERROR(('Medical equipment-OST'!BE25*BH17)/BM17, "0")</f>
        <v>0</v>
      </c>
      <c r="BJ17" s="90">
        <f>IF('Medical equipment-OST'!AZ25="yes", 1, 0)</f>
        <v>0</v>
      </c>
      <c r="BK17" s="90">
        <f>IF('Medical equipment-OST'!BA25="yes", 1, 0)</f>
        <v>0</v>
      </c>
      <c r="BL17" s="90">
        <f>IF('Medical equipment-OST'!BB25="yes", 1, 0)</f>
        <v>0</v>
      </c>
      <c r="BM17" s="90">
        <f t="shared" si="7"/>
        <v>0</v>
      </c>
    </row>
    <row r="18" spans="1:65" x14ac:dyDescent="0.25">
      <c r="A18" s="98" t="str">
        <f>'Service providers'!A28</f>
        <v>Enter name of Site 15</v>
      </c>
      <c r="B18" s="90">
        <f>IF('Medical equipment-OST'!F26="Yes", 'Service providers'!G28, 1)</f>
        <v>1</v>
      </c>
      <c r="C18" s="90" t="str">
        <f>IFERROR(('Medical equipment-OST'!G26*B18)/I18, "0")</f>
        <v>0</v>
      </c>
      <c r="D18" s="90">
        <f>IF('Medical equipment-OST'!F26="Yes", 'Service providers'!H28, 1)</f>
        <v>1</v>
      </c>
      <c r="E18" s="90" t="str">
        <f>IFERROR(('Medical equipment-OST'!H26*D18)/I18, "0")</f>
        <v>0</v>
      </c>
      <c r="F18" s="90">
        <f>IF('Medical equipment-OST'!C26="yes", 1, 0)</f>
        <v>0</v>
      </c>
      <c r="G18" s="90">
        <f>IF('Medical equipment-OST'!D26="yes", 1, 0)</f>
        <v>0</v>
      </c>
      <c r="H18" s="90">
        <f>IF('Medical equipment-OST'!E26="yes", 1, 0)</f>
        <v>0</v>
      </c>
      <c r="I18" s="90">
        <f t="shared" si="0"/>
        <v>0</v>
      </c>
      <c r="J18" s="90">
        <f>IF('Medical equipment-OST'!M26="Yes", 'Service providers'!G28, 1)</f>
        <v>1</v>
      </c>
      <c r="K18" s="90" t="str">
        <f>IFERROR(('Medical equipment-OST'!N26*J18)/Q18, "0")</f>
        <v>0</v>
      </c>
      <c r="L18" s="90">
        <f>IF('Medical equipment-OST'!M26="Yes", 'Service providers'!H28, 1)</f>
        <v>1</v>
      </c>
      <c r="M18" s="90" t="str">
        <f>IFERROR(('Medical equipment-OST'!O26*L18)/Q18, "0")</f>
        <v>0</v>
      </c>
      <c r="N18" s="90">
        <f>IF('Medical equipment-OST'!J26="yes", 1, 0)</f>
        <v>0</v>
      </c>
      <c r="O18" s="90">
        <f>IF('Medical equipment-OST'!K26="yes", 1, 0)</f>
        <v>0</v>
      </c>
      <c r="P18" s="90">
        <f>IF('Medical equipment-OST'!L26="yes", 1, 0)</f>
        <v>0</v>
      </c>
      <c r="Q18" s="90">
        <f t="shared" si="1"/>
        <v>0</v>
      </c>
      <c r="R18" s="90">
        <f>IF('Medical equipment-OST'!T26="Yes", 'Service providers'!G28, 1)</f>
        <v>1</v>
      </c>
      <c r="S18" s="90" t="str">
        <f>IFERROR(('Medical equipment-OST'!U26*R18)/Y18, "0")</f>
        <v>0</v>
      </c>
      <c r="T18" s="90">
        <f>IF('Medical equipment-OST'!T26="Yes", 'Service providers'!H28, 1)</f>
        <v>1</v>
      </c>
      <c r="U18" s="90" t="str">
        <f>IFERROR(('Medical equipment-OST'!V26*T18)/Y18, "0")</f>
        <v>0</v>
      </c>
      <c r="V18" s="90">
        <f>IF('Medical equipment-OST'!Q26="yes", 1, 0)</f>
        <v>0</v>
      </c>
      <c r="W18" s="90">
        <f>IF('Medical equipment-OST'!R26="yes", 1, 0)</f>
        <v>0</v>
      </c>
      <c r="X18" s="90">
        <f>IF('Medical equipment-OST'!S26="yes", 1, 0)</f>
        <v>0</v>
      </c>
      <c r="Y18" s="90">
        <f t="shared" si="2"/>
        <v>0</v>
      </c>
      <c r="Z18" s="90">
        <f>IF('Medical equipment-OST'!AA26="Yes", 'Service providers'!G28, 1)</f>
        <v>1</v>
      </c>
      <c r="AA18" s="90" t="str">
        <f>IFERROR(('Medical equipment-OST'!AB26*Z18)/AG18, "0")</f>
        <v>0</v>
      </c>
      <c r="AB18" s="90">
        <f>IF('Medical equipment-OST'!AA26="Yes", 'Service providers'!H28, 1)</f>
        <v>1</v>
      </c>
      <c r="AC18" s="90" t="str">
        <f>IFERROR(('Medical equipment-OST'!AC26*AB18)/AG18, "0")</f>
        <v>0</v>
      </c>
      <c r="AD18" s="90">
        <f>IF('Medical equipment-OST'!X26="yes", 1, 0)</f>
        <v>0</v>
      </c>
      <c r="AE18" s="90">
        <f>IF('Medical equipment-OST'!Y26="yes", 1, 0)</f>
        <v>0</v>
      </c>
      <c r="AF18" s="90">
        <f>IF('Medical equipment-OST'!Z26="yes", 1, 0)</f>
        <v>0</v>
      </c>
      <c r="AG18" s="90">
        <f t="shared" si="3"/>
        <v>0</v>
      </c>
      <c r="AH18" s="90">
        <f>IF('Medical equipment-OST'!AH26="Yes", 'Service providers'!G28, 1)</f>
        <v>1</v>
      </c>
      <c r="AI18" s="90" t="str">
        <f>IFERROR(('Medical equipment-OST'!AI26*AH18)/AO18, "0")</f>
        <v>0</v>
      </c>
      <c r="AJ18" s="90">
        <f>IF('Medical equipment-OST'!AH26="Yes", 'Service providers'!H28, 1)</f>
        <v>1</v>
      </c>
      <c r="AK18" s="90" t="str">
        <f>IFERROR(('Medical equipment-OST'!AJ26*AJ18)/AO18, "0")</f>
        <v>0</v>
      </c>
      <c r="AL18" s="90">
        <f>IF('Medical equipment-OST'!AE26="yes", 1, 0)</f>
        <v>0</v>
      </c>
      <c r="AM18" s="90">
        <f>IF('Medical equipment-OST'!AF26="yes", 1, 0)</f>
        <v>0</v>
      </c>
      <c r="AN18" s="90">
        <f>IF('Medical equipment-OST'!AG26="yes", 1, 0)</f>
        <v>0</v>
      </c>
      <c r="AO18" s="90">
        <f t="shared" si="4"/>
        <v>0</v>
      </c>
      <c r="AP18" s="90">
        <f>IF('Medical equipment-OST'!AO26="Yes", 'Service providers'!G28, 1)</f>
        <v>1</v>
      </c>
      <c r="AQ18" s="90" t="str">
        <f>IFERROR(('Medical equipment-OST'!AP26*AP18)/AW18, "0")</f>
        <v>0</v>
      </c>
      <c r="AR18" s="90">
        <f>IF('Medical equipment-OST'!AO26="Yes", 'Service providers'!H28, 1)</f>
        <v>1</v>
      </c>
      <c r="AS18" s="90" t="str">
        <f>IFERROR(('Medical equipment-OST'!AQ26*AR18)/AW18, "0")</f>
        <v>0</v>
      </c>
      <c r="AT18" s="90">
        <f>IF('Medical equipment-OST'!AL26="yes", 1, 0)</f>
        <v>0</v>
      </c>
      <c r="AU18" s="90">
        <f>IF('Medical equipment-OST'!AM26="yes", 1, 0)</f>
        <v>0</v>
      </c>
      <c r="AV18" s="90">
        <f>IF('Medical equipment-OST'!AN26="yes", 1, 0)</f>
        <v>0</v>
      </c>
      <c r="AW18" s="90">
        <f t="shared" si="5"/>
        <v>0</v>
      </c>
      <c r="AX18" s="90">
        <f>IF('Medical equipment-OST'!AV26="Yes", 'Service providers'!G28, 1)</f>
        <v>1</v>
      </c>
      <c r="AY18" s="90" t="str">
        <f>IFERROR(('Medical equipment-OST'!AW26*AX18)/BE18, "0")</f>
        <v>0</v>
      </c>
      <c r="AZ18" s="90">
        <f>IF('Medical equipment-OST'!AV26="Yes", 'Service providers'!H28, 1)</f>
        <v>1</v>
      </c>
      <c r="BA18" s="90" t="str">
        <f>IFERROR(('Medical equipment-OST'!AX26*AZ18)/BE18, "0")</f>
        <v>0</v>
      </c>
      <c r="BB18" s="90">
        <f>IF('Medical equipment-OST'!AS26="yes", 1, 0)</f>
        <v>0</v>
      </c>
      <c r="BC18" s="90">
        <f>IF('Medical equipment-OST'!AT26="yes", 1, 0)</f>
        <v>0</v>
      </c>
      <c r="BD18" s="90">
        <f>IF('Medical equipment-OST'!AU26="yes", 1, 0)</f>
        <v>0</v>
      </c>
      <c r="BE18" s="90">
        <f t="shared" si="6"/>
        <v>0</v>
      </c>
      <c r="BF18" s="90">
        <f>IF('Medical equipment-OST'!BC26="Yes", 'Service providers'!G28, 1)</f>
        <v>1</v>
      </c>
      <c r="BG18" s="90" t="str">
        <f>IFERROR(('Medical equipment-OST'!BD26*BF18)/BM18, "0")</f>
        <v>0</v>
      </c>
      <c r="BH18" s="90">
        <f>IF('Medical equipment-OST'!BC26="Yes", 'Service providers'!H28, 1)</f>
        <v>1</v>
      </c>
      <c r="BI18" s="90" t="str">
        <f>IFERROR(('Medical equipment-OST'!BE26*BH18)/BM18, "0")</f>
        <v>0</v>
      </c>
      <c r="BJ18" s="90">
        <f>IF('Medical equipment-OST'!AZ26="yes", 1, 0)</f>
        <v>0</v>
      </c>
      <c r="BK18" s="90">
        <f>IF('Medical equipment-OST'!BA26="yes", 1, 0)</f>
        <v>0</v>
      </c>
      <c r="BL18" s="90">
        <f>IF('Medical equipment-OST'!BB26="yes", 1, 0)</f>
        <v>0</v>
      </c>
      <c r="BM18" s="90">
        <f t="shared" si="7"/>
        <v>0</v>
      </c>
    </row>
    <row r="19" spans="1:65" x14ac:dyDescent="0.25">
      <c r="A19" s="98" t="str">
        <f>'Service providers'!A29</f>
        <v>Enter name of Site 16</v>
      </c>
      <c r="B19" s="90">
        <f>IF('Medical equipment-OST'!F27="Yes", 'Service providers'!G29, 1)</f>
        <v>1</v>
      </c>
      <c r="C19" s="90" t="str">
        <f>IFERROR(('Medical equipment-OST'!G27*B19)/I19, "0")</f>
        <v>0</v>
      </c>
      <c r="D19" s="90">
        <f>IF('Medical equipment-OST'!F27="Yes", 'Service providers'!H29, 1)</f>
        <v>1</v>
      </c>
      <c r="E19" s="90" t="str">
        <f>IFERROR(('Medical equipment-OST'!H27*D19)/I19, "0")</f>
        <v>0</v>
      </c>
      <c r="F19" s="90">
        <f>IF('Medical equipment-OST'!C27="yes", 1, 0)</f>
        <v>0</v>
      </c>
      <c r="G19" s="90">
        <f>IF('Medical equipment-OST'!D27="yes", 1, 0)</f>
        <v>0</v>
      </c>
      <c r="H19" s="90">
        <f>IF('Medical equipment-OST'!E27="yes", 1, 0)</f>
        <v>0</v>
      </c>
      <c r="I19" s="90">
        <f t="shared" si="0"/>
        <v>0</v>
      </c>
      <c r="J19" s="90">
        <f>IF('Medical equipment-OST'!M27="Yes", 'Service providers'!G29, 1)</f>
        <v>1</v>
      </c>
      <c r="K19" s="90" t="str">
        <f>IFERROR(('Medical equipment-OST'!N27*J19)/Q19, "0")</f>
        <v>0</v>
      </c>
      <c r="L19" s="90">
        <f>IF('Medical equipment-OST'!M27="Yes", 'Service providers'!H29, 1)</f>
        <v>1</v>
      </c>
      <c r="M19" s="90" t="str">
        <f>IFERROR(('Medical equipment-OST'!O27*L19)/Q19, "0")</f>
        <v>0</v>
      </c>
      <c r="N19" s="90">
        <f>IF('Medical equipment-OST'!J27="yes", 1, 0)</f>
        <v>0</v>
      </c>
      <c r="O19" s="90">
        <f>IF('Medical equipment-OST'!K27="yes", 1, 0)</f>
        <v>0</v>
      </c>
      <c r="P19" s="90">
        <f>IF('Medical equipment-OST'!L27="yes", 1, 0)</f>
        <v>0</v>
      </c>
      <c r="Q19" s="90">
        <f t="shared" si="1"/>
        <v>0</v>
      </c>
      <c r="R19" s="90">
        <f>IF('Medical equipment-OST'!T27="Yes", 'Service providers'!G29, 1)</f>
        <v>1</v>
      </c>
      <c r="S19" s="90" t="str">
        <f>IFERROR(('Medical equipment-OST'!U27*R19)/Y19, "0")</f>
        <v>0</v>
      </c>
      <c r="T19" s="90">
        <f>IF('Medical equipment-OST'!T27="Yes", 'Service providers'!H29, 1)</f>
        <v>1</v>
      </c>
      <c r="U19" s="90" t="str">
        <f>IFERROR(('Medical equipment-OST'!V27*T19)/Y19, "0")</f>
        <v>0</v>
      </c>
      <c r="V19" s="90">
        <f>IF('Medical equipment-OST'!Q27="yes", 1, 0)</f>
        <v>0</v>
      </c>
      <c r="W19" s="90">
        <f>IF('Medical equipment-OST'!R27="yes", 1, 0)</f>
        <v>0</v>
      </c>
      <c r="X19" s="90">
        <f>IF('Medical equipment-OST'!S27="yes", 1, 0)</f>
        <v>0</v>
      </c>
      <c r="Y19" s="90">
        <f t="shared" si="2"/>
        <v>0</v>
      </c>
      <c r="Z19" s="90">
        <f>IF('Medical equipment-OST'!AA27="Yes", 'Service providers'!G29, 1)</f>
        <v>1</v>
      </c>
      <c r="AA19" s="90" t="str">
        <f>IFERROR(('Medical equipment-OST'!AB27*Z19)/AG19, "0")</f>
        <v>0</v>
      </c>
      <c r="AB19" s="90">
        <f>IF('Medical equipment-OST'!AA27="Yes", 'Service providers'!H29, 1)</f>
        <v>1</v>
      </c>
      <c r="AC19" s="90" t="str">
        <f>IFERROR(('Medical equipment-OST'!AC27*AB19)/AG19, "0")</f>
        <v>0</v>
      </c>
      <c r="AD19" s="90">
        <f>IF('Medical equipment-OST'!X27="yes", 1, 0)</f>
        <v>0</v>
      </c>
      <c r="AE19" s="90">
        <f>IF('Medical equipment-OST'!Y27="yes", 1, 0)</f>
        <v>0</v>
      </c>
      <c r="AF19" s="90">
        <f>IF('Medical equipment-OST'!Z27="yes", 1, 0)</f>
        <v>0</v>
      </c>
      <c r="AG19" s="90">
        <f t="shared" si="3"/>
        <v>0</v>
      </c>
      <c r="AH19" s="90">
        <f>IF('Medical equipment-OST'!AH27="Yes", 'Service providers'!G29, 1)</f>
        <v>1</v>
      </c>
      <c r="AI19" s="90" t="str">
        <f>IFERROR(('Medical equipment-OST'!AI27*AH19)/AO19, "0")</f>
        <v>0</v>
      </c>
      <c r="AJ19" s="90">
        <f>IF('Medical equipment-OST'!AH27="Yes", 'Service providers'!H29, 1)</f>
        <v>1</v>
      </c>
      <c r="AK19" s="90" t="str">
        <f>IFERROR(('Medical equipment-OST'!AJ27*AJ19)/AO19, "0")</f>
        <v>0</v>
      </c>
      <c r="AL19" s="90">
        <f>IF('Medical equipment-OST'!AE27="yes", 1, 0)</f>
        <v>0</v>
      </c>
      <c r="AM19" s="90">
        <f>IF('Medical equipment-OST'!AF27="yes", 1, 0)</f>
        <v>0</v>
      </c>
      <c r="AN19" s="90">
        <f>IF('Medical equipment-OST'!AG27="yes", 1, 0)</f>
        <v>0</v>
      </c>
      <c r="AO19" s="90">
        <f t="shared" si="4"/>
        <v>0</v>
      </c>
      <c r="AP19" s="90">
        <f>IF('Medical equipment-OST'!AO27="Yes", 'Service providers'!G29, 1)</f>
        <v>1</v>
      </c>
      <c r="AQ19" s="90" t="str">
        <f>IFERROR(('Medical equipment-OST'!AP27*AP19)/AW19, "0")</f>
        <v>0</v>
      </c>
      <c r="AR19" s="90">
        <f>IF('Medical equipment-OST'!AO27="Yes", 'Service providers'!H29, 1)</f>
        <v>1</v>
      </c>
      <c r="AS19" s="90" t="str">
        <f>IFERROR(('Medical equipment-OST'!AQ27*AR19)/AW19, "0")</f>
        <v>0</v>
      </c>
      <c r="AT19" s="90">
        <f>IF('Medical equipment-OST'!AL27="yes", 1, 0)</f>
        <v>0</v>
      </c>
      <c r="AU19" s="90">
        <f>IF('Medical equipment-OST'!AM27="yes", 1, 0)</f>
        <v>0</v>
      </c>
      <c r="AV19" s="90">
        <f>IF('Medical equipment-OST'!AN27="yes", 1, 0)</f>
        <v>0</v>
      </c>
      <c r="AW19" s="90">
        <f t="shared" si="5"/>
        <v>0</v>
      </c>
      <c r="AX19" s="90">
        <f>IF('Medical equipment-OST'!AV27="Yes", 'Service providers'!G29, 1)</f>
        <v>1</v>
      </c>
      <c r="AY19" s="90" t="str">
        <f>IFERROR(('Medical equipment-OST'!AW27*AX19)/BE19, "0")</f>
        <v>0</v>
      </c>
      <c r="AZ19" s="90">
        <f>IF('Medical equipment-OST'!AV27="Yes", 'Service providers'!H29, 1)</f>
        <v>1</v>
      </c>
      <c r="BA19" s="90" t="str">
        <f>IFERROR(('Medical equipment-OST'!AX27*AZ19)/BE19, "0")</f>
        <v>0</v>
      </c>
      <c r="BB19" s="90">
        <f>IF('Medical equipment-OST'!AS27="yes", 1, 0)</f>
        <v>0</v>
      </c>
      <c r="BC19" s="90">
        <f>IF('Medical equipment-OST'!AT27="yes", 1, 0)</f>
        <v>0</v>
      </c>
      <c r="BD19" s="90">
        <f>IF('Medical equipment-OST'!AU27="yes", 1, 0)</f>
        <v>0</v>
      </c>
      <c r="BE19" s="90">
        <f t="shared" si="6"/>
        <v>0</v>
      </c>
      <c r="BF19" s="90">
        <f>IF('Medical equipment-OST'!BC27="Yes", 'Service providers'!G29, 1)</f>
        <v>1</v>
      </c>
      <c r="BG19" s="90" t="str">
        <f>IFERROR(('Medical equipment-OST'!BD27*BF19)/BM19, "0")</f>
        <v>0</v>
      </c>
      <c r="BH19" s="90">
        <f>IF('Medical equipment-OST'!BC27="Yes", 'Service providers'!H29, 1)</f>
        <v>1</v>
      </c>
      <c r="BI19" s="90" t="str">
        <f>IFERROR(('Medical equipment-OST'!BE27*BH19)/BM19, "0")</f>
        <v>0</v>
      </c>
      <c r="BJ19" s="90">
        <f>IF('Medical equipment-OST'!AZ27="yes", 1, 0)</f>
        <v>0</v>
      </c>
      <c r="BK19" s="90">
        <f>IF('Medical equipment-OST'!BA27="yes", 1, 0)</f>
        <v>0</v>
      </c>
      <c r="BL19" s="90">
        <f>IF('Medical equipment-OST'!BB27="yes", 1, 0)</f>
        <v>0</v>
      </c>
      <c r="BM19" s="90">
        <f t="shared" si="7"/>
        <v>0</v>
      </c>
    </row>
    <row r="20" spans="1:65" x14ac:dyDescent="0.25">
      <c r="A20" s="98" t="str">
        <f>'Service providers'!A30</f>
        <v>Enter name of Site 17</v>
      </c>
      <c r="B20" s="90">
        <f>IF('Medical equipment-OST'!F28="Yes", 'Service providers'!G30, 1)</f>
        <v>1</v>
      </c>
      <c r="C20" s="90" t="str">
        <f>IFERROR(('Medical equipment-OST'!G28*B20)/I20, "0")</f>
        <v>0</v>
      </c>
      <c r="D20" s="90">
        <f>IF('Medical equipment-OST'!F28="Yes", 'Service providers'!H30, 1)</f>
        <v>1</v>
      </c>
      <c r="E20" s="90" t="str">
        <f>IFERROR(('Medical equipment-OST'!H28*D20)/I20, "0")</f>
        <v>0</v>
      </c>
      <c r="F20" s="90">
        <f>IF('Medical equipment-OST'!C28="yes", 1, 0)</f>
        <v>0</v>
      </c>
      <c r="G20" s="90">
        <f>IF('Medical equipment-OST'!D28="yes", 1, 0)</f>
        <v>0</v>
      </c>
      <c r="H20" s="90">
        <f>IF('Medical equipment-OST'!E28="yes", 1, 0)</f>
        <v>0</v>
      </c>
      <c r="I20" s="90">
        <f t="shared" si="0"/>
        <v>0</v>
      </c>
      <c r="J20" s="90">
        <f>IF('Medical equipment-OST'!M28="Yes", 'Service providers'!G30, 1)</f>
        <v>1</v>
      </c>
      <c r="K20" s="90" t="str">
        <f>IFERROR(('Medical equipment-OST'!N28*J20)/Q20, "0")</f>
        <v>0</v>
      </c>
      <c r="L20" s="90">
        <f>IF('Medical equipment-OST'!M28="Yes", 'Service providers'!H30, 1)</f>
        <v>1</v>
      </c>
      <c r="M20" s="90" t="str">
        <f>IFERROR(('Medical equipment-OST'!O28*L20)/Q20, "0")</f>
        <v>0</v>
      </c>
      <c r="N20" s="90">
        <f>IF('Medical equipment-OST'!J28="yes", 1, 0)</f>
        <v>0</v>
      </c>
      <c r="O20" s="90">
        <f>IF('Medical equipment-OST'!K28="yes", 1, 0)</f>
        <v>0</v>
      </c>
      <c r="P20" s="90">
        <f>IF('Medical equipment-OST'!L28="yes", 1, 0)</f>
        <v>0</v>
      </c>
      <c r="Q20" s="90">
        <f t="shared" si="1"/>
        <v>0</v>
      </c>
      <c r="R20" s="90">
        <f>IF('Medical equipment-OST'!T28="Yes", 'Service providers'!G30, 1)</f>
        <v>1</v>
      </c>
      <c r="S20" s="90" t="str">
        <f>IFERROR(('Medical equipment-OST'!U28*R20)/Y20, "0")</f>
        <v>0</v>
      </c>
      <c r="T20" s="90">
        <f>IF('Medical equipment-OST'!T28="Yes", 'Service providers'!H30, 1)</f>
        <v>1</v>
      </c>
      <c r="U20" s="90" t="str">
        <f>IFERROR(('Medical equipment-OST'!V28*T20)/Y20, "0")</f>
        <v>0</v>
      </c>
      <c r="V20" s="90">
        <f>IF('Medical equipment-OST'!Q28="yes", 1, 0)</f>
        <v>0</v>
      </c>
      <c r="W20" s="90">
        <f>IF('Medical equipment-OST'!R28="yes", 1, 0)</f>
        <v>0</v>
      </c>
      <c r="X20" s="90">
        <f>IF('Medical equipment-OST'!S28="yes", 1, 0)</f>
        <v>0</v>
      </c>
      <c r="Y20" s="90">
        <f t="shared" si="2"/>
        <v>0</v>
      </c>
      <c r="Z20" s="90">
        <f>IF('Medical equipment-OST'!AA28="Yes", 'Service providers'!G30, 1)</f>
        <v>1</v>
      </c>
      <c r="AA20" s="90" t="str">
        <f>IFERROR(('Medical equipment-OST'!AB28*Z20)/AG20, "0")</f>
        <v>0</v>
      </c>
      <c r="AB20" s="90">
        <f>IF('Medical equipment-OST'!AA28="Yes", 'Service providers'!H30, 1)</f>
        <v>1</v>
      </c>
      <c r="AC20" s="90" t="str">
        <f>IFERROR(('Medical equipment-OST'!AC28*AB20)/AG20, "0")</f>
        <v>0</v>
      </c>
      <c r="AD20" s="90">
        <f>IF('Medical equipment-OST'!X28="yes", 1, 0)</f>
        <v>0</v>
      </c>
      <c r="AE20" s="90">
        <f>IF('Medical equipment-OST'!Y28="yes", 1, 0)</f>
        <v>0</v>
      </c>
      <c r="AF20" s="90">
        <f>IF('Medical equipment-OST'!Z28="yes", 1, 0)</f>
        <v>0</v>
      </c>
      <c r="AG20" s="90">
        <f t="shared" si="3"/>
        <v>0</v>
      </c>
      <c r="AH20" s="90">
        <f>IF('Medical equipment-OST'!AH28="Yes", 'Service providers'!G30, 1)</f>
        <v>1</v>
      </c>
      <c r="AI20" s="90" t="str">
        <f>IFERROR(('Medical equipment-OST'!AI28*AH20)/AO20, "0")</f>
        <v>0</v>
      </c>
      <c r="AJ20" s="90">
        <f>IF('Medical equipment-OST'!AH28="Yes", 'Service providers'!H30, 1)</f>
        <v>1</v>
      </c>
      <c r="AK20" s="90" t="str">
        <f>IFERROR(('Medical equipment-OST'!AJ28*AJ20)/AO20, "0")</f>
        <v>0</v>
      </c>
      <c r="AL20" s="90">
        <f>IF('Medical equipment-OST'!AE28="yes", 1, 0)</f>
        <v>0</v>
      </c>
      <c r="AM20" s="90">
        <f>IF('Medical equipment-OST'!AF28="yes", 1, 0)</f>
        <v>0</v>
      </c>
      <c r="AN20" s="90">
        <f>IF('Medical equipment-OST'!AG28="yes", 1, 0)</f>
        <v>0</v>
      </c>
      <c r="AO20" s="90">
        <f t="shared" si="4"/>
        <v>0</v>
      </c>
      <c r="AP20" s="90">
        <f>IF('Medical equipment-OST'!AO28="Yes", 'Service providers'!G30, 1)</f>
        <v>1</v>
      </c>
      <c r="AQ20" s="90" t="str">
        <f>IFERROR(('Medical equipment-OST'!AP28*AP20)/AW20, "0")</f>
        <v>0</v>
      </c>
      <c r="AR20" s="90">
        <f>IF('Medical equipment-OST'!AO28="Yes", 'Service providers'!H30, 1)</f>
        <v>1</v>
      </c>
      <c r="AS20" s="90" t="str">
        <f>IFERROR(('Medical equipment-OST'!AQ28*AR20)/AW20, "0")</f>
        <v>0</v>
      </c>
      <c r="AT20" s="90">
        <f>IF('Medical equipment-OST'!AL28="yes", 1, 0)</f>
        <v>0</v>
      </c>
      <c r="AU20" s="90">
        <f>IF('Medical equipment-OST'!AM28="yes", 1, 0)</f>
        <v>0</v>
      </c>
      <c r="AV20" s="90">
        <f>IF('Medical equipment-OST'!AN28="yes", 1, 0)</f>
        <v>0</v>
      </c>
      <c r="AW20" s="90">
        <f t="shared" si="5"/>
        <v>0</v>
      </c>
      <c r="AX20" s="90">
        <f>IF('Medical equipment-OST'!AV28="Yes", 'Service providers'!G30, 1)</f>
        <v>1</v>
      </c>
      <c r="AY20" s="90" t="str">
        <f>IFERROR(('Medical equipment-OST'!AW28*AX20)/BE20, "0")</f>
        <v>0</v>
      </c>
      <c r="AZ20" s="90">
        <f>IF('Medical equipment-OST'!AV28="Yes", 'Service providers'!H30, 1)</f>
        <v>1</v>
      </c>
      <c r="BA20" s="90" t="str">
        <f>IFERROR(('Medical equipment-OST'!AX28*AZ20)/BE20, "0")</f>
        <v>0</v>
      </c>
      <c r="BB20" s="90">
        <f>IF('Medical equipment-OST'!AS28="yes", 1, 0)</f>
        <v>0</v>
      </c>
      <c r="BC20" s="90">
        <f>IF('Medical equipment-OST'!AT28="yes", 1, 0)</f>
        <v>0</v>
      </c>
      <c r="BD20" s="90">
        <f>IF('Medical equipment-OST'!AU28="yes", 1, 0)</f>
        <v>0</v>
      </c>
      <c r="BE20" s="90">
        <f t="shared" si="6"/>
        <v>0</v>
      </c>
      <c r="BF20" s="90">
        <f>IF('Medical equipment-OST'!BC28="Yes", 'Service providers'!G30, 1)</f>
        <v>1</v>
      </c>
      <c r="BG20" s="90" t="str">
        <f>IFERROR(('Medical equipment-OST'!BD28*BF20)/BM20, "0")</f>
        <v>0</v>
      </c>
      <c r="BH20" s="90">
        <f>IF('Medical equipment-OST'!BC28="Yes", 'Service providers'!H30, 1)</f>
        <v>1</v>
      </c>
      <c r="BI20" s="90" t="str">
        <f>IFERROR(('Medical equipment-OST'!BE28*BH20)/BM20, "0")</f>
        <v>0</v>
      </c>
      <c r="BJ20" s="90">
        <f>IF('Medical equipment-OST'!AZ28="yes", 1, 0)</f>
        <v>0</v>
      </c>
      <c r="BK20" s="90">
        <f>IF('Medical equipment-OST'!BA28="yes", 1, 0)</f>
        <v>0</v>
      </c>
      <c r="BL20" s="90">
        <f>IF('Medical equipment-OST'!BB28="yes", 1, 0)</f>
        <v>0</v>
      </c>
      <c r="BM20" s="90">
        <f t="shared" si="7"/>
        <v>0</v>
      </c>
    </row>
    <row r="21" spans="1:65" x14ac:dyDescent="0.25">
      <c r="A21" s="98" t="str">
        <f>'Service providers'!A31</f>
        <v>Enter name of Site 18</v>
      </c>
      <c r="B21" s="90">
        <f>IF('Medical equipment-OST'!F29="Yes", 'Service providers'!G31, 1)</f>
        <v>1</v>
      </c>
      <c r="C21" s="90" t="str">
        <f>IFERROR(('Medical equipment-OST'!G29*B21)/I21, "0")</f>
        <v>0</v>
      </c>
      <c r="D21" s="90">
        <f>IF('Medical equipment-OST'!F29="Yes", 'Service providers'!H31, 1)</f>
        <v>1</v>
      </c>
      <c r="E21" s="90" t="str">
        <f>IFERROR(('Medical equipment-OST'!H29*D21)/I21, "0")</f>
        <v>0</v>
      </c>
      <c r="F21" s="90">
        <f>IF('Medical equipment-OST'!C29="yes", 1, 0)</f>
        <v>0</v>
      </c>
      <c r="G21" s="90">
        <f>IF('Medical equipment-OST'!D29="yes", 1, 0)</f>
        <v>0</v>
      </c>
      <c r="H21" s="90">
        <f>IF('Medical equipment-OST'!E29="yes", 1, 0)</f>
        <v>0</v>
      </c>
      <c r="I21" s="90">
        <f t="shared" si="0"/>
        <v>0</v>
      </c>
      <c r="J21" s="90">
        <f>IF('Medical equipment-OST'!M29="Yes", 'Service providers'!G31, 1)</f>
        <v>1</v>
      </c>
      <c r="K21" s="90" t="str">
        <f>IFERROR(('Medical equipment-OST'!N29*J21)/Q21, "0")</f>
        <v>0</v>
      </c>
      <c r="L21" s="90">
        <f>IF('Medical equipment-OST'!M29="Yes", 'Service providers'!H31, 1)</f>
        <v>1</v>
      </c>
      <c r="M21" s="90" t="str">
        <f>IFERROR(('Medical equipment-OST'!O29*L21)/Q21, "0")</f>
        <v>0</v>
      </c>
      <c r="N21" s="90">
        <f>IF('Medical equipment-OST'!J29="yes", 1, 0)</f>
        <v>0</v>
      </c>
      <c r="O21" s="90">
        <f>IF('Medical equipment-OST'!K29="yes", 1, 0)</f>
        <v>0</v>
      </c>
      <c r="P21" s="90">
        <f>IF('Medical equipment-OST'!L29="yes", 1, 0)</f>
        <v>0</v>
      </c>
      <c r="Q21" s="90">
        <f t="shared" si="1"/>
        <v>0</v>
      </c>
      <c r="R21" s="90">
        <f>IF('Medical equipment-OST'!T29="Yes", 'Service providers'!G31, 1)</f>
        <v>1</v>
      </c>
      <c r="S21" s="90" t="str">
        <f>IFERROR(('Medical equipment-OST'!U29*R21)/Y21, "0")</f>
        <v>0</v>
      </c>
      <c r="T21" s="90">
        <f>IF('Medical equipment-OST'!T29="Yes", 'Service providers'!H31, 1)</f>
        <v>1</v>
      </c>
      <c r="U21" s="90" t="str">
        <f>IFERROR(('Medical equipment-OST'!V29*T21)/Y21, "0")</f>
        <v>0</v>
      </c>
      <c r="V21" s="90">
        <f>IF('Medical equipment-OST'!Q29="yes", 1, 0)</f>
        <v>0</v>
      </c>
      <c r="W21" s="90">
        <f>IF('Medical equipment-OST'!R29="yes", 1, 0)</f>
        <v>0</v>
      </c>
      <c r="X21" s="90">
        <f>IF('Medical equipment-OST'!S29="yes", 1, 0)</f>
        <v>0</v>
      </c>
      <c r="Y21" s="90">
        <f t="shared" si="2"/>
        <v>0</v>
      </c>
      <c r="Z21" s="90">
        <f>IF('Medical equipment-OST'!AA29="Yes", 'Service providers'!G31, 1)</f>
        <v>1</v>
      </c>
      <c r="AA21" s="90" t="str">
        <f>IFERROR(('Medical equipment-OST'!AB29*Z21)/AG21, "0")</f>
        <v>0</v>
      </c>
      <c r="AB21" s="90">
        <f>IF('Medical equipment-OST'!AA29="Yes", 'Service providers'!H31, 1)</f>
        <v>1</v>
      </c>
      <c r="AC21" s="90" t="str">
        <f>IFERROR(('Medical equipment-OST'!AC29*AB21)/AG21, "0")</f>
        <v>0</v>
      </c>
      <c r="AD21" s="90">
        <f>IF('Medical equipment-OST'!X29="yes", 1, 0)</f>
        <v>0</v>
      </c>
      <c r="AE21" s="90">
        <f>IF('Medical equipment-OST'!Y29="yes", 1, 0)</f>
        <v>0</v>
      </c>
      <c r="AF21" s="90">
        <f>IF('Medical equipment-OST'!Z29="yes", 1, 0)</f>
        <v>0</v>
      </c>
      <c r="AG21" s="90">
        <f t="shared" si="3"/>
        <v>0</v>
      </c>
      <c r="AH21" s="90">
        <f>IF('Medical equipment-OST'!AH29="Yes", 'Service providers'!G31, 1)</f>
        <v>1</v>
      </c>
      <c r="AI21" s="90" t="str">
        <f>IFERROR(('Medical equipment-OST'!AI29*AH21)/AO21, "0")</f>
        <v>0</v>
      </c>
      <c r="AJ21" s="90">
        <f>IF('Medical equipment-OST'!AH29="Yes", 'Service providers'!H31, 1)</f>
        <v>1</v>
      </c>
      <c r="AK21" s="90" t="str">
        <f>IFERROR(('Medical equipment-OST'!AJ29*AJ21)/AO21, "0")</f>
        <v>0</v>
      </c>
      <c r="AL21" s="90">
        <f>IF('Medical equipment-OST'!AE29="yes", 1, 0)</f>
        <v>0</v>
      </c>
      <c r="AM21" s="90">
        <f>IF('Medical equipment-OST'!AF29="yes", 1, 0)</f>
        <v>0</v>
      </c>
      <c r="AN21" s="90">
        <f>IF('Medical equipment-OST'!AG29="yes", 1, 0)</f>
        <v>0</v>
      </c>
      <c r="AO21" s="90">
        <f t="shared" si="4"/>
        <v>0</v>
      </c>
      <c r="AP21" s="90">
        <f>IF('Medical equipment-OST'!AO29="Yes", 'Service providers'!G31, 1)</f>
        <v>1</v>
      </c>
      <c r="AQ21" s="90" t="str">
        <f>IFERROR(('Medical equipment-OST'!AP29*AP21)/AW21, "0")</f>
        <v>0</v>
      </c>
      <c r="AR21" s="90">
        <f>IF('Medical equipment-OST'!AO29="Yes", 'Service providers'!H31, 1)</f>
        <v>1</v>
      </c>
      <c r="AS21" s="90" t="str">
        <f>IFERROR(('Medical equipment-OST'!AQ29*AR21)/AW21, "0")</f>
        <v>0</v>
      </c>
      <c r="AT21" s="90">
        <f>IF('Medical equipment-OST'!AL29="yes", 1, 0)</f>
        <v>0</v>
      </c>
      <c r="AU21" s="90">
        <f>IF('Medical equipment-OST'!AM29="yes", 1, 0)</f>
        <v>0</v>
      </c>
      <c r="AV21" s="90">
        <f>IF('Medical equipment-OST'!AN29="yes", 1, 0)</f>
        <v>0</v>
      </c>
      <c r="AW21" s="90">
        <f t="shared" si="5"/>
        <v>0</v>
      </c>
      <c r="AX21" s="90">
        <f>IF('Medical equipment-OST'!AV29="Yes", 'Service providers'!G31, 1)</f>
        <v>1</v>
      </c>
      <c r="AY21" s="90" t="str">
        <f>IFERROR(('Medical equipment-OST'!AW29*AX21)/BE21, "0")</f>
        <v>0</v>
      </c>
      <c r="AZ21" s="90">
        <f>IF('Medical equipment-OST'!AV29="Yes", 'Service providers'!H31, 1)</f>
        <v>1</v>
      </c>
      <c r="BA21" s="90" t="str">
        <f>IFERROR(('Medical equipment-OST'!AX29*AZ21)/BE21, "0")</f>
        <v>0</v>
      </c>
      <c r="BB21" s="90">
        <f>IF('Medical equipment-OST'!AS29="yes", 1, 0)</f>
        <v>0</v>
      </c>
      <c r="BC21" s="90">
        <f>IF('Medical equipment-OST'!AT29="yes", 1, 0)</f>
        <v>0</v>
      </c>
      <c r="BD21" s="90">
        <f>IF('Medical equipment-OST'!AU29="yes", 1, 0)</f>
        <v>0</v>
      </c>
      <c r="BE21" s="90">
        <f t="shared" si="6"/>
        <v>0</v>
      </c>
      <c r="BF21" s="90">
        <f>IF('Medical equipment-OST'!BC29="Yes", 'Service providers'!G31, 1)</f>
        <v>1</v>
      </c>
      <c r="BG21" s="90" t="str">
        <f>IFERROR(('Medical equipment-OST'!BD29*BF21)/BM21, "0")</f>
        <v>0</v>
      </c>
      <c r="BH21" s="90">
        <f>IF('Medical equipment-OST'!BC29="Yes", 'Service providers'!H31, 1)</f>
        <v>1</v>
      </c>
      <c r="BI21" s="90" t="str">
        <f>IFERROR(('Medical equipment-OST'!BE29*BH21)/BM21, "0")</f>
        <v>0</v>
      </c>
      <c r="BJ21" s="90">
        <f>IF('Medical equipment-OST'!AZ29="yes", 1, 0)</f>
        <v>0</v>
      </c>
      <c r="BK21" s="90">
        <f>IF('Medical equipment-OST'!BA29="yes", 1, 0)</f>
        <v>0</v>
      </c>
      <c r="BL21" s="90">
        <f>IF('Medical equipment-OST'!BB29="yes", 1, 0)</f>
        <v>0</v>
      </c>
      <c r="BM21" s="90">
        <f t="shared" si="7"/>
        <v>0</v>
      </c>
    </row>
    <row r="22" spans="1:65" x14ac:dyDescent="0.25">
      <c r="A22" s="98" t="str">
        <f>'Service providers'!A32</f>
        <v>Enter name of Site 19</v>
      </c>
      <c r="B22" s="90">
        <f>IF('Medical equipment-OST'!F30="Yes", 'Service providers'!G32, 1)</f>
        <v>1</v>
      </c>
      <c r="C22" s="90" t="str">
        <f>IFERROR(('Medical equipment-OST'!G30*B22)/I22, "0")</f>
        <v>0</v>
      </c>
      <c r="D22" s="90">
        <f>IF('Medical equipment-OST'!F30="Yes", 'Service providers'!H32, 1)</f>
        <v>1</v>
      </c>
      <c r="E22" s="90" t="str">
        <f>IFERROR(('Medical equipment-OST'!H30*D22)/I22, "0")</f>
        <v>0</v>
      </c>
      <c r="F22" s="90">
        <f>IF('Medical equipment-OST'!C30="yes", 1, 0)</f>
        <v>0</v>
      </c>
      <c r="G22" s="90">
        <f>IF('Medical equipment-OST'!D30="yes", 1, 0)</f>
        <v>0</v>
      </c>
      <c r="H22" s="90">
        <f>IF('Medical equipment-OST'!E30="yes", 1, 0)</f>
        <v>0</v>
      </c>
      <c r="I22" s="90">
        <f t="shared" si="0"/>
        <v>0</v>
      </c>
      <c r="J22" s="90">
        <f>IF('Medical equipment-OST'!M30="Yes", 'Service providers'!G32, 1)</f>
        <v>1</v>
      </c>
      <c r="K22" s="90" t="str">
        <f>IFERROR(('Medical equipment-OST'!N30*J22)/Q22, "0")</f>
        <v>0</v>
      </c>
      <c r="L22" s="90">
        <f>IF('Medical equipment-OST'!M30="Yes", 'Service providers'!H32, 1)</f>
        <v>1</v>
      </c>
      <c r="M22" s="90" t="str">
        <f>IFERROR(('Medical equipment-OST'!O30*L22)/Q22, "0")</f>
        <v>0</v>
      </c>
      <c r="N22" s="90">
        <f>IF('Medical equipment-OST'!J30="yes", 1, 0)</f>
        <v>0</v>
      </c>
      <c r="O22" s="90">
        <f>IF('Medical equipment-OST'!K30="yes", 1, 0)</f>
        <v>0</v>
      </c>
      <c r="P22" s="90">
        <f>IF('Medical equipment-OST'!L30="yes", 1, 0)</f>
        <v>0</v>
      </c>
      <c r="Q22" s="90">
        <f t="shared" si="1"/>
        <v>0</v>
      </c>
      <c r="R22" s="90">
        <f>IF('Medical equipment-OST'!T30="Yes", 'Service providers'!G32, 1)</f>
        <v>1</v>
      </c>
      <c r="S22" s="90" t="str">
        <f>IFERROR(('Medical equipment-OST'!U30*R22)/Y22, "0")</f>
        <v>0</v>
      </c>
      <c r="T22" s="90">
        <f>IF('Medical equipment-OST'!T30="Yes", 'Service providers'!H32, 1)</f>
        <v>1</v>
      </c>
      <c r="U22" s="90" t="str">
        <f>IFERROR(('Medical equipment-OST'!V30*T22)/Y22, "0")</f>
        <v>0</v>
      </c>
      <c r="V22" s="90">
        <f>IF('Medical equipment-OST'!Q30="yes", 1, 0)</f>
        <v>0</v>
      </c>
      <c r="W22" s="90">
        <f>IF('Medical equipment-OST'!R30="yes", 1, 0)</f>
        <v>0</v>
      </c>
      <c r="X22" s="90">
        <f>IF('Medical equipment-OST'!S30="yes", 1, 0)</f>
        <v>0</v>
      </c>
      <c r="Y22" s="90">
        <f t="shared" si="2"/>
        <v>0</v>
      </c>
      <c r="Z22" s="90">
        <f>IF('Medical equipment-OST'!AA30="Yes", 'Service providers'!G32, 1)</f>
        <v>1</v>
      </c>
      <c r="AA22" s="90" t="str">
        <f>IFERROR(('Medical equipment-OST'!AB30*Z22)/AG22, "0")</f>
        <v>0</v>
      </c>
      <c r="AB22" s="90">
        <f>IF('Medical equipment-OST'!AA30="Yes", 'Service providers'!H32, 1)</f>
        <v>1</v>
      </c>
      <c r="AC22" s="90" t="str">
        <f>IFERROR(('Medical equipment-OST'!AC30*AB22)/AG22, "0")</f>
        <v>0</v>
      </c>
      <c r="AD22" s="90">
        <f>IF('Medical equipment-OST'!X30="yes", 1, 0)</f>
        <v>0</v>
      </c>
      <c r="AE22" s="90">
        <f>IF('Medical equipment-OST'!Y30="yes", 1, 0)</f>
        <v>0</v>
      </c>
      <c r="AF22" s="90">
        <f>IF('Medical equipment-OST'!Z30="yes", 1, 0)</f>
        <v>0</v>
      </c>
      <c r="AG22" s="90">
        <f t="shared" si="3"/>
        <v>0</v>
      </c>
      <c r="AH22" s="90">
        <f>IF('Medical equipment-OST'!AH30="Yes", 'Service providers'!G32, 1)</f>
        <v>1</v>
      </c>
      <c r="AI22" s="90" t="str">
        <f>IFERROR(('Medical equipment-OST'!AI30*AH22)/AO22, "0")</f>
        <v>0</v>
      </c>
      <c r="AJ22" s="90">
        <f>IF('Medical equipment-OST'!AH30="Yes", 'Service providers'!H32, 1)</f>
        <v>1</v>
      </c>
      <c r="AK22" s="90" t="str">
        <f>IFERROR(('Medical equipment-OST'!AJ30*AJ22)/AO22, "0")</f>
        <v>0</v>
      </c>
      <c r="AL22" s="90">
        <f>IF('Medical equipment-OST'!AE30="yes", 1, 0)</f>
        <v>0</v>
      </c>
      <c r="AM22" s="90">
        <f>IF('Medical equipment-OST'!AF30="yes", 1, 0)</f>
        <v>0</v>
      </c>
      <c r="AN22" s="90">
        <f>IF('Medical equipment-OST'!AG30="yes", 1, 0)</f>
        <v>0</v>
      </c>
      <c r="AO22" s="90">
        <f t="shared" si="4"/>
        <v>0</v>
      </c>
      <c r="AP22" s="90">
        <f>IF('Medical equipment-OST'!AO30="Yes", 'Service providers'!G32, 1)</f>
        <v>1</v>
      </c>
      <c r="AQ22" s="90" t="str">
        <f>IFERROR(('Medical equipment-OST'!AP30*AP22)/AW22, "0")</f>
        <v>0</v>
      </c>
      <c r="AR22" s="90">
        <f>IF('Medical equipment-OST'!AO30="Yes", 'Service providers'!H32, 1)</f>
        <v>1</v>
      </c>
      <c r="AS22" s="90" t="str">
        <f>IFERROR(('Medical equipment-OST'!AQ30*AR22)/AW22, "0")</f>
        <v>0</v>
      </c>
      <c r="AT22" s="90">
        <f>IF('Medical equipment-OST'!AL30="yes", 1, 0)</f>
        <v>0</v>
      </c>
      <c r="AU22" s="90">
        <f>IF('Medical equipment-OST'!AM30="yes", 1, 0)</f>
        <v>0</v>
      </c>
      <c r="AV22" s="90">
        <f>IF('Medical equipment-OST'!AN30="yes", 1, 0)</f>
        <v>0</v>
      </c>
      <c r="AW22" s="90">
        <f t="shared" si="5"/>
        <v>0</v>
      </c>
      <c r="AX22" s="90">
        <f>IF('Medical equipment-OST'!AV30="Yes", 'Service providers'!G32, 1)</f>
        <v>1</v>
      </c>
      <c r="AY22" s="90" t="str">
        <f>IFERROR(('Medical equipment-OST'!AW30*AX22)/BE22, "0")</f>
        <v>0</v>
      </c>
      <c r="AZ22" s="90">
        <f>IF('Medical equipment-OST'!AV30="Yes", 'Service providers'!H32, 1)</f>
        <v>1</v>
      </c>
      <c r="BA22" s="90" t="str">
        <f>IFERROR(('Medical equipment-OST'!AX30*AZ22)/BE22, "0")</f>
        <v>0</v>
      </c>
      <c r="BB22" s="90">
        <f>IF('Medical equipment-OST'!AS30="yes", 1, 0)</f>
        <v>0</v>
      </c>
      <c r="BC22" s="90">
        <f>IF('Medical equipment-OST'!AT30="yes", 1, 0)</f>
        <v>0</v>
      </c>
      <c r="BD22" s="90">
        <f>IF('Medical equipment-OST'!AU30="yes", 1, 0)</f>
        <v>0</v>
      </c>
      <c r="BE22" s="90">
        <f t="shared" si="6"/>
        <v>0</v>
      </c>
      <c r="BF22" s="90">
        <f>IF('Medical equipment-OST'!BC30="Yes", 'Service providers'!G32, 1)</f>
        <v>1</v>
      </c>
      <c r="BG22" s="90" t="str">
        <f>IFERROR(('Medical equipment-OST'!BD30*BF22)/BM22, "0")</f>
        <v>0</v>
      </c>
      <c r="BH22" s="90">
        <f>IF('Medical equipment-OST'!BC30="Yes", 'Service providers'!H32, 1)</f>
        <v>1</v>
      </c>
      <c r="BI22" s="90" t="str">
        <f>IFERROR(('Medical equipment-OST'!BE30*BH22)/BM22, "0")</f>
        <v>0</v>
      </c>
      <c r="BJ22" s="90">
        <f>IF('Medical equipment-OST'!AZ30="yes", 1, 0)</f>
        <v>0</v>
      </c>
      <c r="BK22" s="90">
        <f>IF('Medical equipment-OST'!BA30="yes", 1, 0)</f>
        <v>0</v>
      </c>
      <c r="BL22" s="90">
        <f>IF('Medical equipment-OST'!BB30="yes", 1, 0)</f>
        <v>0</v>
      </c>
      <c r="BM22" s="90">
        <f t="shared" si="7"/>
        <v>0</v>
      </c>
    </row>
    <row r="23" spans="1:65" x14ac:dyDescent="0.25">
      <c r="A23" s="98" t="str">
        <f>'Service providers'!A33</f>
        <v>Enter name of Site 20</v>
      </c>
      <c r="B23" s="90">
        <f>IF('Medical equipment-OST'!F31="Yes", 'Service providers'!G33, 1)</f>
        <v>1</v>
      </c>
      <c r="C23" s="90" t="str">
        <f>IFERROR(('Medical equipment-OST'!G31*B23)/I23, "0")</f>
        <v>0</v>
      </c>
      <c r="D23" s="90">
        <f>IF('Medical equipment-OST'!F31="Yes", 'Service providers'!H33, 1)</f>
        <v>1</v>
      </c>
      <c r="E23" s="90" t="str">
        <f>IFERROR(('Medical equipment-OST'!H31*D23)/I23, "0")</f>
        <v>0</v>
      </c>
      <c r="F23" s="90">
        <f>IF('Medical equipment-OST'!C31="yes", 1, 0)</f>
        <v>0</v>
      </c>
      <c r="G23" s="90">
        <f>IF('Medical equipment-OST'!D31="yes", 1, 0)</f>
        <v>0</v>
      </c>
      <c r="H23" s="90">
        <f>IF('Medical equipment-OST'!E31="yes", 1, 0)</f>
        <v>0</v>
      </c>
      <c r="I23" s="90">
        <f t="shared" si="0"/>
        <v>0</v>
      </c>
      <c r="J23" s="90">
        <f>IF('Medical equipment-OST'!M31="Yes", 'Service providers'!G33, 1)</f>
        <v>1</v>
      </c>
      <c r="K23" s="90" t="str">
        <f>IFERROR(('Medical equipment-OST'!N31*J23)/Q23, "0")</f>
        <v>0</v>
      </c>
      <c r="L23" s="90">
        <f>IF('Medical equipment-OST'!M31="Yes", 'Service providers'!H33, 1)</f>
        <v>1</v>
      </c>
      <c r="M23" s="90" t="str">
        <f>IFERROR(('Medical equipment-OST'!O31*L23)/Q23, "0")</f>
        <v>0</v>
      </c>
      <c r="N23" s="90">
        <f>IF('Medical equipment-OST'!J31="yes", 1, 0)</f>
        <v>0</v>
      </c>
      <c r="O23" s="90">
        <f>IF('Medical equipment-OST'!K31="yes", 1, 0)</f>
        <v>0</v>
      </c>
      <c r="P23" s="90">
        <f>IF('Medical equipment-OST'!L31="yes", 1, 0)</f>
        <v>0</v>
      </c>
      <c r="Q23" s="90">
        <f t="shared" si="1"/>
        <v>0</v>
      </c>
      <c r="R23" s="90">
        <f>IF('Medical equipment-OST'!T31="Yes", 'Service providers'!G33, 1)</f>
        <v>1</v>
      </c>
      <c r="S23" s="90" t="str">
        <f>IFERROR(('Medical equipment-OST'!U31*R23)/Y23, "0")</f>
        <v>0</v>
      </c>
      <c r="T23" s="90">
        <f>IF('Medical equipment-OST'!T31="Yes", 'Service providers'!H33, 1)</f>
        <v>1</v>
      </c>
      <c r="U23" s="90" t="str">
        <f>IFERROR(('Medical equipment-OST'!V31*T23)/Y23, "0")</f>
        <v>0</v>
      </c>
      <c r="V23" s="90">
        <f>IF('Medical equipment-OST'!Q31="yes", 1, 0)</f>
        <v>0</v>
      </c>
      <c r="W23" s="90">
        <f>IF('Medical equipment-OST'!R31="yes", 1, 0)</f>
        <v>0</v>
      </c>
      <c r="X23" s="90">
        <f>IF('Medical equipment-OST'!S31="yes", 1, 0)</f>
        <v>0</v>
      </c>
      <c r="Y23" s="90">
        <f t="shared" si="2"/>
        <v>0</v>
      </c>
      <c r="Z23" s="90">
        <f>IF('Medical equipment-OST'!AA31="Yes", 'Service providers'!G33, 1)</f>
        <v>1</v>
      </c>
      <c r="AA23" s="90" t="str">
        <f>IFERROR(('Medical equipment-OST'!AB31*Z23)/AG23, "0")</f>
        <v>0</v>
      </c>
      <c r="AB23" s="90">
        <f>IF('Medical equipment-OST'!AA31="Yes", 'Service providers'!H33, 1)</f>
        <v>1</v>
      </c>
      <c r="AC23" s="90" t="str">
        <f>IFERROR(('Medical equipment-OST'!AC31*AB23)/AG23, "0")</f>
        <v>0</v>
      </c>
      <c r="AD23" s="90">
        <f>IF('Medical equipment-OST'!X31="yes", 1, 0)</f>
        <v>0</v>
      </c>
      <c r="AE23" s="90">
        <f>IF('Medical equipment-OST'!Y31="yes", 1, 0)</f>
        <v>0</v>
      </c>
      <c r="AF23" s="90">
        <f>IF('Medical equipment-OST'!Z31="yes", 1, 0)</f>
        <v>0</v>
      </c>
      <c r="AG23" s="90">
        <f t="shared" si="3"/>
        <v>0</v>
      </c>
      <c r="AH23" s="90">
        <f>IF('Medical equipment-OST'!AH31="Yes", 'Service providers'!G33, 1)</f>
        <v>1</v>
      </c>
      <c r="AI23" s="90" t="str">
        <f>IFERROR(('Medical equipment-OST'!AI31*AH23)/AO23, "0")</f>
        <v>0</v>
      </c>
      <c r="AJ23" s="90">
        <f>IF('Medical equipment-OST'!AH31="Yes", 'Service providers'!H33, 1)</f>
        <v>1</v>
      </c>
      <c r="AK23" s="90" t="str">
        <f>IFERROR(('Medical equipment-OST'!AJ31*AJ23)/AO23, "0")</f>
        <v>0</v>
      </c>
      <c r="AL23" s="90">
        <f>IF('Medical equipment-OST'!AE31="yes", 1, 0)</f>
        <v>0</v>
      </c>
      <c r="AM23" s="90">
        <f>IF('Medical equipment-OST'!AF31="yes", 1, 0)</f>
        <v>0</v>
      </c>
      <c r="AN23" s="90">
        <f>IF('Medical equipment-OST'!AG31="yes", 1, 0)</f>
        <v>0</v>
      </c>
      <c r="AO23" s="90">
        <f t="shared" si="4"/>
        <v>0</v>
      </c>
      <c r="AP23" s="90">
        <f>IF('Medical equipment-OST'!AO31="Yes", 'Service providers'!G33, 1)</f>
        <v>1</v>
      </c>
      <c r="AQ23" s="90" t="str">
        <f>IFERROR(('Medical equipment-OST'!AP31*AP23)/AW23, "0")</f>
        <v>0</v>
      </c>
      <c r="AR23" s="90">
        <f>IF('Medical equipment-OST'!AO31="Yes", 'Service providers'!H33, 1)</f>
        <v>1</v>
      </c>
      <c r="AS23" s="90" t="str">
        <f>IFERROR(('Medical equipment-OST'!AQ31*AR23)/AW23, "0")</f>
        <v>0</v>
      </c>
      <c r="AT23" s="90">
        <f>IF('Medical equipment-OST'!AL31="yes", 1, 0)</f>
        <v>0</v>
      </c>
      <c r="AU23" s="90">
        <f>IF('Medical equipment-OST'!AM31="yes", 1, 0)</f>
        <v>0</v>
      </c>
      <c r="AV23" s="90">
        <f>IF('Medical equipment-OST'!AN31="yes", 1, 0)</f>
        <v>0</v>
      </c>
      <c r="AW23" s="90">
        <f t="shared" si="5"/>
        <v>0</v>
      </c>
      <c r="AX23" s="90">
        <f>IF('Medical equipment-OST'!AV31="Yes", 'Service providers'!G33, 1)</f>
        <v>1</v>
      </c>
      <c r="AY23" s="90" t="str">
        <f>IFERROR(('Medical equipment-OST'!AW31*AX23)/BE23, "0")</f>
        <v>0</v>
      </c>
      <c r="AZ23" s="90">
        <f>IF('Medical equipment-OST'!AV31="Yes", 'Service providers'!H33, 1)</f>
        <v>1</v>
      </c>
      <c r="BA23" s="90" t="str">
        <f>IFERROR(('Medical equipment-OST'!AX31*AZ23)/BE23, "0")</f>
        <v>0</v>
      </c>
      <c r="BB23" s="90">
        <f>IF('Medical equipment-OST'!AS31="yes", 1, 0)</f>
        <v>0</v>
      </c>
      <c r="BC23" s="90">
        <f>IF('Medical equipment-OST'!AT31="yes", 1, 0)</f>
        <v>0</v>
      </c>
      <c r="BD23" s="90">
        <f>IF('Medical equipment-OST'!AU31="yes", 1, 0)</f>
        <v>0</v>
      </c>
      <c r="BE23" s="90">
        <f t="shared" si="6"/>
        <v>0</v>
      </c>
      <c r="BF23" s="90">
        <f>IF('Medical equipment-OST'!BC31="Yes", 'Service providers'!G33, 1)</f>
        <v>1</v>
      </c>
      <c r="BG23" s="90" t="str">
        <f>IFERROR(('Medical equipment-OST'!BD31*BF23)/BM23, "0")</f>
        <v>0</v>
      </c>
      <c r="BH23" s="90">
        <f>IF('Medical equipment-OST'!BC31="Yes", 'Service providers'!H33, 1)</f>
        <v>1</v>
      </c>
      <c r="BI23" s="90" t="str">
        <f>IFERROR(('Medical equipment-OST'!BE31*BH23)/BM23, "0")</f>
        <v>0</v>
      </c>
      <c r="BJ23" s="90">
        <f>IF('Medical equipment-OST'!AZ31="yes", 1, 0)</f>
        <v>0</v>
      </c>
      <c r="BK23" s="90">
        <f>IF('Medical equipment-OST'!BA31="yes", 1, 0)</f>
        <v>0</v>
      </c>
      <c r="BL23" s="90">
        <f>IF('Medical equipment-OST'!BB31="yes", 1, 0)</f>
        <v>0</v>
      </c>
      <c r="BM23" s="90">
        <f t="shared" si="7"/>
        <v>0</v>
      </c>
    </row>
    <row r="24" spans="1:65" x14ac:dyDescent="0.25">
      <c r="A24" s="97" t="str">
        <f>'Service providers'!A34</f>
        <v>Enter name here</v>
      </c>
      <c r="B24" s="90">
        <f>IF('Medical equipment-OST'!F32="Yes", 'Service providers'!G34, 1)</f>
        <v>1</v>
      </c>
      <c r="C24" s="90" t="str">
        <f>IFERROR(('Medical equipment-OST'!G32*B24)/I24, "0")</f>
        <v>0</v>
      </c>
      <c r="D24" s="90">
        <f>IF('Medical equipment-OST'!F32="Yes", 'Service providers'!H34, 1)</f>
        <v>1</v>
      </c>
      <c r="E24" s="90" t="str">
        <f>IFERROR(('Medical equipment-OST'!H32*D24)/I24, "0")</f>
        <v>0</v>
      </c>
      <c r="F24" s="90">
        <f>IF('Medical equipment-OST'!C32="yes", 1, 0)</f>
        <v>0</v>
      </c>
      <c r="G24" s="90">
        <f>IF('Medical equipment-OST'!D32="yes", 1, 0)</f>
        <v>0</v>
      </c>
      <c r="H24" s="90">
        <f>IF('Medical equipment-OST'!E32="yes", 1, 0)</f>
        <v>0</v>
      </c>
      <c r="I24" s="90">
        <f t="shared" si="0"/>
        <v>0</v>
      </c>
      <c r="J24" s="90">
        <f>IF('Medical equipment-OST'!M32="Yes", 'Service providers'!G34, 1)</f>
        <v>1</v>
      </c>
      <c r="K24" s="90" t="str">
        <f>IFERROR(('Medical equipment-OST'!N32*J24)/Q24, "0")</f>
        <v>0</v>
      </c>
      <c r="L24" s="90">
        <f>IF('Medical equipment-OST'!M32="Yes", 'Service providers'!H34, 1)</f>
        <v>1</v>
      </c>
      <c r="M24" s="90" t="str">
        <f>IFERROR(('Medical equipment-OST'!O32*L24)/Q24, "0")</f>
        <v>0</v>
      </c>
      <c r="N24" s="90">
        <f>IF('Medical equipment-OST'!J32="yes", 1, 0)</f>
        <v>0</v>
      </c>
      <c r="O24" s="90">
        <f>IF('Medical equipment-OST'!K32="yes", 1, 0)</f>
        <v>0</v>
      </c>
      <c r="P24" s="90">
        <f>IF('Medical equipment-OST'!L32="yes", 1, 0)</f>
        <v>0</v>
      </c>
      <c r="Q24" s="90">
        <f t="shared" si="1"/>
        <v>0</v>
      </c>
      <c r="R24" s="90">
        <f>IF('Medical equipment-OST'!T32="Yes", 'Service providers'!G34, 1)</f>
        <v>1</v>
      </c>
      <c r="S24" s="90" t="str">
        <f>IFERROR(('Medical equipment-OST'!U32*R24)/Y24, "0")</f>
        <v>0</v>
      </c>
      <c r="T24" s="90">
        <f>IF('Medical equipment-OST'!T32="Yes", 'Service providers'!H34, 1)</f>
        <v>1</v>
      </c>
      <c r="U24" s="90" t="str">
        <f>IFERROR(('Medical equipment-OST'!V32*T24)/Y24, "0")</f>
        <v>0</v>
      </c>
      <c r="V24" s="90">
        <f>IF('Medical equipment-OST'!Q32="yes", 1, 0)</f>
        <v>0</v>
      </c>
      <c r="W24" s="90">
        <f>IF('Medical equipment-OST'!R32="yes", 1, 0)</f>
        <v>0</v>
      </c>
      <c r="X24" s="90">
        <f>IF('Medical equipment-OST'!S32="yes", 1, 0)</f>
        <v>0</v>
      </c>
      <c r="Y24" s="90">
        <f t="shared" si="2"/>
        <v>0</v>
      </c>
      <c r="Z24" s="90">
        <f>IF('Medical equipment-OST'!AA32="Yes", 'Service providers'!G34, 1)</f>
        <v>1</v>
      </c>
      <c r="AA24" s="90" t="str">
        <f>IFERROR(('Medical equipment-OST'!AB32*Z24)/AG24, "0")</f>
        <v>0</v>
      </c>
      <c r="AB24" s="90">
        <f>IF('Medical equipment-OST'!AA32="Yes", 'Service providers'!H34, 1)</f>
        <v>1</v>
      </c>
      <c r="AC24" s="90" t="str">
        <f>IFERROR(('Medical equipment-OST'!AC32*AB24)/AG24, "0")</f>
        <v>0</v>
      </c>
      <c r="AD24" s="90">
        <f>IF('Medical equipment-OST'!X32="yes", 1, 0)</f>
        <v>0</v>
      </c>
      <c r="AE24" s="90">
        <f>IF('Medical equipment-OST'!Y32="yes", 1, 0)</f>
        <v>0</v>
      </c>
      <c r="AF24" s="90">
        <f>IF('Medical equipment-OST'!Z32="yes", 1, 0)</f>
        <v>0</v>
      </c>
      <c r="AG24" s="90">
        <f t="shared" si="3"/>
        <v>0</v>
      </c>
      <c r="AH24" s="90">
        <f>IF('Medical equipment-OST'!AH32="Yes", 'Service providers'!G34, 1)</f>
        <v>1</v>
      </c>
      <c r="AI24" s="90" t="str">
        <f>IFERROR(('Medical equipment-OST'!AI32*AH24)/AO24, "0")</f>
        <v>0</v>
      </c>
      <c r="AJ24" s="90">
        <f>IF('Medical equipment-OST'!AH32="Yes", 'Service providers'!H34, 1)</f>
        <v>1</v>
      </c>
      <c r="AK24" s="90" t="str">
        <f>IFERROR(('Medical equipment-OST'!AJ32*AJ24)/AO24, "0")</f>
        <v>0</v>
      </c>
      <c r="AL24" s="90">
        <f>IF('Medical equipment-OST'!AE32="yes", 1, 0)</f>
        <v>0</v>
      </c>
      <c r="AM24" s="90">
        <f>IF('Medical equipment-OST'!AF32="yes", 1, 0)</f>
        <v>0</v>
      </c>
      <c r="AN24" s="90">
        <f>IF('Medical equipment-OST'!AG32="yes", 1, 0)</f>
        <v>0</v>
      </c>
      <c r="AO24" s="90">
        <f t="shared" si="4"/>
        <v>0</v>
      </c>
      <c r="AP24" s="90">
        <f>IF('Medical equipment-OST'!AO32="Yes", 'Service providers'!G34, 1)</f>
        <v>1</v>
      </c>
      <c r="AQ24" s="90" t="str">
        <f>IFERROR(('Medical equipment-OST'!AP32*AP24)/AW24, "0")</f>
        <v>0</v>
      </c>
      <c r="AR24" s="90">
        <f>IF('Medical equipment-OST'!AO32="Yes", 'Service providers'!H34, 1)</f>
        <v>1</v>
      </c>
      <c r="AS24" s="90" t="str">
        <f>IFERROR(('Medical equipment-OST'!AQ32*AR24)/AW24, "0")</f>
        <v>0</v>
      </c>
      <c r="AT24" s="90">
        <f>IF('Medical equipment-OST'!AL32="yes", 1, 0)</f>
        <v>0</v>
      </c>
      <c r="AU24" s="90">
        <f>IF('Medical equipment-OST'!AM32="yes", 1, 0)</f>
        <v>0</v>
      </c>
      <c r="AV24" s="90">
        <f>IF('Medical equipment-OST'!AN32="yes", 1, 0)</f>
        <v>0</v>
      </c>
      <c r="AW24" s="90">
        <f t="shared" si="5"/>
        <v>0</v>
      </c>
      <c r="AX24" s="90">
        <f>IF('Medical equipment-OST'!AV32="Yes", 'Service providers'!G34, 1)</f>
        <v>1</v>
      </c>
      <c r="AY24" s="90" t="str">
        <f>IFERROR(('Medical equipment-OST'!AW32*AX24)/BE24, "0")</f>
        <v>0</v>
      </c>
      <c r="AZ24" s="90">
        <f>IF('Medical equipment-OST'!AV32="Yes", 'Service providers'!H34, 1)</f>
        <v>1</v>
      </c>
      <c r="BA24" s="90" t="str">
        <f>IFERROR(('Medical equipment-OST'!AX32*AZ24)/BE24, "0")</f>
        <v>0</v>
      </c>
      <c r="BB24" s="90">
        <f>IF('Medical equipment-OST'!AS32="yes", 1, 0)</f>
        <v>0</v>
      </c>
      <c r="BC24" s="90">
        <f>IF('Medical equipment-OST'!AT32="yes", 1, 0)</f>
        <v>0</v>
      </c>
      <c r="BD24" s="90">
        <f>IF('Medical equipment-OST'!AU32="yes", 1, 0)</f>
        <v>0</v>
      </c>
      <c r="BE24" s="90">
        <f t="shared" si="6"/>
        <v>0</v>
      </c>
      <c r="BF24" s="90">
        <f>IF('Medical equipment-OST'!BC32="Yes", 'Service providers'!G34, 1)</f>
        <v>1</v>
      </c>
      <c r="BG24" s="90" t="str">
        <f>IFERROR(('Medical equipment-OST'!BD32*BF24)/BM24, "0")</f>
        <v>0</v>
      </c>
      <c r="BH24" s="90">
        <f>IF('Medical equipment-OST'!BC32="Yes", 'Service providers'!H34, 1)</f>
        <v>1</v>
      </c>
      <c r="BI24" s="90" t="str">
        <f>IFERROR(('Medical equipment-OST'!BE32*BH24)/BM24, "0")</f>
        <v>0</v>
      </c>
      <c r="BJ24" s="90">
        <f>IF('Medical equipment-OST'!AZ32="yes", 1, 0)</f>
        <v>0</v>
      </c>
      <c r="BK24" s="90">
        <f>IF('Medical equipment-OST'!BA32="yes", 1, 0)</f>
        <v>0</v>
      </c>
      <c r="BL24" s="90">
        <f>IF('Medical equipment-OST'!BB32="yes", 1, 0)</f>
        <v>0</v>
      </c>
      <c r="BM24" s="90">
        <f t="shared" si="7"/>
        <v>0</v>
      </c>
    </row>
    <row r="25" spans="1:65" x14ac:dyDescent="0.25">
      <c r="A25" s="98" t="str">
        <f>'Service providers'!A35</f>
        <v>Enter name of Site 1</v>
      </c>
      <c r="B25" s="90">
        <f>IF('Medical equipment-OST'!F33="Yes", 'Service providers'!G35, 1)</f>
        <v>1</v>
      </c>
      <c r="C25" s="90" t="str">
        <f>IFERROR(('Medical equipment-OST'!G33*B25)/I25, "0")</f>
        <v>0</v>
      </c>
      <c r="D25" s="90">
        <f>IF('Medical equipment-OST'!F33="Yes", 'Service providers'!H35, 1)</f>
        <v>1</v>
      </c>
      <c r="E25" s="90" t="str">
        <f>IFERROR(('Medical equipment-OST'!H33*D25)/I25, "0")</f>
        <v>0</v>
      </c>
      <c r="F25" s="90">
        <f>IF('Medical equipment-OST'!C33="yes", 1, 0)</f>
        <v>0</v>
      </c>
      <c r="G25" s="90">
        <f>IF('Medical equipment-OST'!D33="yes", 1, 0)</f>
        <v>0</v>
      </c>
      <c r="H25" s="90">
        <f>IF('Medical equipment-OST'!E33="yes", 1, 0)</f>
        <v>0</v>
      </c>
      <c r="I25" s="90">
        <f t="shared" si="0"/>
        <v>0</v>
      </c>
      <c r="J25" s="90">
        <f>IF('Medical equipment-OST'!M33="Yes", 'Service providers'!G35, 1)</f>
        <v>1</v>
      </c>
      <c r="K25" s="90" t="str">
        <f>IFERROR(('Medical equipment-OST'!N33*J25)/Q25, "0")</f>
        <v>0</v>
      </c>
      <c r="L25" s="90">
        <f>IF('Medical equipment-OST'!M33="Yes", 'Service providers'!H35, 1)</f>
        <v>1</v>
      </c>
      <c r="M25" s="90" t="str">
        <f>IFERROR(('Medical equipment-OST'!O33*L25)/Q25, "0")</f>
        <v>0</v>
      </c>
      <c r="N25" s="90">
        <f>IF('Medical equipment-OST'!J33="yes", 1, 0)</f>
        <v>0</v>
      </c>
      <c r="O25" s="90">
        <f>IF('Medical equipment-OST'!K33="yes", 1, 0)</f>
        <v>0</v>
      </c>
      <c r="P25" s="90">
        <f>IF('Medical equipment-OST'!L33="yes", 1, 0)</f>
        <v>0</v>
      </c>
      <c r="Q25" s="90">
        <f t="shared" si="1"/>
        <v>0</v>
      </c>
      <c r="R25" s="90">
        <f>IF('Medical equipment-OST'!T33="Yes", 'Service providers'!G35, 1)</f>
        <v>1</v>
      </c>
      <c r="S25" s="90" t="str">
        <f>IFERROR(('Medical equipment-OST'!U33*R25)/Y25, "0")</f>
        <v>0</v>
      </c>
      <c r="T25" s="90">
        <f>IF('Medical equipment-OST'!T33="Yes", 'Service providers'!H35, 1)</f>
        <v>1</v>
      </c>
      <c r="U25" s="90" t="str">
        <f>IFERROR(('Medical equipment-OST'!V33*T25)/Y25, "0")</f>
        <v>0</v>
      </c>
      <c r="V25" s="90">
        <f>IF('Medical equipment-OST'!Q33="yes", 1, 0)</f>
        <v>0</v>
      </c>
      <c r="W25" s="90">
        <f>IF('Medical equipment-OST'!R33="yes", 1, 0)</f>
        <v>0</v>
      </c>
      <c r="X25" s="90">
        <f>IF('Medical equipment-OST'!S33="yes", 1, 0)</f>
        <v>0</v>
      </c>
      <c r="Y25" s="90">
        <f t="shared" si="2"/>
        <v>0</v>
      </c>
      <c r="Z25" s="90">
        <f>IF('Medical equipment-OST'!AA33="Yes", 'Service providers'!G35, 1)</f>
        <v>1</v>
      </c>
      <c r="AA25" s="90" t="str">
        <f>IFERROR(('Medical equipment-OST'!AB33*Z25)/AG25, "0")</f>
        <v>0</v>
      </c>
      <c r="AB25" s="90">
        <f>IF('Medical equipment-OST'!AA33="Yes", 'Service providers'!H35, 1)</f>
        <v>1</v>
      </c>
      <c r="AC25" s="90" t="str">
        <f>IFERROR(('Medical equipment-OST'!AC33*AB25)/AG25, "0")</f>
        <v>0</v>
      </c>
      <c r="AD25" s="90">
        <f>IF('Medical equipment-OST'!X33="yes", 1, 0)</f>
        <v>0</v>
      </c>
      <c r="AE25" s="90">
        <f>IF('Medical equipment-OST'!Y33="yes", 1, 0)</f>
        <v>0</v>
      </c>
      <c r="AF25" s="90">
        <f>IF('Medical equipment-OST'!Z33="yes", 1, 0)</f>
        <v>0</v>
      </c>
      <c r="AG25" s="90">
        <f t="shared" si="3"/>
        <v>0</v>
      </c>
      <c r="AH25" s="90">
        <f>IF('Medical equipment-OST'!AH33="Yes", 'Service providers'!G35, 1)</f>
        <v>1</v>
      </c>
      <c r="AI25" s="90" t="str">
        <f>IFERROR(('Medical equipment-OST'!AI33*AH25)/AO25, "0")</f>
        <v>0</v>
      </c>
      <c r="AJ25" s="90">
        <f>IF('Medical equipment-OST'!AH33="Yes", 'Service providers'!H35, 1)</f>
        <v>1</v>
      </c>
      <c r="AK25" s="90" t="str">
        <f>IFERROR(('Medical equipment-OST'!AJ33*AJ25)/AO25, "0")</f>
        <v>0</v>
      </c>
      <c r="AL25" s="90">
        <f>IF('Medical equipment-OST'!AE33="yes", 1, 0)</f>
        <v>0</v>
      </c>
      <c r="AM25" s="90">
        <f>IF('Medical equipment-OST'!AF33="yes", 1, 0)</f>
        <v>0</v>
      </c>
      <c r="AN25" s="90">
        <f>IF('Medical equipment-OST'!AG33="yes", 1, 0)</f>
        <v>0</v>
      </c>
      <c r="AO25" s="90">
        <f t="shared" si="4"/>
        <v>0</v>
      </c>
      <c r="AP25" s="90">
        <f>IF('Medical equipment-OST'!AO33="Yes", 'Service providers'!G35, 1)</f>
        <v>1</v>
      </c>
      <c r="AQ25" s="90" t="str">
        <f>IFERROR(('Medical equipment-OST'!AP33*AP25)/AW25, "0")</f>
        <v>0</v>
      </c>
      <c r="AR25" s="90">
        <f>IF('Medical equipment-OST'!AO33="Yes", 'Service providers'!H35, 1)</f>
        <v>1</v>
      </c>
      <c r="AS25" s="90" t="str">
        <f>IFERROR(('Medical equipment-OST'!AQ33*AR25)/AW25, "0")</f>
        <v>0</v>
      </c>
      <c r="AT25" s="90">
        <f>IF('Medical equipment-OST'!AL33="yes", 1, 0)</f>
        <v>0</v>
      </c>
      <c r="AU25" s="90">
        <f>IF('Medical equipment-OST'!AM33="yes", 1, 0)</f>
        <v>0</v>
      </c>
      <c r="AV25" s="90">
        <f>IF('Medical equipment-OST'!AN33="yes", 1, 0)</f>
        <v>0</v>
      </c>
      <c r="AW25" s="90">
        <f t="shared" si="5"/>
        <v>0</v>
      </c>
      <c r="AX25" s="90">
        <f>IF('Medical equipment-OST'!AV33="Yes", 'Service providers'!G35, 1)</f>
        <v>1</v>
      </c>
      <c r="AY25" s="90" t="str">
        <f>IFERROR(('Medical equipment-OST'!AW33*AX25)/BE25, "0")</f>
        <v>0</v>
      </c>
      <c r="AZ25" s="90">
        <f>IF('Medical equipment-OST'!AV33="Yes", 'Service providers'!H35, 1)</f>
        <v>1</v>
      </c>
      <c r="BA25" s="90" t="str">
        <f>IFERROR(('Medical equipment-OST'!AX33*AZ25)/BE25, "0")</f>
        <v>0</v>
      </c>
      <c r="BB25" s="90">
        <f>IF('Medical equipment-OST'!AS33="yes", 1, 0)</f>
        <v>0</v>
      </c>
      <c r="BC25" s="90">
        <f>IF('Medical equipment-OST'!AT33="yes", 1, 0)</f>
        <v>0</v>
      </c>
      <c r="BD25" s="90">
        <f>IF('Medical equipment-OST'!AU33="yes", 1, 0)</f>
        <v>0</v>
      </c>
      <c r="BE25" s="90">
        <f t="shared" si="6"/>
        <v>0</v>
      </c>
      <c r="BF25" s="90">
        <f>IF('Medical equipment-OST'!BC33="Yes", 'Service providers'!G35, 1)</f>
        <v>1</v>
      </c>
      <c r="BG25" s="90" t="str">
        <f>IFERROR(('Medical equipment-OST'!BD33*BF25)/BM25, "0")</f>
        <v>0</v>
      </c>
      <c r="BH25" s="90">
        <f>IF('Medical equipment-OST'!BC33="Yes", 'Service providers'!H35, 1)</f>
        <v>1</v>
      </c>
      <c r="BI25" s="90" t="str">
        <f>IFERROR(('Medical equipment-OST'!BE33*BH25)/BM25, "0")</f>
        <v>0</v>
      </c>
      <c r="BJ25" s="90">
        <f>IF('Medical equipment-OST'!AZ33="yes", 1, 0)</f>
        <v>0</v>
      </c>
      <c r="BK25" s="90">
        <f>IF('Medical equipment-OST'!BA33="yes", 1, 0)</f>
        <v>0</v>
      </c>
      <c r="BL25" s="90">
        <f>IF('Medical equipment-OST'!BB33="yes", 1, 0)</f>
        <v>0</v>
      </c>
      <c r="BM25" s="90">
        <f t="shared" si="7"/>
        <v>0</v>
      </c>
    </row>
    <row r="26" spans="1:65" x14ac:dyDescent="0.25">
      <c r="A26" s="98" t="str">
        <f>'Service providers'!A36</f>
        <v>Enter name of Site 2</v>
      </c>
      <c r="B26" s="90">
        <f>IF('Medical equipment-OST'!F34="Yes", 'Service providers'!G36, 1)</f>
        <v>1</v>
      </c>
      <c r="C26" s="90" t="str">
        <f>IFERROR(('Medical equipment-OST'!G34*B26)/I26, "0")</f>
        <v>0</v>
      </c>
      <c r="D26" s="90">
        <f>IF('Medical equipment-OST'!F34="Yes", 'Service providers'!H36, 1)</f>
        <v>1</v>
      </c>
      <c r="E26" s="90" t="str">
        <f>IFERROR(('Medical equipment-OST'!H34*D26)/I26, "0")</f>
        <v>0</v>
      </c>
      <c r="F26" s="90">
        <f>IF('Medical equipment-OST'!C34="yes", 1, 0)</f>
        <v>0</v>
      </c>
      <c r="G26" s="90">
        <f>IF('Medical equipment-OST'!D34="yes", 1, 0)</f>
        <v>0</v>
      </c>
      <c r="H26" s="90">
        <f>IF('Medical equipment-OST'!E34="yes", 1, 0)</f>
        <v>0</v>
      </c>
      <c r="I26" s="90">
        <f t="shared" si="0"/>
        <v>0</v>
      </c>
      <c r="J26" s="90">
        <f>IF('Medical equipment-OST'!M34="Yes", 'Service providers'!G36, 1)</f>
        <v>1</v>
      </c>
      <c r="K26" s="90" t="str">
        <f>IFERROR(('Medical equipment-OST'!N34*J26)/Q26, "0")</f>
        <v>0</v>
      </c>
      <c r="L26" s="90">
        <f>IF('Medical equipment-OST'!M34="Yes", 'Service providers'!H36, 1)</f>
        <v>1</v>
      </c>
      <c r="M26" s="90" t="str">
        <f>IFERROR(('Medical equipment-OST'!O34*L26)/Q26, "0")</f>
        <v>0</v>
      </c>
      <c r="N26" s="90">
        <f>IF('Medical equipment-OST'!J34="yes", 1, 0)</f>
        <v>0</v>
      </c>
      <c r="O26" s="90">
        <f>IF('Medical equipment-OST'!K34="yes", 1, 0)</f>
        <v>0</v>
      </c>
      <c r="P26" s="90">
        <f>IF('Medical equipment-OST'!L34="yes", 1, 0)</f>
        <v>0</v>
      </c>
      <c r="Q26" s="90">
        <f t="shared" si="1"/>
        <v>0</v>
      </c>
      <c r="R26" s="90">
        <f>IF('Medical equipment-OST'!T34="Yes", 'Service providers'!G36, 1)</f>
        <v>1</v>
      </c>
      <c r="S26" s="90" t="str">
        <f>IFERROR(('Medical equipment-OST'!U34*R26)/Y26, "0")</f>
        <v>0</v>
      </c>
      <c r="T26" s="90">
        <f>IF('Medical equipment-OST'!T34="Yes", 'Service providers'!H36, 1)</f>
        <v>1</v>
      </c>
      <c r="U26" s="90" t="str">
        <f>IFERROR(('Medical equipment-OST'!V34*T26)/Y26, "0")</f>
        <v>0</v>
      </c>
      <c r="V26" s="90">
        <f>IF('Medical equipment-OST'!Q34="yes", 1, 0)</f>
        <v>0</v>
      </c>
      <c r="W26" s="90">
        <f>IF('Medical equipment-OST'!R34="yes", 1, 0)</f>
        <v>0</v>
      </c>
      <c r="X26" s="90">
        <f>IF('Medical equipment-OST'!S34="yes", 1, 0)</f>
        <v>0</v>
      </c>
      <c r="Y26" s="90">
        <f t="shared" si="2"/>
        <v>0</v>
      </c>
      <c r="Z26" s="90">
        <f>IF('Medical equipment-OST'!AA34="Yes", 'Service providers'!G36, 1)</f>
        <v>1</v>
      </c>
      <c r="AA26" s="90" t="str">
        <f>IFERROR(('Medical equipment-OST'!AB34*Z26)/AG26, "0")</f>
        <v>0</v>
      </c>
      <c r="AB26" s="90">
        <f>IF('Medical equipment-OST'!AA34="Yes", 'Service providers'!H36, 1)</f>
        <v>1</v>
      </c>
      <c r="AC26" s="90" t="str">
        <f>IFERROR(('Medical equipment-OST'!AC34*AB26)/AG26, "0")</f>
        <v>0</v>
      </c>
      <c r="AD26" s="90">
        <f>IF('Medical equipment-OST'!X34="yes", 1, 0)</f>
        <v>0</v>
      </c>
      <c r="AE26" s="90">
        <f>IF('Medical equipment-OST'!Y34="yes", 1, 0)</f>
        <v>0</v>
      </c>
      <c r="AF26" s="90">
        <f>IF('Medical equipment-OST'!Z34="yes", 1, 0)</f>
        <v>0</v>
      </c>
      <c r="AG26" s="90">
        <f t="shared" si="3"/>
        <v>0</v>
      </c>
      <c r="AH26" s="90">
        <f>IF('Medical equipment-OST'!AH34="Yes", 'Service providers'!G36, 1)</f>
        <v>1</v>
      </c>
      <c r="AI26" s="90" t="str">
        <f>IFERROR(('Medical equipment-OST'!AI34*AH26)/AO26, "0")</f>
        <v>0</v>
      </c>
      <c r="AJ26" s="90">
        <f>IF('Medical equipment-OST'!AH34="Yes", 'Service providers'!H36, 1)</f>
        <v>1</v>
      </c>
      <c r="AK26" s="90" t="str">
        <f>IFERROR(('Medical equipment-OST'!AJ34*AJ26)/AO26, "0")</f>
        <v>0</v>
      </c>
      <c r="AL26" s="90">
        <f>IF('Medical equipment-OST'!AE34="yes", 1, 0)</f>
        <v>0</v>
      </c>
      <c r="AM26" s="90">
        <f>IF('Medical equipment-OST'!AF34="yes", 1, 0)</f>
        <v>0</v>
      </c>
      <c r="AN26" s="90">
        <f>IF('Medical equipment-OST'!AG34="yes", 1, 0)</f>
        <v>0</v>
      </c>
      <c r="AO26" s="90">
        <f t="shared" si="4"/>
        <v>0</v>
      </c>
      <c r="AP26" s="90">
        <f>IF('Medical equipment-OST'!AO34="Yes", 'Service providers'!G36, 1)</f>
        <v>1</v>
      </c>
      <c r="AQ26" s="90" t="str">
        <f>IFERROR(('Medical equipment-OST'!AP34*AP26)/AW26, "0")</f>
        <v>0</v>
      </c>
      <c r="AR26" s="90">
        <f>IF('Medical equipment-OST'!AO34="Yes", 'Service providers'!H36, 1)</f>
        <v>1</v>
      </c>
      <c r="AS26" s="90" t="str">
        <f>IFERROR(('Medical equipment-OST'!AQ34*AR26)/AW26, "0")</f>
        <v>0</v>
      </c>
      <c r="AT26" s="90">
        <f>IF('Medical equipment-OST'!AL34="yes", 1, 0)</f>
        <v>0</v>
      </c>
      <c r="AU26" s="90">
        <f>IF('Medical equipment-OST'!AM34="yes", 1, 0)</f>
        <v>0</v>
      </c>
      <c r="AV26" s="90">
        <f>IF('Medical equipment-OST'!AN34="yes", 1, 0)</f>
        <v>0</v>
      </c>
      <c r="AW26" s="90">
        <f t="shared" si="5"/>
        <v>0</v>
      </c>
      <c r="AX26" s="90">
        <f>IF('Medical equipment-OST'!AV34="Yes", 'Service providers'!G36, 1)</f>
        <v>1</v>
      </c>
      <c r="AY26" s="90" t="str">
        <f>IFERROR(('Medical equipment-OST'!AW34*AX26)/BE26, "0")</f>
        <v>0</v>
      </c>
      <c r="AZ26" s="90">
        <f>IF('Medical equipment-OST'!AV34="Yes", 'Service providers'!H36, 1)</f>
        <v>1</v>
      </c>
      <c r="BA26" s="90" t="str">
        <f>IFERROR(('Medical equipment-OST'!AX34*AZ26)/BE26, "0")</f>
        <v>0</v>
      </c>
      <c r="BB26" s="90">
        <f>IF('Medical equipment-OST'!AS34="yes", 1, 0)</f>
        <v>0</v>
      </c>
      <c r="BC26" s="90">
        <f>IF('Medical equipment-OST'!AT34="yes", 1, 0)</f>
        <v>0</v>
      </c>
      <c r="BD26" s="90">
        <f>IF('Medical equipment-OST'!AU34="yes", 1, 0)</f>
        <v>0</v>
      </c>
      <c r="BE26" s="90">
        <f t="shared" si="6"/>
        <v>0</v>
      </c>
      <c r="BF26" s="90">
        <f>IF('Medical equipment-OST'!BC34="Yes", 'Service providers'!G36, 1)</f>
        <v>1</v>
      </c>
      <c r="BG26" s="90" t="str">
        <f>IFERROR(('Medical equipment-OST'!BD34*BF26)/BM26, "0")</f>
        <v>0</v>
      </c>
      <c r="BH26" s="90">
        <f>IF('Medical equipment-OST'!BC34="Yes", 'Service providers'!H36, 1)</f>
        <v>1</v>
      </c>
      <c r="BI26" s="90" t="str">
        <f>IFERROR(('Medical equipment-OST'!BE34*BH26)/BM26, "0")</f>
        <v>0</v>
      </c>
      <c r="BJ26" s="90">
        <f>IF('Medical equipment-OST'!AZ34="yes", 1, 0)</f>
        <v>0</v>
      </c>
      <c r="BK26" s="90">
        <f>IF('Medical equipment-OST'!BA34="yes", 1, 0)</f>
        <v>0</v>
      </c>
      <c r="BL26" s="90">
        <f>IF('Medical equipment-OST'!BB34="yes", 1, 0)</f>
        <v>0</v>
      </c>
      <c r="BM26" s="90">
        <f t="shared" si="7"/>
        <v>0</v>
      </c>
    </row>
    <row r="27" spans="1:65" x14ac:dyDescent="0.25">
      <c r="A27" s="98" t="str">
        <f>'Service providers'!A37</f>
        <v>Enter name of Site 3</v>
      </c>
      <c r="B27" s="90">
        <f>IF('Medical equipment-OST'!F35="Yes", 'Service providers'!G37, 1)</f>
        <v>1</v>
      </c>
      <c r="C27" s="90" t="str">
        <f>IFERROR(('Medical equipment-OST'!G35*B27)/I27, "0")</f>
        <v>0</v>
      </c>
      <c r="D27" s="90">
        <f>IF('Medical equipment-OST'!F35="Yes", 'Service providers'!H37, 1)</f>
        <v>1</v>
      </c>
      <c r="E27" s="90" t="str">
        <f>IFERROR(('Medical equipment-OST'!H35*D27)/I27, "0")</f>
        <v>0</v>
      </c>
      <c r="F27" s="90">
        <f>IF('Medical equipment-OST'!C35="yes", 1, 0)</f>
        <v>0</v>
      </c>
      <c r="G27" s="90">
        <f>IF('Medical equipment-OST'!D35="yes", 1, 0)</f>
        <v>0</v>
      </c>
      <c r="H27" s="90">
        <f>IF('Medical equipment-OST'!E35="yes", 1, 0)</f>
        <v>0</v>
      </c>
      <c r="I27" s="90">
        <f t="shared" si="0"/>
        <v>0</v>
      </c>
      <c r="J27" s="90">
        <f>IF('Medical equipment-OST'!M35="Yes", 'Service providers'!G37, 1)</f>
        <v>1</v>
      </c>
      <c r="K27" s="90" t="str">
        <f>IFERROR(('Medical equipment-OST'!N35*J27)/Q27, "0")</f>
        <v>0</v>
      </c>
      <c r="L27" s="90">
        <f>IF('Medical equipment-OST'!M35="Yes", 'Service providers'!H37, 1)</f>
        <v>1</v>
      </c>
      <c r="M27" s="90" t="str">
        <f>IFERROR(('Medical equipment-OST'!O35*L27)/Q27, "0")</f>
        <v>0</v>
      </c>
      <c r="N27" s="90">
        <f>IF('Medical equipment-OST'!J35="yes", 1, 0)</f>
        <v>0</v>
      </c>
      <c r="O27" s="90">
        <f>IF('Medical equipment-OST'!K35="yes", 1, 0)</f>
        <v>0</v>
      </c>
      <c r="P27" s="90">
        <f>IF('Medical equipment-OST'!L35="yes", 1, 0)</f>
        <v>0</v>
      </c>
      <c r="Q27" s="90">
        <f t="shared" si="1"/>
        <v>0</v>
      </c>
      <c r="R27" s="90">
        <f>IF('Medical equipment-OST'!T35="Yes", 'Service providers'!G37, 1)</f>
        <v>1</v>
      </c>
      <c r="S27" s="90" t="str">
        <f>IFERROR(('Medical equipment-OST'!U35*R27)/Y27, "0")</f>
        <v>0</v>
      </c>
      <c r="T27" s="90">
        <f>IF('Medical equipment-OST'!T35="Yes", 'Service providers'!H37, 1)</f>
        <v>1</v>
      </c>
      <c r="U27" s="90" t="str">
        <f>IFERROR(('Medical equipment-OST'!V35*T27)/Y27, "0")</f>
        <v>0</v>
      </c>
      <c r="V27" s="90">
        <f>IF('Medical equipment-OST'!Q35="yes", 1, 0)</f>
        <v>0</v>
      </c>
      <c r="W27" s="90">
        <f>IF('Medical equipment-OST'!R35="yes", 1, 0)</f>
        <v>0</v>
      </c>
      <c r="X27" s="90">
        <f>IF('Medical equipment-OST'!S35="yes", 1, 0)</f>
        <v>0</v>
      </c>
      <c r="Y27" s="90">
        <f t="shared" si="2"/>
        <v>0</v>
      </c>
      <c r="Z27" s="90">
        <f>IF('Medical equipment-OST'!AA35="Yes", 'Service providers'!G37, 1)</f>
        <v>1</v>
      </c>
      <c r="AA27" s="90" t="str">
        <f>IFERROR(('Medical equipment-OST'!AB35*Z27)/AG27, "0")</f>
        <v>0</v>
      </c>
      <c r="AB27" s="90">
        <f>IF('Medical equipment-OST'!AA35="Yes", 'Service providers'!H37, 1)</f>
        <v>1</v>
      </c>
      <c r="AC27" s="90" t="str">
        <f>IFERROR(('Medical equipment-OST'!AC35*AB27)/AG27, "0")</f>
        <v>0</v>
      </c>
      <c r="AD27" s="90">
        <f>IF('Medical equipment-OST'!X35="yes", 1, 0)</f>
        <v>0</v>
      </c>
      <c r="AE27" s="90">
        <f>IF('Medical equipment-OST'!Y35="yes", 1, 0)</f>
        <v>0</v>
      </c>
      <c r="AF27" s="90">
        <f>IF('Medical equipment-OST'!Z35="yes", 1, 0)</f>
        <v>0</v>
      </c>
      <c r="AG27" s="90">
        <f t="shared" si="3"/>
        <v>0</v>
      </c>
      <c r="AH27" s="90">
        <f>IF('Medical equipment-OST'!AH35="Yes", 'Service providers'!G37, 1)</f>
        <v>1</v>
      </c>
      <c r="AI27" s="90" t="str">
        <f>IFERROR(('Medical equipment-OST'!AI35*AH27)/AO27, "0")</f>
        <v>0</v>
      </c>
      <c r="AJ27" s="90">
        <f>IF('Medical equipment-OST'!AH35="Yes", 'Service providers'!H37, 1)</f>
        <v>1</v>
      </c>
      <c r="AK27" s="90" t="str">
        <f>IFERROR(('Medical equipment-OST'!AJ35*AJ27)/AO27, "0")</f>
        <v>0</v>
      </c>
      <c r="AL27" s="90">
        <f>IF('Medical equipment-OST'!AE35="yes", 1, 0)</f>
        <v>0</v>
      </c>
      <c r="AM27" s="90">
        <f>IF('Medical equipment-OST'!AF35="yes", 1, 0)</f>
        <v>0</v>
      </c>
      <c r="AN27" s="90">
        <f>IF('Medical equipment-OST'!AG35="yes", 1, 0)</f>
        <v>0</v>
      </c>
      <c r="AO27" s="90">
        <f t="shared" si="4"/>
        <v>0</v>
      </c>
      <c r="AP27" s="90">
        <f>IF('Medical equipment-OST'!AO35="Yes", 'Service providers'!G37, 1)</f>
        <v>1</v>
      </c>
      <c r="AQ27" s="90" t="str">
        <f>IFERROR(('Medical equipment-OST'!AP35*AP27)/AW27, "0")</f>
        <v>0</v>
      </c>
      <c r="AR27" s="90">
        <f>IF('Medical equipment-OST'!AO35="Yes", 'Service providers'!H37, 1)</f>
        <v>1</v>
      </c>
      <c r="AS27" s="90" t="str">
        <f>IFERROR(('Medical equipment-OST'!AQ35*AR27)/AW27, "0")</f>
        <v>0</v>
      </c>
      <c r="AT27" s="90">
        <f>IF('Medical equipment-OST'!AL35="yes", 1, 0)</f>
        <v>0</v>
      </c>
      <c r="AU27" s="90">
        <f>IF('Medical equipment-OST'!AM35="yes", 1, 0)</f>
        <v>0</v>
      </c>
      <c r="AV27" s="90">
        <f>IF('Medical equipment-OST'!AN35="yes", 1, 0)</f>
        <v>0</v>
      </c>
      <c r="AW27" s="90">
        <f t="shared" si="5"/>
        <v>0</v>
      </c>
      <c r="AX27" s="90">
        <f>IF('Medical equipment-OST'!AV35="Yes", 'Service providers'!G37, 1)</f>
        <v>1</v>
      </c>
      <c r="AY27" s="90" t="str">
        <f>IFERROR(('Medical equipment-OST'!AW35*AX27)/BE27, "0")</f>
        <v>0</v>
      </c>
      <c r="AZ27" s="90">
        <f>IF('Medical equipment-OST'!AV35="Yes", 'Service providers'!H37, 1)</f>
        <v>1</v>
      </c>
      <c r="BA27" s="90" t="str">
        <f>IFERROR(('Medical equipment-OST'!AX35*AZ27)/BE27, "0")</f>
        <v>0</v>
      </c>
      <c r="BB27" s="90">
        <f>IF('Medical equipment-OST'!AS35="yes", 1, 0)</f>
        <v>0</v>
      </c>
      <c r="BC27" s="90">
        <f>IF('Medical equipment-OST'!AT35="yes", 1, 0)</f>
        <v>0</v>
      </c>
      <c r="BD27" s="90">
        <f>IF('Medical equipment-OST'!AU35="yes", 1, 0)</f>
        <v>0</v>
      </c>
      <c r="BE27" s="90">
        <f t="shared" si="6"/>
        <v>0</v>
      </c>
      <c r="BF27" s="90">
        <f>IF('Medical equipment-OST'!BC35="Yes", 'Service providers'!G37, 1)</f>
        <v>1</v>
      </c>
      <c r="BG27" s="90" t="str">
        <f>IFERROR(('Medical equipment-OST'!BD35*BF27)/BM27, "0")</f>
        <v>0</v>
      </c>
      <c r="BH27" s="90">
        <f>IF('Medical equipment-OST'!BC35="Yes", 'Service providers'!H37, 1)</f>
        <v>1</v>
      </c>
      <c r="BI27" s="90" t="str">
        <f>IFERROR(('Medical equipment-OST'!BE35*BH27)/BM27, "0")</f>
        <v>0</v>
      </c>
      <c r="BJ27" s="90">
        <f>IF('Medical equipment-OST'!AZ35="yes", 1, 0)</f>
        <v>0</v>
      </c>
      <c r="BK27" s="90">
        <f>IF('Medical equipment-OST'!BA35="yes", 1, 0)</f>
        <v>0</v>
      </c>
      <c r="BL27" s="90">
        <f>IF('Medical equipment-OST'!BB35="yes", 1, 0)</f>
        <v>0</v>
      </c>
      <c r="BM27" s="90">
        <f t="shared" si="7"/>
        <v>0</v>
      </c>
    </row>
    <row r="28" spans="1:65" x14ac:dyDescent="0.25">
      <c r="A28" s="98" t="str">
        <f>'Service providers'!A38</f>
        <v>Enter name of Site 4</v>
      </c>
      <c r="B28" s="90">
        <f>IF('Medical equipment-OST'!F36="Yes", 'Service providers'!G38, 1)</f>
        <v>1</v>
      </c>
      <c r="C28" s="90" t="str">
        <f>IFERROR(('Medical equipment-OST'!G36*B28)/I28, "0")</f>
        <v>0</v>
      </c>
      <c r="D28" s="90">
        <f>IF('Medical equipment-OST'!F36="Yes", 'Service providers'!H38, 1)</f>
        <v>1</v>
      </c>
      <c r="E28" s="90" t="str">
        <f>IFERROR(('Medical equipment-OST'!H36*D28)/I28, "0")</f>
        <v>0</v>
      </c>
      <c r="F28" s="90">
        <f>IF('Medical equipment-OST'!C36="yes", 1, 0)</f>
        <v>0</v>
      </c>
      <c r="G28" s="90">
        <f>IF('Medical equipment-OST'!D36="yes", 1, 0)</f>
        <v>0</v>
      </c>
      <c r="H28" s="90">
        <f>IF('Medical equipment-OST'!E36="yes", 1, 0)</f>
        <v>0</v>
      </c>
      <c r="I28" s="90">
        <f t="shared" si="0"/>
        <v>0</v>
      </c>
      <c r="J28" s="90">
        <f>IF('Medical equipment-OST'!M36="Yes", 'Service providers'!G38, 1)</f>
        <v>1</v>
      </c>
      <c r="K28" s="90" t="str">
        <f>IFERROR(('Medical equipment-OST'!N36*J28)/Q28, "0")</f>
        <v>0</v>
      </c>
      <c r="L28" s="90">
        <f>IF('Medical equipment-OST'!M36="Yes", 'Service providers'!H38, 1)</f>
        <v>1</v>
      </c>
      <c r="M28" s="90" t="str">
        <f>IFERROR(('Medical equipment-OST'!O36*L28)/Q28, "0")</f>
        <v>0</v>
      </c>
      <c r="N28" s="90">
        <f>IF('Medical equipment-OST'!J36="yes", 1, 0)</f>
        <v>0</v>
      </c>
      <c r="O28" s="90">
        <f>IF('Medical equipment-OST'!K36="yes", 1, 0)</f>
        <v>0</v>
      </c>
      <c r="P28" s="90">
        <f>IF('Medical equipment-OST'!L36="yes", 1, 0)</f>
        <v>0</v>
      </c>
      <c r="Q28" s="90">
        <f t="shared" si="1"/>
        <v>0</v>
      </c>
      <c r="R28" s="90">
        <f>IF('Medical equipment-OST'!T36="Yes", 'Service providers'!G38, 1)</f>
        <v>1</v>
      </c>
      <c r="S28" s="90" t="str">
        <f>IFERROR(('Medical equipment-OST'!U36*R28)/Y28, "0")</f>
        <v>0</v>
      </c>
      <c r="T28" s="90">
        <f>IF('Medical equipment-OST'!T36="Yes", 'Service providers'!H38, 1)</f>
        <v>1</v>
      </c>
      <c r="U28" s="90" t="str">
        <f>IFERROR(('Medical equipment-OST'!V36*T28)/Y28, "0")</f>
        <v>0</v>
      </c>
      <c r="V28" s="90">
        <f>IF('Medical equipment-OST'!Q36="yes", 1, 0)</f>
        <v>0</v>
      </c>
      <c r="W28" s="90">
        <f>IF('Medical equipment-OST'!R36="yes", 1, 0)</f>
        <v>0</v>
      </c>
      <c r="X28" s="90">
        <f>IF('Medical equipment-OST'!S36="yes", 1, 0)</f>
        <v>0</v>
      </c>
      <c r="Y28" s="90">
        <f t="shared" si="2"/>
        <v>0</v>
      </c>
      <c r="Z28" s="90">
        <f>IF('Medical equipment-OST'!AA36="Yes", 'Service providers'!G38, 1)</f>
        <v>1</v>
      </c>
      <c r="AA28" s="90" t="str">
        <f>IFERROR(('Medical equipment-OST'!AB36*Z28)/AG28, "0")</f>
        <v>0</v>
      </c>
      <c r="AB28" s="90">
        <f>IF('Medical equipment-OST'!AA36="Yes", 'Service providers'!H38, 1)</f>
        <v>1</v>
      </c>
      <c r="AC28" s="90" t="str">
        <f>IFERROR(('Medical equipment-OST'!AC36*AB28)/AG28, "0")</f>
        <v>0</v>
      </c>
      <c r="AD28" s="90">
        <f>IF('Medical equipment-OST'!X36="yes", 1, 0)</f>
        <v>0</v>
      </c>
      <c r="AE28" s="90">
        <f>IF('Medical equipment-OST'!Y36="yes", 1, 0)</f>
        <v>0</v>
      </c>
      <c r="AF28" s="90">
        <f>IF('Medical equipment-OST'!Z36="yes", 1, 0)</f>
        <v>0</v>
      </c>
      <c r="AG28" s="90">
        <f t="shared" si="3"/>
        <v>0</v>
      </c>
      <c r="AH28" s="90">
        <f>IF('Medical equipment-OST'!AH36="Yes", 'Service providers'!G38, 1)</f>
        <v>1</v>
      </c>
      <c r="AI28" s="90" t="str">
        <f>IFERROR(('Medical equipment-OST'!AI36*AH28)/AO28, "0")</f>
        <v>0</v>
      </c>
      <c r="AJ28" s="90">
        <f>IF('Medical equipment-OST'!AH36="Yes", 'Service providers'!H38, 1)</f>
        <v>1</v>
      </c>
      <c r="AK28" s="90" t="str">
        <f>IFERROR(('Medical equipment-OST'!AJ36*AJ28)/AO28, "0")</f>
        <v>0</v>
      </c>
      <c r="AL28" s="90">
        <f>IF('Medical equipment-OST'!AE36="yes", 1, 0)</f>
        <v>0</v>
      </c>
      <c r="AM28" s="90">
        <f>IF('Medical equipment-OST'!AF36="yes", 1, 0)</f>
        <v>0</v>
      </c>
      <c r="AN28" s="90">
        <f>IF('Medical equipment-OST'!AG36="yes", 1, 0)</f>
        <v>0</v>
      </c>
      <c r="AO28" s="90">
        <f t="shared" si="4"/>
        <v>0</v>
      </c>
      <c r="AP28" s="90">
        <f>IF('Medical equipment-OST'!AO36="Yes", 'Service providers'!G38, 1)</f>
        <v>1</v>
      </c>
      <c r="AQ28" s="90" t="str">
        <f>IFERROR(('Medical equipment-OST'!AP36*AP28)/AW28, "0")</f>
        <v>0</v>
      </c>
      <c r="AR28" s="90">
        <f>IF('Medical equipment-OST'!AO36="Yes", 'Service providers'!H38, 1)</f>
        <v>1</v>
      </c>
      <c r="AS28" s="90" t="str">
        <f>IFERROR(('Medical equipment-OST'!AQ36*AR28)/AW28, "0")</f>
        <v>0</v>
      </c>
      <c r="AT28" s="90">
        <f>IF('Medical equipment-OST'!AL36="yes", 1, 0)</f>
        <v>0</v>
      </c>
      <c r="AU28" s="90">
        <f>IF('Medical equipment-OST'!AM36="yes", 1, 0)</f>
        <v>0</v>
      </c>
      <c r="AV28" s="90">
        <f>IF('Medical equipment-OST'!AN36="yes", 1, 0)</f>
        <v>0</v>
      </c>
      <c r="AW28" s="90">
        <f t="shared" si="5"/>
        <v>0</v>
      </c>
      <c r="AX28" s="90">
        <f>IF('Medical equipment-OST'!AV36="Yes", 'Service providers'!G38, 1)</f>
        <v>1</v>
      </c>
      <c r="AY28" s="90" t="str">
        <f>IFERROR(('Medical equipment-OST'!AW36*AX28)/BE28, "0")</f>
        <v>0</v>
      </c>
      <c r="AZ28" s="90">
        <f>IF('Medical equipment-OST'!AV36="Yes", 'Service providers'!H38, 1)</f>
        <v>1</v>
      </c>
      <c r="BA28" s="90" t="str">
        <f>IFERROR(('Medical equipment-OST'!AX36*AZ28)/BE28, "0")</f>
        <v>0</v>
      </c>
      <c r="BB28" s="90">
        <f>IF('Medical equipment-OST'!AS36="yes", 1, 0)</f>
        <v>0</v>
      </c>
      <c r="BC28" s="90">
        <f>IF('Medical equipment-OST'!AT36="yes", 1, 0)</f>
        <v>0</v>
      </c>
      <c r="BD28" s="90">
        <f>IF('Medical equipment-OST'!AU36="yes", 1, 0)</f>
        <v>0</v>
      </c>
      <c r="BE28" s="90">
        <f t="shared" si="6"/>
        <v>0</v>
      </c>
      <c r="BF28" s="90">
        <f>IF('Medical equipment-OST'!BC36="Yes", 'Service providers'!G38, 1)</f>
        <v>1</v>
      </c>
      <c r="BG28" s="90" t="str">
        <f>IFERROR(('Medical equipment-OST'!BD36*BF28)/BM28, "0")</f>
        <v>0</v>
      </c>
      <c r="BH28" s="90">
        <f>IF('Medical equipment-OST'!BC36="Yes", 'Service providers'!H38, 1)</f>
        <v>1</v>
      </c>
      <c r="BI28" s="90" t="str">
        <f>IFERROR(('Medical equipment-OST'!BE36*BH28)/BM28, "0")</f>
        <v>0</v>
      </c>
      <c r="BJ28" s="90">
        <f>IF('Medical equipment-OST'!AZ36="yes", 1, 0)</f>
        <v>0</v>
      </c>
      <c r="BK28" s="90">
        <f>IF('Medical equipment-OST'!BA36="yes", 1, 0)</f>
        <v>0</v>
      </c>
      <c r="BL28" s="90">
        <f>IF('Medical equipment-OST'!BB36="yes", 1, 0)</f>
        <v>0</v>
      </c>
      <c r="BM28" s="90">
        <f t="shared" si="7"/>
        <v>0</v>
      </c>
    </row>
    <row r="29" spans="1:65" x14ac:dyDescent="0.25">
      <c r="A29" s="98" t="str">
        <f>'Service providers'!A39</f>
        <v>Enter name of Site 5</v>
      </c>
      <c r="B29" s="90">
        <f>IF('Medical equipment-OST'!F37="Yes", 'Service providers'!G39, 1)</f>
        <v>1</v>
      </c>
      <c r="C29" s="90" t="str">
        <f>IFERROR(('Medical equipment-OST'!G37*B29)/I29, "0")</f>
        <v>0</v>
      </c>
      <c r="D29" s="90">
        <f>IF('Medical equipment-OST'!F37="Yes", 'Service providers'!H39, 1)</f>
        <v>1</v>
      </c>
      <c r="E29" s="90" t="str">
        <f>IFERROR(('Medical equipment-OST'!H37*D29)/I29, "0")</f>
        <v>0</v>
      </c>
      <c r="F29" s="90">
        <f>IF('Medical equipment-OST'!C37="yes", 1, 0)</f>
        <v>0</v>
      </c>
      <c r="G29" s="90">
        <f>IF('Medical equipment-OST'!D37="yes", 1, 0)</f>
        <v>0</v>
      </c>
      <c r="H29" s="90">
        <f>IF('Medical equipment-OST'!E37="yes", 1, 0)</f>
        <v>0</v>
      </c>
      <c r="I29" s="90">
        <f t="shared" si="0"/>
        <v>0</v>
      </c>
      <c r="J29" s="90">
        <f>IF('Medical equipment-OST'!M37="Yes", 'Service providers'!G39, 1)</f>
        <v>1</v>
      </c>
      <c r="K29" s="90" t="str">
        <f>IFERROR(('Medical equipment-OST'!N37*J29)/Q29, "0")</f>
        <v>0</v>
      </c>
      <c r="L29" s="90">
        <f>IF('Medical equipment-OST'!M37="Yes", 'Service providers'!H39, 1)</f>
        <v>1</v>
      </c>
      <c r="M29" s="90" t="str">
        <f>IFERROR(('Medical equipment-OST'!O37*L29)/Q29, "0")</f>
        <v>0</v>
      </c>
      <c r="N29" s="90">
        <f>IF('Medical equipment-OST'!J37="yes", 1, 0)</f>
        <v>0</v>
      </c>
      <c r="O29" s="90">
        <f>IF('Medical equipment-OST'!K37="yes", 1, 0)</f>
        <v>0</v>
      </c>
      <c r="P29" s="90">
        <f>IF('Medical equipment-OST'!L37="yes", 1, 0)</f>
        <v>0</v>
      </c>
      <c r="Q29" s="90">
        <f t="shared" si="1"/>
        <v>0</v>
      </c>
      <c r="R29" s="90">
        <f>IF('Medical equipment-OST'!T37="Yes", 'Service providers'!G39, 1)</f>
        <v>1</v>
      </c>
      <c r="S29" s="90" t="str">
        <f>IFERROR(('Medical equipment-OST'!U37*R29)/Y29, "0")</f>
        <v>0</v>
      </c>
      <c r="T29" s="90">
        <f>IF('Medical equipment-OST'!T37="Yes", 'Service providers'!H39, 1)</f>
        <v>1</v>
      </c>
      <c r="U29" s="90" t="str">
        <f>IFERROR(('Medical equipment-OST'!V37*T29)/Y29, "0")</f>
        <v>0</v>
      </c>
      <c r="V29" s="90">
        <f>IF('Medical equipment-OST'!Q37="yes", 1, 0)</f>
        <v>0</v>
      </c>
      <c r="W29" s="90">
        <f>IF('Medical equipment-OST'!R37="yes", 1, 0)</f>
        <v>0</v>
      </c>
      <c r="X29" s="90">
        <f>IF('Medical equipment-OST'!S37="yes", 1, 0)</f>
        <v>0</v>
      </c>
      <c r="Y29" s="90">
        <f t="shared" si="2"/>
        <v>0</v>
      </c>
      <c r="Z29" s="90">
        <f>IF('Medical equipment-OST'!AA37="Yes", 'Service providers'!G39, 1)</f>
        <v>1</v>
      </c>
      <c r="AA29" s="90" t="str">
        <f>IFERROR(('Medical equipment-OST'!AB37*Z29)/AG29, "0")</f>
        <v>0</v>
      </c>
      <c r="AB29" s="90">
        <f>IF('Medical equipment-OST'!AA37="Yes", 'Service providers'!H39, 1)</f>
        <v>1</v>
      </c>
      <c r="AC29" s="90" t="str">
        <f>IFERROR(('Medical equipment-OST'!AC37*AB29)/AG29, "0")</f>
        <v>0</v>
      </c>
      <c r="AD29" s="90">
        <f>IF('Medical equipment-OST'!X37="yes", 1, 0)</f>
        <v>0</v>
      </c>
      <c r="AE29" s="90">
        <f>IF('Medical equipment-OST'!Y37="yes", 1, 0)</f>
        <v>0</v>
      </c>
      <c r="AF29" s="90">
        <f>IF('Medical equipment-OST'!Z37="yes", 1, 0)</f>
        <v>0</v>
      </c>
      <c r="AG29" s="90">
        <f t="shared" si="3"/>
        <v>0</v>
      </c>
      <c r="AH29" s="90">
        <f>IF('Medical equipment-OST'!AH37="Yes", 'Service providers'!G39, 1)</f>
        <v>1</v>
      </c>
      <c r="AI29" s="90" t="str">
        <f>IFERROR(('Medical equipment-OST'!AI37*AH29)/AO29, "0")</f>
        <v>0</v>
      </c>
      <c r="AJ29" s="90">
        <f>IF('Medical equipment-OST'!AH37="Yes", 'Service providers'!H39, 1)</f>
        <v>1</v>
      </c>
      <c r="AK29" s="90" t="str">
        <f>IFERROR(('Medical equipment-OST'!AJ37*AJ29)/AO29, "0")</f>
        <v>0</v>
      </c>
      <c r="AL29" s="90">
        <f>IF('Medical equipment-OST'!AE37="yes", 1, 0)</f>
        <v>0</v>
      </c>
      <c r="AM29" s="90">
        <f>IF('Medical equipment-OST'!AF37="yes", 1, 0)</f>
        <v>0</v>
      </c>
      <c r="AN29" s="90">
        <f>IF('Medical equipment-OST'!AG37="yes", 1, 0)</f>
        <v>0</v>
      </c>
      <c r="AO29" s="90">
        <f t="shared" si="4"/>
        <v>0</v>
      </c>
      <c r="AP29" s="90">
        <f>IF('Medical equipment-OST'!AO37="Yes", 'Service providers'!G39, 1)</f>
        <v>1</v>
      </c>
      <c r="AQ29" s="90" t="str">
        <f>IFERROR(('Medical equipment-OST'!AP37*AP29)/AW29, "0")</f>
        <v>0</v>
      </c>
      <c r="AR29" s="90">
        <f>IF('Medical equipment-OST'!AO37="Yes", 'Service providers'!H39, 1)</f>
        <v>1</v>
      </c>
      <c r="AS29" s="90" t="str">
        <f>IFERROR(('Medical equipment-OST'!AQ37*AR29)/AW29, "0")</f>
        <v>0</v>
      </c>
      <c r="AT29" s="90">
        <f>IF('Medical equipment-OST'!AL37="yes", 1, 0)</f>
        <v>0</v>
      </c>
      <c r="AU29" s="90">
        <f>IF('Medical equipment-OST'!AM37="yes", 1, 0)</f>
        <v>0</v>
      </c>
      <c r="AV29" s="90">
        <f>IF('Medical equipment-OST'!AN37="yes", 1, 0)</f>
        <v>0</v>
      </c>
      <c r="AW29" s="90">
        <f t="shared" si="5"/>
        <v>0</v>
      </c>
      <c r="AX29" s="90">
        <f>IF('Medical equipment-OST'!AV37="Yes", 'Service providers'!G39, 1)</f>
        <v>1</v>
      </c>
      <c r="AY29" s="90" t="str">
        <f>IFERROR(('Medical equipment-OST'!AW37*AX29)/BE29, "0")</f>
        <v>0</v>
      </c>
      <c r="AZ29" s="90">
        <f>IF('Medical equipment-OST'!AV37="Yes", 'Service providers'!H39, 1)</f>
        <v>1</v>
      </c>
      <c r="BA29" s="90" t="str">
        <f>IFERROR(('Medical equipment-OST'!AX37*AZ29)/BE29, "0")</f>
        <v>0</v>
      </c>
      <c r="BB29" s="90">
        <f>IF('Medical equipment-OST'!AS37="yes", 1, 0)</f>
        <v>0</v>
      </c>
      <c r="BC29" s="90">
        <f>IF('Medical equipment-OST'!AT37="yes", 1, 0)</f>
        <v>0</v>
      </c>
      <c r="BD29" s="90">
        <f>IF('Medical equipment-OST'!AU37="yes", 1, 0)</f>
        <v>0</v>
      </c>
      <c r="BE29" s="90">
        <f t="shared" si="6"/>
        <v>0</v>
      </c>
      <c r="BF29" s="90">
        <f>IF('Medical equipment-OST'!BC37="Yes", 'Service providers'!G39, 1)</f>
        <v>1</v>
      </c>
      <c r="BG29" s="90" t="str">
        <f>IFERROR(('Medical equipment-OST'!BD37*BF29)/BM29, "0")</f>
        <v>0</v>
      </c>
      <c r="BH29" s="90">
        <f>IF('Medical equipment-OST'!BC37="Yes", 'Service providers'!H39, 1)</f>
        <v>1</v>
      </c>
      <c r="BI29" s="90" t="str">
        <f>IFERROR(('Medical equipment-OST'!BE37*BH29)/BM29, "0")</f>
        <v>0</v>
      </c>
      <c r="BJ29" s="90">
        <f>IF('Medical equipment-OST'!AZ37="yes", 1, 0)</f>
        <v>0</v>
      </c>
      <c r="BK29" s="90">
        <f>IF('Medical equipment-OST'!BA37="yes", 1, 0)</f>
        <v>0</v>
      </c>
      <c r="BL29" s="90">
        <f>IF('Medical equipment-OST'!BB37="yes", 1, 0)</f>
        <v>0</v>
      </c>
      <c r="BM29" s="90">
        <f t="shared" si="7"/>
        <v>0</v>
      </c>
    </row>
    <row r="30" spans="1:65" x14ac:dyDescent="0.25">
      <c r="A30" s="98" t="str">
        <f>'Service providers'!A40</f>
        <v>Enter name of Site 6</v>
      </c>
      <c r="B30" s="90">
        <f>IF('Medical equipment-OST'!F38="Yes", 'Service providers'!G40, 1)</f>
        <v>1</v>
      </c>
      <c r="C30" s="90" t="str">
        <f>IFERROR(('Medical equipment-OST'!G38*B30)/I30, "0")</f>
        <v>0</v>
      </c>
      <c r="D30" s="90">
        <f>IF('Medical equipment-OST'!F38="Yes", 'Service providers'!H40, 1)</f>
        <v>1</v>
      </c>
      <c r="E30" s="90" t="str">
        <f>IFERROR(('Medical equipment-OST'!H38*D30)/I30, "0")</f>
        <v>0</v>
      </c>
      <c r="F30" s="90">
        <f>IF('Medical equipment-OST'!C38="yes", 1, 0)</f>
        <v>0</v>
      </c>
      <c r="G30" s="90">
        <f>IF('Medical equipment-OST'!D38="yes", 1, 0)</f>
        <v>0</v>
      </c>
      <c r="H30" s="90">
        <f>IF('Medical equipment-OST'!E38="yes", 1, 0)</f>
        <v>0</v>
      </c>
      <c r="I30" s="90">
        <f t="shared" si="0"/>
        <v>0</v>
      </c>
      <c r="J30" s="90">
        <f>IF('Medical equipment-OST'!M38="Yes", 'Service providers'!G40, 1)</f>
        <v>1</v>
      </c>
      <c r="K30" s="90" t="str">
        <f>IFERROR(('Medical equipment-OST'!N38*J30)/Q30, "0")</f>
        <v>0</v>
      </c>
      <c r="L30" s="90">
        <f>IF('Medical equipment-OST'!M38="Yes", 'Service providers'!H40, 1)</f>
        <v>1</v>
      </c>
      <c r="M30" s="90" t="str">
        <f>IFERROR(('Medical equipment-OST'!O38*L30)/Q30, "0")</f>
        <v>0</v>
      </c>
      <c r="N30" s="90">
        <f>IF('Medical equipment-OST'!J38="yes", 1, 0)</f>
        <v>0</v>
      </c>
      <c r="O30" s="90">
        <f>IF('Medical equipment-OST'!K38="yes", 1, 0)</f>
        <v>0</v>
      </c>
      <c r="P30" s="90">
        <f>IF('Medical equipment-OST'!L38="yes", 1, 0)</f>
        <v>0</v>
      </c>
      <c r="Q30" s="90">
        <f t="shared" si="1"/>
        <v>0</v>
      </c>
      <c r="R30" s="90">
        <f>IF('Medical equipment-OST'!T38="Yes", 'Service providers'!G40, 1)</f>
        <v>1</v>
      </c>
      <c r="S30" s="90" t="str">
        <f>IFERROR(('Medical equipment-OST'!U38*R30)/Y30, "0")</f>
        <v>0</v>
      </c>
      <c r="T30" s="90">
        <f>IF('Medical equipment-OST'!T38="Yes", 'Service providers'!H40, 1)</f>
        <v>1</v>
      </c>
      <c r="U30" s="90" t="str">
        <f>IFERROR(('Medical equipment-OST'!V38*T30)/Y30, "0")</f>
        <v>0</v>
      </c>
      <c r="V30" s="90">
        <f>IF('Medical equipment-OST'!Q38="yes", 1, 0)</f>
        <v>0</v>
      </c>
      <c r="W30" s="90">
        <f>IF('Medical equipment-OST'!R38="yes", 1, 0)</f>
        <v>0</v>
      </c>
      <c r="X30" s="90">
        <f>IF('Medical equipment-OST'!S38="yes", 1, 0)</f>
        <v>0</v>
      </c>
      <c r="Y30" s="90">
        <f t="shared" si="2"/>
        <v>0</v>
      </c>
      <c r="Z30" s="90">
        <f>IF('Medical equipment-OST'!AA38="Yes", 'Service providers'!G40, 1)</f>
        <v>1</v>
      </c>
      <c r="AA30" s="90" t="str">
        <f>IFERROR(('Medical equipment-OST'!AB38*Z30)/AG30, "0")</f>
        <v>0</v>
      </c>
      <c r="AB30" s="90">
        <f>IF('Medical equipment-OST'!AA38="Yes", 'Service providers'!H40, 1)</f>
        <v>1</v>
      </c>
      <c r="AC30" s="90" t="str">
        <f>IFERROR(('Medical equipment-OST'!AC38*AB30)/AG30, "0")</f>
        <v>0</v>
      </c>
      <c r="AD30" s="90">
        <f>IF('Medical equipment-OST'!X38="yes", 1, 0)</f>
        <v>0</v>
      </c>
      <c r="AE30" s="90">
        <f>IF('Medical equipment-OST'!Y38="yes", 1, 0)</f>
        <v>0</v>
      </c>
      <c r="AF30" s="90">
        <f>IF('Medical equipment-OST'!Z38="yes", 1, 0)</f>
        <v>0</v>
      </c>
      <c r="AG30" s="90">
        <f t="shared" si="3"/>
        <v>0</v>
      </c>
      <c r="AH30" s="90">
        <f>IF('Medical equipment-OST'!AH38="Yes", 'Service providers'!G40, 1)</f>
        <v>1</v>
      </c>
      <c r="AI30" s="90" t="str">
        <f>IFERROR(('Medical equipment-OST'!AI38*AH30)/AO30, "0")</f>
        <v>0</v>
      </c>
      <c r="AJ30" s="90">
        <f>IF('Medical equipment-OST'!AH38="Yes", 'Service providers'!H40, 1)</f>
        <v>1</v>
      </c>
      <c r="AK30" s="90" t="str">
        <f>IFERROR(('Medical equipment-OST'!AJ38*AJ30)/AO30, "0")</f>
        <v>0</v>
      </c>
      <c r="AL30" s="90">
        <f>IF('Medical equipment-OST'!AE38="yes", 1, 0)</f>
        <v>0</v>
      </c>
      <c r="AM30" s="90">
        <f>IF('Medical equipment-OST'!AF38="yes", 1, 0)</f>
        <v>0</v>
      </c>
      <c r="AN30" s="90">
        <f>IF('Medical equipment-OST'!AG38="yes", 1, 0)</f>
        <v>0</v>
      </c>
      <c r="AO30" s="90">
        <f t="shared" si="4"/>
        <v>0</v>
      </c>
      <c r="AP30" s="90">
        <f>IF('Medical equipment-OST'!AO38="Yes", 'Service providers'!G40, 1)</f>
        <v>1</v>
      </c>
      <c r="AQ30" s="90" t="str">
        <f>IFERROR(('Medical equipment-OST'!AP38*AP30)/AW30, "0")</f>
        <v>0</v>
      </c>
      <c r="AR30" s="90">
        <f>IF('Medical equipment-OST'!AO38="Yes", 'Service providers'!H40, 1)</f>
        <v>1</v>
      </c>
      <c r="AS30" s="90" t="str">
        <f>IFERROR(('Medical equipment-OST'!AQ38*AR30)/AW30, "0")</f>
        <v>0</v>
      </c>
      <c r="AT30" s="90">
        <f>IF('Medical equipment-OST'!AL38="yes", 1, 0)</f>
        <v>0</v>
      </c>
      <c r="AU30" s="90">
        <f>IF('Medical equipment-OST'!AM38="yes", 1, 0)</f>
        <v>0</v>
      </c>
      <c r="AV30" s="90">
        <f>IF('Medical equipment-OST'!AN38="yes", 1, 0)</f>
        <v>0</v>
      </c>
      <c r="AW30" s="90">
        <f t="shared" si="5"/>
        <v>0</v>
      </c>
      <c r="AX30" s="90">
        <f>IF('Medical equipment-OST'!AV38="Yes", 'Service providers'!G40, 1)</f>
        <v>1</v>
      </c>
      <c r="AY30" s="90" t="str">
        <f>IFERROR(('Medical equipment-OST'!AW38*AX30)/BE30, "0")</f>
        <v>0</v>
      </c>
      <c r="AZ30" s="90">
        <f>IF('Medical equipment-OST'!AV38="Yes", 'Service providers'!H40, 1)</f>
        <v>1</v>
      </c>
      <c r="BA30" s="90" t="str">
        <f>IFERROR(('Medical equipment-OST'!AX38*AZ30)/BE30, "0")</f>
        <v>0</v>
      </c>
      <c r="BB30" s="90">
        <f>IF('Medical equipment-OST'!AS38="yes", 1, 0)</f>
        <v>0</v>
      </c>
      <c r="BC30" s="90">
        <f>IF('Medical equipment-OST'!AT38="yes", 1, 0)</f>
        <v>0</v>
      </c>
      <c r="BD30" s="90">
        <f>IF('Medical equipment-OST'!AU38="yes", 1, 0)</f>
        <v>0</v>
      </c>
      <c r="BE30" s="90">
        <f t="shared" si="6"/>
        <v>0</v>
      </c>
      <c r="BF30" s="90">
        <f>IF('Medical equipment-OST'!BC38="Yes", 'Service providers'!G40, 1)</f>
        <v>1</v>
      </c>
      <c r="BG30" s="90" t="str">
        <f>IFERROR(('Medical equipment-OST'!BD38*BF30)/BM30, "0")</f>
        <v>0</v>
      </c>
      <c r="BH30" s="90">
        <f>IF('Medical equipment-OST'!BC38="Yes", 'Service providers'!H40, 1)</f>
        <v>1</v>
      </c>
      <c r="BI30" s="90" t="str">
        <f>IFERROR(('Medical equipment-OST'!BE38*BH30)/BM30, "0")</f>
        <v>0</v>
      </c>
      <c r="BJ30" s="90">
        <f>IF('Medical equipment-OST'!AZ38="yes", 1, 0)</f>
        <v>0</v>
      </c>
      <c r="BK30" s="90">
        <f>IF('Medical equipment-OST'!BA38="yes", 1, 0)</f>
        <v>0</v>
      </c>
      <c r="BL30" s="90">
        <f>IF('Medical equipment-OST'!BB38="yes", 1, 0)</f>
        <v>0</v>
      </c>
      <c r="BM30" s="90">
        <f t="shared" si="7"/>
        <v>0</v>
      </c>
    </row>
    <row r="31" spans="1:65" x14ac:dyDescent="0.25">
      <c r="A31" s="98" t="str">
        <f>'Service providers'!A41</f>
        <v>Enter name of Site 7</v>
      </c>
      <c r="B31" s="90">
        <f>IF('Medical equipment-OST'!F39="Yes", 'Service providers'!G41, 1)</f>
        <v>1</v>
      </c>
      <c r="C31" s="90" t="str">
        <f>IFERROR(('Medical equipment-OST'!G39*B31)/I31, "0")</f>
        <v>0</v>
      </c>
      <c r="D31" s="90">
        <f>IF('Medical equipment-OST'!F39="Yes", 'Service providers'!H41, 1)</f>
        <v>1</v>
      </c>
      <c r="E31" s="90" t="str">
        <f>IFERROR(('Medical equipment-OST'!H39*D31)/I31, "0")</f>
        <v>0</v>
      </c>
      <c r="F31" s="90">
        <f>IF('Medical equipment-OST'!C39="yes", 1, 0)</f>
        <v>0</v>
      </c>
      <c r="G31" s="90">
        <f>IF('Medical equipment-OST'!D39="yes", 1, 0)</f>
        <v>0</v>
      </c>
      <c r="H31" s="90">
        <f>IF('Medical equipment-OST'!E39="yes", 1, 0)</f>
        <v>0</v>
      </c>
      <c r="I31" s="90">
        <f t="shared" si="0"/>
        <v>0</v>
      </c>
      <c r="J31" s="90">
        <f>IF('Medical equipment-OST'!M39="Yes", 'Service providers'!G41, 1)</f>
        <v>1</v>
      </c>
      <c r="K31" s="90" t="str">
        <f>IFERROR(('Medical equipment-OST'!N39*J31)/Q31, "0")</f>
        <v>0</v>
      </c>
      <c r="L31" s="90">
        <f>IF('Medical equipment-OST'!M39="Yes", 'Service providers'!H41, 1)</f>
        <v>1</v>
      </c>
      <c r="M31" s="90" t="str">
        <f>IFERROR(('Medical equipment-OST'!O39*L31)/Q31, "0")</f>
        <v>0</v>
      </c>
      <c r="N31" s="90">
        <f>IF('Medical equipment-OST'!J39="yes", 1, 0)</f>
        <v>0</v>
      </c>
      <c r="O31" s="90">
        <f>IF('Medical equipment-OST'!K39="yes", 1, 0)</f>
        <v>0</v>
      </c>
      <c r="P31" s="90">
        <f>IF('Medical equipment-OST'!L39="yes", 1, 0)</f>
        <v>0</v>
      </c>
      <c r="Q31" s="90">
        <f t="shared" si="1"/>
        <v>0</v>
      </c>
      <c r="R31" s="90">
        <f>IF('Medical equipment-OST'!T39="Yes", 'Service providers'!G41, 1)</f>
        <v>1</v>
      </c>
      <c r="S31" s="90" t="str">
        <f>IFERROR(('Medical equipment-OST'!U39*R31)/Y31, "0")</f>
        <v>0</v>
      </c>
      <c r="T31" s="90">
        <f>IF('Medical equipment-OST'!T39="Yes", 'Service providers'!H41, 1)</f>
        <v>1</v>
      </c>
      <c r="U31" s="90" t="str">
        <f>IFERROR(('Medical equipment-OST'!V39*T31)/Y31, "0")</f>
        <v>0</v>
      </c>
      <c r="V31" s="90">
        <f>IF('Medical equipment-OST'!Q39="yes", 1, 0)</f>
        <v>0</v>
      </c>
      <c r="W31" s="90">
        <f>IF('Medical equipment-OST'!R39="yes", 1, 0)</f>
        <v>0</v>
      </c>
      <c r="X31" s="90">
        <f>IF('Medical equipment-OST'!S39="yes", 1, 0)</f>
        <v>0</v>
      </c>
      <c r="Y31" s="90">
        <f t="shared" si="2"/>
        <v>0</v>
      </c>
      <c r="Z31" s="90">
        <f>IF('Medical equipment-OST'!AA39="Yes", 'Service providers'!G41, 1)</f>
        <v>1</v>
      </c>
      <c r="AA31" s="90" t="str">
        <f>IFERROR(('Medical equipment-OST'!AB39*Z31)/AG31, "0")</f>
        <v>0</v>
      </c>
      <c r="AB31" s="90">
        <f>IF('Medical equipment-OST'!AA39="Yes", 'Service providers'!H41, 1)</f>
        <v>1</v>
      </c>
      <c r="AC31" s="90" t="str">
        <f>IFERROR(('Medical equipment-OST'!AC39*AB31)/AG31, "0")</f>
        <v>0</v>
      </c>
      <c r="AD31" s="90">
        <f>IF('Medical equipment-OST'!X39="yes", 1, 0)</f>
        <v>0</v>
      </c>
      <c r="AE31" s="90">
        <f>IF('Medical equipment-OST'!Y39="yes", 1, 0)</f>
        <v>0</v>
      </c>
      <c r="AF31" s="90">
        <f>IF('Medical equipment-OST'!Z39="yes", 1, 0)</f>
        <v>0</v>
      </c>
      <c r="AG31" s="90">
        <f t="shared" si="3"/>
        <v>0</v>
      </c>
      <c r="AH31" s="90">
        <f>IF('Medical equipment-OST'!AH39="Yes", 'Service providers'!G41, 1)</f>
        <v>1</v>
      </c>
      <c r="AI31" s="90" t="str">
        <f>IFERROR(('Medical equipment-OST'!AI39*AH31)/AO31, "0")</f>
        <v>0</v>
      </c>
      <c r="AJ31" s="90">
        <f>IF('Medical equipment-OST'!AH39="Yes", 'Service providers'!H41, 1)</f>
        <v>1</v>
      </c>
      <c r="AK31" s="90" t="str">
        <f>IFERROR(('Medical equipment-OST'!AJ39*AJ31)/AO31, "0")</f>
        <v>0</v>
      </c>
      <c r="AL31" s="90">
        <f>IF('Medical equipment-OST'!AE39="yes", 1, 0)</f>
        <v>0</v>
      </c>
      <c r="AM31" s="90">
        <f>IF('Medical equipment-OST'!AF39="yes", 1, 0)</f>
        <v>0</v>
      </c>
      <c r="AN31" s="90">
        <f>IF('Medical equipment-OST'!AG39="yes", 1, 0)</f>
        <v>0</v>
      </c>
      <c r="AO31" s="90">
        <f t="shared" si="4"/>
        <v>0</v>
      </c>
      <c r="AP31" s="90">
        <f>IF('Medical equipment-OST'!AO39="Yes", 'Service providers'!G41, 1)</f>
        <v>1</v>
      </c>
      <c r="AQ31" s="90" t="str">
        <f>IFERROR(('Medical equipment-OST'!AP39*AP31)/AW31, "0")</f>
        <v>0</v>
      </c>
      <c r="AR31" s="90">
        <f>IF('Medical equipment-OST'!AO39="Yes", 'Service providers'!H41, 1)</f>
        <v>1</v>
      </c>
      <c r="AS31" s="90" t="str">
        <f>IFERROR(('Medical equipment-OST'!AQ39*AR31)/AW31, "0")</f>
        <v>0</v>
      </c>
      <c r="AT31" s="90">
        <f>IF('Medical equipment-OST'!AL39="yes", 1, 0)</f>
        <v>0</v>
      </c>
      <c r="AU31" s="90">
        <f>IF('Medical equipment-OST'!AM39="yes", 1, 0)</f>
        <v>0</v>
      </c>
      <c r="AV31" s="90">
        <f>IF('Medical equipment-OST'!AN39="yes", 1, 0)</f>
        <v>0</v>
      </c>
      <c r="AW31" s="90">
        <f t="shared" si="5"/>
        <v>0</v>
      </c>
      <c r="AX31" s="90">
        <f>IF('Medical equipment-OST'!AV39="Yes", 'Service providers'!G41, 1)</f>
        <v>1</v>
      </c>
      <c r="AY31" s="90" t="str">
        <f>IFERROR(('Medical equipment-OST'!AW39*AX31)/BE31, "0")</f>
        <v>0</v>
      </c>
      <c r="AZ31" s="90">
        <f>IF('Medical equipment-OST'!AV39="Yes", 'Service providers'!H41, 1)</f>
        <v>1</v>
      </c>
      <c r="BA31" s="90" t="str">
        <f>IFERROR(('Medical equipment-OST'!AX39*AZ31)/BE31, "0")</f>
        <v>0</v>
      </c>
      <c r="BB31" s="90">
        <f>IF('Medical equipment-OST'!AS39="yes", 1, 0)</f>
        <v>0</v>
      </c>
      <c r="BC31" s="90">
        <f>IF('Medical equipment-OST'!AT39="yes", 1, 0)</f>
        <v>0</v>
      </c>
      <c r="BD31" s="90">
        <f>IF('Medical equipment-OST'!AU39="yes", 1, 0)</f>
        <v>0</v>
      </c>
      <c r="BE31" s="90">
        <f t="shared" si="6"/>
        <v>0</v>
      </c>
      <c r="BF31" s="90">
        <f>IF('Medical equipment-OST'!BC39="Yes", 'Service providers'!G41, 1)</f>
        <v>1</v>
      </c>
      <c r="BG31" s="90" t="str">
        <f>IFERROR(('Medical equipment-OST'!BD39*BF31)/BM31, "0")</f>
        <v>0</v>
      </c>
      <c r="BH31" s="90">
        <f>IF('Medical equipment-OST'!BC39="Yes", 'Service providers'!H41, 1)</f>
        <v>1</v>
      </c>
      <c r="BI31" s="90" t="str">
        <f>IFERROR(('Medical equipment-OST'!BE39*BH31)/BM31, "0")</f>
        <v>0</v>
      </c>
      <c r="BJ31" s="90">
        <f>IF('Medical equipment-OST'!AZ39="yes", 1, 0)</f>
        <v>0</v>
      </c>
      <c r="BK31" s="90">
        <f>IF('Medical equipment-OST'!BA39="yes", 1, 0)</f>
        <v>0</v>
      </c>
      <c r="BL31" s="90">
        <f>IF('Medical equipment-OST'!BB39="yes", 1, 0)</f>
        <v>0</v>
      </c>
      <c r="BM31" s="90">
        <f t="shared" si="7"/>
        <v>0</v>
      </c>
    </row>
    <row r="32" spans="1:65" x14ac:dyDescent="0.25">
      <c r="A32" s="98" t="str">
        <f>'Service providers'!A42</f>
        <v>Enter name of Site 8</v>
      </c>
      <c r="B32" s="90">
        <f>IF('Medical equipment-OST'!F40="Yes", 'Service providers'!G42, 1)</f>
        <v>1</v>
      </c>
      <c r="C32" s="90" t="str">
        <f>IFERROR(('Medical equipment-OST'!G40*B32)/I32, "0")</f>
        <v>0</v>
      </c>
      <c r="D32" s="90">
        <f>IF('Medical equipment-OST'!F40="Yes", 'Service providers'!H42, 1)</f>
        <v>1</v>
      </c>
      <c r="E32" s="90" t="str">
        <f>IFERROR(('Medical equipment-OST'!H40*D32)/I32, "0")</f>
        <v>0</v>
      </c>
      <c r="F32" s="90">
        <f>IF('Medical equipment-OST'!C40="yes", 1, 0)</f>
        <v>0</v>
      </c>
      <c r="G32" s="90">
        <f>IF('Medical equipment-OST'!D40="yes", 1, 0)</f>
        <v>0</v>
      </c>
      <c r="H32" s="90">
        <f>IF('Medical equipment-OST'!E40="yes", 1, 0)</f>
        <v>0</v>
      </c>
      <c r="I32" s="90">
        <f t="shared" si="0"/>
        <v>0</v>
      </c>
      <c r="J32" s="90">
        <f>IF('Medical equipment-OST'!M40="Yes", 'Service providers'!G42, 1)</f>
        <v>1</v>
      </c>
      <c r="K32" s="90" t="str">
        <f>IFERROR(('Medical equipment-OST'!N40*J32)/Q32, "0")</f>
        <v>0</v>
      </c>
      <c r="L32" s="90">
        <f>IF('Medical equipment-OST'!M40="Yes", 'Service providers'!H42, 1)</f>
        <v>1</v>
      </c>
      <c r="M32" s="90" t="str">
        <f>IFERROR(('Medical equipment-OST'!O40*L32)/Q32, "0")</f>
        <v>0</v>
      </c>
      <c r="N32" s="90">
        <f>IF('Medical equipment-OST'!J40="yes", 1, 0)</f>
        <v>0</v>
      </c>
      <c r="O32" s="90">
        <f>IF('Medical equipment-OST'!K40="yes", 1, 0)</f>
        <v>0</v>
      </c>
      <c r="P32" s="90">
        <f>IF('Medical equipment-OST'!L40="yes", 1, 0)</f>
        <v>0</v>
      </c>
      <c r="Q32" s="90">
        <f t="shared" si="1"/>
        <v>0</v>
      </c>
      <c r="R32" s="90">
        <f>IF('Medical equipment-OST'!T40="Yes", 'Service providers'!G42, 1)</f>
        <v>1</v>
      </c>
      <c r="S32" s="90" t="str">
        <f>IFERROR(('Medical equipment-OST'!U40*R32)/Y32, "0")</f>
        <v>0</v>
      </c>
      <c r="T32" s="90">
        <f>IF('Medical equipment-OST'!T40="Yes", 'Service providers'!H42, 1)</f>
        <v>1</v>
      </c>
      <c r="U32" s="90" t="str">
        <f>IFERROR(('Medical equipment-OST'!V40*T32)/Y32, "0")</f>
        <v>0</v>
      </c>
      <c r="V32" s="90">
        <f>IF('Medical equipment-OST'!Q40="yes", 1, 0)</f>
        <v>0</v>
      </c>
      <c r="W32" s="90">
        <f>IF('Medical equipment-OST'!R40="yes", 1, 0)</f>
        <v>0</v>
      </c>
      <c r="X32" s="90">
        <f>IF('Medical equipment-OST'!S40="yes", 1, 0)</f>
        <v>0</v>
      </c>
      <c r="Y32" s="90">
        <f t="shared" si="2"/>
        <v>0</v>
      </c>
      <c r="Z32" s="90">
        <f>IF('Medical equipment-OST'!AA40="Yes", 'Service providers'!G42, 1)</f>
        <v>1</v>
      </c>
      <c r="AA32" s="90" t="str">
        <f>IFERROR(('Medical equipment-OST'!AB40*Z32)/AG32, "0")</f>
        <v>0</v>
      </c>
      <c r="AB32" s="90">
        <f>IF('Medical equipment-OST'!AA40="Yes", 'Service providers'!H42, 1)</f>
        <v>1</v>
      </c>
      <c r="AC32" s="90" t="str">
        <f>IFERROR(('Medical equipment-OST'!AC40*AB32)/AG32, "0")</f>
        <v>0</v>
      </c>
      <c r="AD32" s="90">
        <f>IF('Medical equipment-OST'!X40="yes", 1, 0)</f>
        <v>0</v>
      </c>
      <c r="AE32" s="90">
        <f>IF('Medical equipment-OST'!Y40="yes", 1, 0)</f>
        <v>0</v>
      </c>
      <c r="AF32" s="90">
        <f>IF('Medical equipment-OST'!Z40="yes", 1, 0)</f>
        <v>0</v>
      </c>
      <c r="AG32" s="90">
        <f t="shared" si="3"/>
        <v>0</v>
      </c>
      <c r="AH32" s="90">
        <f>IF('Medical equipment-OST'!AH40="Yes", 'Service providers'!G42, 1)</f>
        <v>1</v>
      </c>
      <c r="AI32" s="90" t="str">
        <f>IFERROR(('Medical equipment-OST'!AI40*AH32)/AO32, "0")</f>
        <v>0</v>
      </c>
      <c r="AJ32" s="90">
        <f>IF('Medical equipment-OST'!AH40="Yes", 'Service providers'!H42, 1)</f>
        <v>1</v>
      </c>
      <c r="AK32" s="90" t="str">
        <f>IFERROR(('Medical equipment-OST'!AJ40*AJ32)/AO32, "0")</f>
        <v>0</v>
      </c>
      <c r="AL32" s="90">
        <f>IF('Medical equipment-OST'!AE40="yes", 1, 0)</f>
        <v>0</v>
      </c>
      <c r="AM32" s="90">
        <f>IF('Medical equipment-OST'!AF40="yes", 1, 0)</f>
        <v>0</v>
      </c>
      <c r="AN32" s="90">
        <f>IF('Medical equipment-OST'!AG40="yes", 1, 0)</f>
        <v>0</v>
      </c>
      <c r="AO32" s="90">
        <f t="shared" si="4"/>
        <v>0</v>
      </c>
      <c r="AP32" s="90">
        <f>IF('Medical equipment-OST'!AO40="Yes", 'Service providers'!G42, 1)</f>
        <v>1</v>
      </c>
      <c r="AQ32" s="90" t="str">
        <f>IFERROR(('Medical equipment-OST'!AP40*AP32)/AW32, "0")</f>
        <v>0</v>
      </c>
      <c r="AR32" s="90">
        <f>IF('Medical equipment-OST'!AO40="Yes", 'Service providers'!H42, 1)</f>
        <v>1</v>
      </c>
      <c r="AS32" s="90" t="str">
        <f>IFERROR(('Medical equipment-OST'!AQ40*AR32)/AW32, "0")</f>
        <v>0</v>
      </c>
      <c r="AT32" s="90">
        <f>IF('Medical equipment-OST'!AL40="yes", 1, 0)</f>
        <v>0</v>
      </c>
      <c r="AU32" s="90">
        <f>IF('Medical equipment-OST'!AM40="yes", 1, 0)</f>
        <v>0</v>
      </c>
      <c r="AV32" s="90">
        <f>IF('Medical equipment-OST'!AN40="yes", 1, 0)</f>
        <v>0</v>
      </c>
      <c r="AW32" s="90">
        <f t="shared" si="5"/>
        <v>0</v>
      </c>
      <c r="AX32" s="90">
        <f>IF('Medical equipment-OST'!AV40="Yes", 'Service providers'!G42, 1)</f>
        <v>1</v>
      </c>
      <c r="AY32" s="90" t="str">
        <f>IFERROR(('Medical equipment-OST'!AW40*AX32)/BE32, "0")</f>
        <v>0</v>
      </c>
      <c r="AZ32" s="90">
        <f>IF('Medical equipment-OST'!AV40="Yes", 'Service providers'!H42, 1)</f>
        <v>1</v>
      </c>
      <c r="BA32" s="90" t="str">
        <f>IFERROR(('Medical equipment-OST'!AX40*AZ32)/BE32, "0")</f>
        <v>0</v>
      </c>
      <c r="BB32" s="90">
        <f>IF('Medical equipment-OST'!AS40="yes", 1, 0)</f>
        <v>0</v>
      </c>
      <c r="BC32" s="90">
        <f>IF('Medical equipment-OST'!AT40="yes", 1, 0)</f>
        <v>0</v>
      </c>
      <c r="BD32" s="90">
        <f>IF('Medical equipment-OST'!AU40="yes", 1, 0)</f>
        <v>0</v>
      </c>
      <c r="BE32" s="90">
        <f t="shared" si="6"/>
        <v>0</v>
      </c>
      <c r="BF32" s="90">
        <f>IF('Medical equipment-OST'!BC40="Yes", 'Service providers'!G42, 1)</f>
        <v>1</v>
      </c>
      <c r="BG32" s="90" t="str">
        <f>IFERROR(('Medical equipment-OST'!BD40*BF32)/BM32, "0")</f>
        <v>0</v>
      </c>
      <c r="BH32" s="90">
        <f>IF('Medical equipment-OST'!BC40="Yes", 'Service providers'!H42, 1)</f>
        <v>1</v>
      </c>
      <c r="BI32" s="90" t="str">
        <f>IFERROR(('Medical equipment-OST'!BE40*BH32)/BM32, "0")</f>
        <v>0</v>
      </c>
      <c r="BJ32" s="90">
        <f>IF('Medical equipment-OST'!AZ40="yes", 1, 0)</f>
        <v>0</v>
      </c>
      <c r="BK32" s="90">
        <f>IF('Medical equipment-OST'!BA40="yes", 1, 0)</f>
        <v>0</v>
      </c>
      <c r="BL32" s="90">
        <f>IF('Medical equipment-OST'!BB40="yes", 1, 0)</f>
        <v>0</v>
      </c>
      <c r="BM32" s="90">
        <f t="shared" si="7"/>
        <v>0</v>
      </c>
    </row>
    <row r="33" spans="1:65" x14ac:dyDescent="0.25">
      <c r="A33" s="98" t="str">
        <f>'Service providers'!A43</f>
        <v>Enter name of Site 9</v>
      </c>
      <c r="B33" s="90">
        <f>IF('Medical equipment-OST'!F41="Yes", 'Service providers'!G43, 1)</f>
        <v>1</v>
      </c>
      <c r="C33" s="90" t="str">
        <f>IFERROR(('Medical equipment-OST'!G41*B33)/I33, "0")</f>
        <v>0</v>
      </c>
      <c r="D33" s="90">
        <f>IF('Medical equipment-OST'!F41="Yes", 'Service providers'!H43, 1)</f>
        <v>1</v>
      </c>
      <c r="E33" s="90" t="str">
        <f>IFERROR(('Medical equipment-OST'!H41*D33)/I33, "0")</f>
        <v>0</v>
      </c>
      <c r="F33" s="90">
        <f>IF('Medical equipment-OST'!C41="yes", 1, 0)</f>
        <v>0</v>
      </c>
      <c r="G33" s="90">
        <f>IF('Medical equipment-OST'!D41="yes", 1, 0)</f>
        <v>0</v>
      </c>
      <c r="H33" s="90">
        <f>IF('Medical equipment-OST'!E41="yes", 1, 0)</f>
        <v>0</v>
      </c>
      <c r="I33" s="90">
        <f t="shared" si="0"/>
        <v>0</v>
      </c>
      <c r="J33" s="90">
        <f>IF('Medical equipment-OST'!M41="Yes", 'Service providers'!G43, 1)</f>
        <v>1</v>
      </c>
      <c r="K33" s="90" t="str">
        <f>IFERROR(('Medical equipment-OST'!N41*J33)/Q33, "0")</f>
        <v>0</v>
      </c>
      <c r="L33" s="90">
        <f>IF('Medical equipment-OST'!M41="Yes", 'Service providers'!H43, 1)</f>
        <v>1</v>
      </c>
      <c r="M33" s="90" t="str">
        <f>IFERROR(('Medical equipment-OST'!O41*L33)/Q33, "0")</f>
        <v>0</v>
      </c>
      <c r="N33" s="90">
        <f>IF('Medical equipment-OST'!J41="yes", 1, 0)</f>
        <v>0</v>
      </c>
      <c r="O33" s="90">
        <f>IF('Medical equipment-OST'!K41="yes", 1, 0)</f>
        <v>0</v>
      </c>
      <c r="P33" s="90">
        <f>IF('Medical equipment-OST'!L41="yes", 1, 0)</f>
        <v>0</v>
      </c>
      <c r="Q33" s="90">
        <f t="shared" si="1"/>
        <v>0</v>
      </c>
      <c r="R33" s="90">
        <f>IF('Medical equipment-OST'!T41="Yes", 'Service providers'!G43, 1)</f>
        <v>1</v>
      </c>
      <c r="S33" s="90" t="str">
        <f>IFERROR(('Medical equipment-OST'!U41*R33)/Y33, "0")</f>
        <v>0</v>
      </c>
      <c r="T33" s="90">
        <f>IF('Medical equipment-OST'!T41="Yes", 'Service providers'!H43, 1)</f>
        <v>1</v>
      </c>
      <c r="U33" s="90" t="str">
        <f>IFERROR(('Medical equipment-OST'!V41*T33)/Y33, "0")</f>
        <v>0</v>
      </c>
      <c r="V33" s="90">
        <f>IF('Medical equipment-OST'!Q41="yes", 1, 0)</f>
        <v>0</v>
      </c>
      <c r="W33" s="90">
        <f>IF('Medical equipment-OST'!R41="yes", 1, 0)</f>
        <v>0</v>
      </c>
      <c r="X33" s="90">
        <f>IF('Medical equipment-OST'!S41="yes", 1, 0)</f>
        <v>0</v>
      </c>
      <c r="Y33" s="90">
        <f t="shared" si="2"/>
        <v>0</v>
      </c>
      <c r="Z33" s="90">
        <f>IF('Medical equipment-OST'!AA41="Yes", 'Service providers'!G43, 1)</f>
        <v>1</v>
      </c>
      <c r="AA33" s="90" t="str">
        <f>IFERROR(('Medical equipment-OST'!AB41*Z33)/AG33, "0")</f>
        <v>0</v>
      </c>
      <c r="AB33" s="90">
        <f>IF('Medical equipment-OST'!AA41="Yes", 'Service providers'!H43, 1)</f>
        <v>1</v>
      </c>
      <c r="AC33" s="90" t="str">
        <f>IFERROR(('Medical equipment-OST'!AC41*AB33)/AG33, "0")</f>
        <v>0</v>
      </c>
      <c r="AD33" s="90">
        <f>IF('Medical equipment-OST'!X41="yes", 1, 0)</f>
        <v>0</v>
      </c>
      <c r="AE33" s="90">
        <f>IF('Medical equipment-OST'!Y41="yes", 1, 0)</f>
        <v>0</v>
      </c>
      <c r="AF33" s="90">
        <f>IF('Medical equipment-OST'!Z41="yes", 1, 0)</f>
        <v>0</v>
      </c>
      <c r="AG33" s="90">
        <f t="shared" si="3"/>
        <v>0</v>
      </c>
      <c r="AH33" s="90">
        <f>IF('Medical equipment-OST'!AH41="Yes", 'Service providers'!G43, 1)</f>
        <v>1</v>
      </c>
      <c r="AI33" s="90" t="str">
        <f>IFERROR(('Medical equipment-OST'!AI41*AH33)/AO33, "0")</f>
        <v>0</v>
      </c>
      <c r="AJ33" s="90">
        <f>IF('Medical equipment-OST'!AH41="Yes", 'Service providers'!H43, 1)</f>
        <v>1</v>
      </c>
      <c r="AK33" s="90" t="str">
        <f>IFERROR(('Medical equipment-OST'!AJ41*AJ33)/AO33, "0")</f>
        <v>0</v>
      </c>
      <c r="AL33" s="90">
        <f>IF('Medical equipment-OST'!AE41="yes", 1, 0)</f>
        <v>0</v>
      </c>
      <c r="AM33" s="90">
        <f>IF('Medical equipment-OST'!AF41="yes", 1, 0)</f>
        <v>0</v>
      </c>
      <c r="AN33" s="90">
        <f>IF('Medical equipment-OST'!AG41="yes", 1, 0)</f>
        <v>0</v>
      </c>
      <c r="AO33" s="90">
        <f t="shared" si="4"/>
        <v>0</v>
      </c>
      <c r="AP33" s="90">
        <f>IF('Medical equipment-OST'!AO41="Yes", 'Service providers'!G43, 1)</f>
        <v>1</v>
      </c>
      <c r="AQ33" s="90" t="str">
        <f>IFERROR(('Medical equipment-OST'!AP41*AP33)/AW33, "0")</f>
        <v>0</v>
      </c>
      <c r="AR33" s="90">
        <f>IF('Medical equipment-OST'!AO41="Yes", 'Service providers'!H43, 1)</f>
        <v>1</v>
      </c>
      <c r="AS33" s="90" t="str">
        <f>IFERROR(('Medical equipment-OST'!AQ41*AR33)/AW33, "0")</f>
        <v>0</v>
      </c>
      <c r="AT33" s="90">
        <f>IF('Medical equipment-OST'!AL41="yes", 1, 0)</f>
        <v>0</v>
      </c>
      <c r="AU33" s="90">
        <f>IF('Medical equipment-OST'!AM41="yes", 1, 0)</f>
        <v>0</v>
      </c>
      <c r="AV33" s="90">
        <f>IF('Medical equipment-OST'!AN41="yes", 1, 0)</f>
        <v>0</v>
      </c>
      <c r="AW33" s="90">
        <f t="shared" si="5"/>
        <v>0</v>
      </c>
      <c r="AX33" s="90">
        <f>IF('Medical equipment-OST'!AV41="Yes", 'Service providers'!G43, 1)</f>
        <v>1</v>
      </c>
      <c r="AY33" s="90" t="str">
        <f>IFERROR(('Medical equipment-OST'!AW41*AX33)/BE33, "0")</f>
        <v>0</v>
      </c>
      <c r="AZ33" s="90">
        <f>IF('Medical equipment-OST'!AV41="Yes", 'Service providers'!H43, 1)</f>
        <v>1</v>
      </c>
      <c r="BA33" s="90" t="str">
        <f>IFERROR(('Medical equipment-OST'!AX41*AZ33)/BE33, "0")</f>
        <v>0</v>
      </c>
      <c r="BB33" s="90">
        <f>IF('Medical equipment-OST'!AS41="yes", 1, 0)</f>
        <v>0</v>
      </c>
      <c r="BC33" s="90">
        <f>IF('Medical equipment-OST'!AT41="yes", 1, 0)</f>
        <v>0</v>
      </c>
      <c r="BD33" s="90">
        <f>IF('Medical equipment-OST'!AU41="yes", 1, 0)</f>
        <v>0</v>
      </c>
      <c r="BE33" s="90">
        <f t="shared" si="6"/>
        <v>0</v>
      </c>
      <c r="BF33" s="90">
        <f>IF('Medical equipment-OST'!BC41="Yes", 'Service providers'!G43, 1)</f>
        <v>1</v>
      </c>
      <c r="BG33" s="90" t="str">
        <f>IFERROR(('Medical equipment-OST'!BD41*BF33)/BM33, "0")</f>
        <v>0</v>
      </c>
      <c r="BH33" s="90">
        <f>IF('Medical equipment-OST'!BC41="Yes", 'Service providers'!H43, 1)</f>
        <v>1</v>
      </c>
      <c r="BI33" s="90" t="str">
        <f>IFERROR(('Medical equipment-OST'!BE41*BH33)/BM33, "0")</f>
        <v>0</v>
      </c>
      <c r="BJ33" s="90">
        <f>IF('Medical equipment-OST'!AZ41="yes", 1, 0)</f>
        <v>0</v>
      </c>
      <c r="BK33" s="90">
        <f>IF('Medical equipment-OST'!BA41="yes", 1, 0)</f>
        <v>0</v>
      </c>
      <c r="BL33" s="90">
        <f>IF('Medical equipment-OST'!BB41="yes", 1, 0)</f>
        <v>0</v>
      </c>
      <c r="BM33" s="90">
        <f t="shared" si="7"/>
        <v>0</v>
      </c>
    </row>
    <row r="34" spans="1:65" x14ac:dyDescent="0.25">
      <c r="A34" s="98" t="str">
        <f>'Service providers'!A44</f>
        <v>Enter name of Site 10</v>
      </c>
      <c r="B34" s="90">
        <f>IF('Medical equipment-OST'!F42="Yes", 'Service providers'!G44, 1)</f>
        <v>1</v>
      </c>
      <c r="C34" s="90" t="str">
        <f>IFERROR(('Medical equipment-OST'!G42*B34)/I34, "0")</f>
        <v>0</v>
      </c>
      <c r="D34" s="90">
        <f>IF('Medical equipment-OST'!F42="Yes", 'Service providers'!H44, 1)</f>
        <v>1</v>
      </c>
      <c r="E34" s="90" t="str">
        <f>IFERROR(('Medical equipment-OST'!H42*D34)/I34, "0")</f>
        <v>0</v>
      </c>
      <c r="F34" s="90">
        <f>IF('Medical equipment-OST'!C42="yes", 1, 0)</f>
        <v>0</v>
      </c>
      <c r="G34" s="90">
        <f>IF('Medical equipment-OST'!D42="yes", 1, 0)</f>
        <v>0</v>
      </c>
      <c r="H34" s="90">
        <f>IF('Medical equipment-OST'!E42="yes", 1, 0)</f>
        <v>0</v>
      </c>
      <c r="I34" s="90">
        <f t="shared" si="0"/>
        <v>0</v>
      </c>
      <c r="J34" s="90">
        <f>IF('Medical equipment-OST'!M42="Yes", 'Service providers'!G44, 1)</f>
        <v>1</v>
      </c>
      <c r="K34" s="90" t="str">
        <f>IFERROR(('Medical equipment-OST'!N42*J34)/Q34, "0")</f>
        <v>0</v>
      </c>
      <c r="L34" s="90">
        <f>IF('Medical equipment-OST'!M42="Yes", 'Service providers'!H44, 1)</f>
        <v>1</v>
      </c>
      <c r="M34" s="90" t="str">
        <f>IFERROR(('Medical equipment-OST'!O42*L34)/Q34, "0")</f>
        <v>0</v>
      </c>
      <c r="N34" s="90">
        <f>IF('Medical equipment-OST'!J42="yes", 1, 0)</f>
        <v>0</v>
      </c>
      <c r="O34" s="90">
        <f>IF('Medical equipment-OST'!K42="yes", 1, 0)</f>
        <v>0</v>
      </c>
      <c r="P34" s="90">
        <f>IF('Medical equipment-OST'!L42="yes", 1, 0)</f>
        <v>0</v>
      </c>
      <c r="Q34" s="90">
        <f t="shared" si="1"/>
        <v>0</v>
      </c>
      <c r="R34" s="90">
        <f>IF('Medical equipment-OST'!T42="Yes", 'Service providers'!G44, 1)</f>
        <v>1</v>
      </c>
      <c r="S34" s="90" t="str">
        <f>IFERROR(('Medical equipment-OST'!U42*R34)/Y34, "0")</f>
        <v>0</v>
      </c>
      <c r="T34" s="90">
        <f>IF('Medical equipment-OST'!T42="Yes", 'Service providers'!H44, 1)</f>
        <v>1</v>
      </c>
      <c r="U34" s="90" t="str">
        <f>IFERROR(('Medical equipment-OST'!V42*T34)/Y34, "0")</f>
        <v>0</v>
      </c>
      <c r="V34" s="90">
        <f>IF('Medical equipment-OST'!Q42="yes", 1, 0)</f>
        <v>0</v>
      </c>
      <c r="W34" s="90">
        <f>IF('Medical equipment-OST'!R42="yes", 1, 0)</f>
        <v>0</v>
      </c>
      <c r="X34" s="90">
        <f>IF('Medical equipment-OST'!S42="yes", 1, 0)</f>
        <v>0</v>
      </c>
      <c r="Y34" s="90">
        <f t="shared" si="2"/>
        <v>0</v>
      </c>
      <c r="Z34" s="90">
        <f>IF('Medical equipment-OST'!AA42="Yes", 'Service providers'!G44, 1)</f>
        <v>1</v>
      </c>
      <c r="AA34" s="90" t="str">
        <f>IFERROR(('Medical equipment-OST'!AB42*Z34)/AG34, "0")</f>
        <v>0</v>
      </c>
      <c r="AB34" s="90">
        <f>IF('Medical equipment-OST'!AA42="Yes", 'Service providers'!H44, 1)</f>
        <v>1</v>
      </c>
      <c r="AC34" s="90" t="str">
        <f>IFERROR(('Medical equipment-OST'!AC42*AB34)/AG34, "0")</f>
        <v>0</v>
      </c>
      <c r="AD34" s="90">
        <f>IF('Medical equipment-OST'!X42="yes", 1, 0)</f>
        <v>0</v>
      </c>
      <c r="AE34" s="90">
        <f>IF('Medical equipment-OST'!Y42="yes", 1, 0)</f>
        <v>0</v>
      </c>
      <c r="AF34" s="90">
        <f>IF('Medical equipment-OST'!Z42="yes", 1, 0)</f>
        <v>0</v>
      </c>
      <c r="AG34" s="90">
        <f t="shared" si="3"/>
        <v>0</v>
      </c>
      <c r="AH34" s="90">
        <f>IF('Medical equipment-OST'!AH42="Yes", 'Service providers'!G44, 1)</f>
        <v>1</v>
      </c>
      <c r="AI34" s="90" t="str">
        <f>IFERROR(('Medical equipment-OST'!AI42*AH34)/AO34, "0")</f>
        <v>0</v>
      </c>
      <c r="AJ34" s="90">
        <f>IF('Medical equipment-OST'!AH42="Yes", 'Service providers'!H44, 1)</f>
        <v>1</v>
      </c>
      <c r="AK34" s="90" t="str">
        <f>IFERROR(('Medical equipment-OST'!AJ42*AJ34)/AO34, "0")</f>
        <v>0</v>
      </c>
      <c r="AL34" s="90">
        <f>IF('Medical equipment-OST'!AE42="yes", 1, 0)</f>
        <v>0</v>
      </c>
      <c r="AM34" s="90">
        <f>IF('Medical equipment-OST'!AF42="yes", 1, 0)</f>
        <v>0</v>
      </c>
      <c r="AN34" s="90">
        <f>IF('Medical equipment-OST'!AG42="yes", 1, 0)</f>
        <v>0</v>
      </c>
      <c r="AO34" s="90">
        <f t="shared" si="4"/>
        <v>0</v>
      </c>
      <c r="AP34" s="90">
        <f>IF('Medical equipment-OST'!AO42="Yes", 'Service providers'!G44, 1)</f>
        <v>1</v>
      </c>
      <c r="AQ34" s="90" t="str">
        <f>IFERROR(('Medical equipment-OST'!AP42*AP34)/AW34, "0")</f>
        <v>0</v>
      </c>
      <c r="AR34" s="90">
        <f>IF('Medical equipment-OST'!AO42="Yes", 'Service providers'!H44, 1)</f>
        <v>1</v>
      </c>
      <c r="AS34" s="90" t="str">
        <f>IFERROR(('Medical equipment-OST'!AQ42*AR34)/AW34, "0")</f>
        <v>0</v>
      </c>
      <c r="AT34" s="90">
        <f>IF('Medical equipment-OST'!AL42="yes", 1, 0)</f>
        <v>0</v>
      </c>
      <c r="AU34" s="90">
        <f>IF('Medical equipment-OST'!AM42="yes", 1, 0)</f>
        <v>0</v>
      </c>
      <c r="AV34" s="90">
        <f>IF('Medical equipment-OST'!AN42="yes", 1, 0)</f>
        <v>0</v>
      </c>
      <c r="AW34" s="90">
        <f t="shared" si="5"/>
        <v>0</v>
      </c>
      <c r="AX34" s="90">
        <f>IF('Medical equipment-OST'!AV42="Yes", 'Service providers'!G44, 1)</f>
        <v>1</v>
      </c>
      <c r="AY34" s="90" t="str">
        <f>IFERROR(('Medical equipment-OST'!AW42*AX34)/BE34, "0")</f>
        <v>0</v>
      </c>
      <c r="AZ34" s="90">
        <f>IF('Medical equipment-OST'!AV42="Yes", 'Service providers'!H44, 1)</f>
        <v>1</v>
      </c>
      <c r="BA34" s="90" t="str">
        <f>IFERROR(('Medical equipment-OST'!AX42*AZ34)/BE34, "0")</f>
        <v>0</v>
      </c>
      <c r="BB34" s="90">
        <f>IF('Medical equipment-OST'!AS42="yes", 1, 0)</f>
        <v>0</v>
      </c>
      <c r="BC34" s="90">
        <f>IF('Medical equipment-OST'!AT42="yes", 1, 0)</f>
        <v>0</v>
      </c>
      <c r="BD34" s="90">
        <f>IF('Medical equipment-OST'!AU42="yes", 1, 0)</f>
        <v>0</v>
      </c>
      <c r="BE34" s="90">
        <f t="shared" si="6"/>
        <v>0</v>
      </c>
      <c r="BF34" s="90">
        <f>IF('Medical equipment-OST'!BC42="Yes", 'Service providers'!G44, 1)</f>
        <v>1</v>
      </c>
      <c r="BG34" s="90" t="str">
        <f>IFERROR(('Medical equipment-OST'!BD42*BF34)/BM34, "0")</f>
        <v>0</v>
      </c>
      <c r="BH34" s="90">
        <f>IF('Medical equipment-OST'!BC42="Yes", 'Service providers'!H44, 1)</f>
        <v>1</v>
      </c>
      <c r="BI34" s="90" t="str">
        <f>IFERROR(('Medical equipment-OST'!BE42*BH34)/BM34, "0")</f>
        <v>0</v>
      </c>
      <c r="BJ34" s="90">
        <f>IF('Medical equipment-OST'!AZ42="yes", 1, 0)</f>
        <v>0</v>
      </c>
      <c r="BK34" s="90">
        <f>IF('Medical equipment-OST'!BA42="yes", 1, 0)</f>
        <v>0</v>
      </c>
      <c r="BL34" s="90">
        <f>IF('Medical equipment-OST'!BB42="yes", 1, 0)</f>
        <v>0</v>
      </c>
      <c r="BM34" s="90">
        <f t="shared" si="7"/>
        <v>0</v>
      </c>
    </row>
    <row r="35" spans="1:65" x14ac:dyDescent="0.25">
      <c r="A35" s="98" t="str">
        <f>'Service providers'!A45</f>
        <v>Enter name of Site 11</v>
      </c>
      <c r="B35" s="90">
        <f>IF('Medical equipment-OST'!F43="Yes", 'Service providers'!G45, 1)</f>
        <v>1</v>
      </c>
      <c r="C35" s="90" t="str">
        <f>IFERROR(('Medical equipment-OST'!G43*B35)/I35, "0")</f>
        <v>0</v>
      </c>
      <c r="D35" s="90">
        <f>IF('Medical equipment-OST'!F43="Yes", 'Service providers'!H45, 1)</f>
        <v>1</v>
      </c>
      <c r="E35" s="90" t="str">
        <f>IFERROR(('Medical equipment-OST'!H43*D35)/I35, "0")</f>
        <v>0</v>
      </c>
      <c r="F35" s="90">
        <f>IF('Medical equipment-OST'!C43="yes", 1, 0)</f>
        <v>0</v>
      </c>
      <c r="G35" s="90">
        <f>IF('Medical equipment-OST'!D43="yes", 1, 0)</f>
        <v>0</v>
      </c>
      <c r="H35" s="90">
        <f>IF('Medical equipment-OST'!E43="yes", 1, 0)</f>
        <v>0</v>
      </c>
      <c r="I35" s="90">
        <f t="shared" si="0"/>
        <v>0</v>
      </c>
      <c r="J35" s="90">
        <f>IF('Medical equipment-OST'!M43="Yes", 'Service providers'!G45, 1)</f>
        <v>1</v>
      </c>
      <c r="K35" s="90" t="str">
        <f>IFERROR(('Medical equipment-OST'!N43*J35)/Q35, "0")</f>
        <v>0</v>
      </c>
      <c r="L35" s="90">
        <f>IF('Medical equipment-OST'!M43="Yes", 'Service providers'!H45, 1)</f>
        <v>1</v>
      </c>
      <c r="M35" s="90" t="str">
        <f>IFERROR(('Medical equipment-OST'!O43*L35)/Q35, "0")</f>
        <v>0</v>
      </c>
      <c r="N35" s="90">
        <f>IF('Medical equipment-OST'!J43="yes", 1, 0)</f>
        <v>0</v>
      </c>
      <c r="O35" s="90">
        <f>IF('Medical equipment-OST'!K43="yes", 1, 0)</f>
        <v>0</v>
      </c>
      <c r="P35" s="90">
        <f>IF('Medical equipment-OST'!L43="yes", 1, 0)</f>
        <v>0</v>
      </c>
      <c r="Q35" s="90">
        <f t="shared" si="1"/>
        <v>0</v>
      </c>
      <c r="R35" s="90">
        <f>IF('Medical equipment-OST'!T43="Yes", 'Service providers'!G45, 1)</f>
        <v>1</v>
      </c>
      <c r="S35" s="90" t="str">
        <f>IFERROR(('Medical equipment-OST'!U43*R35)/Y35, "0")</f>
        <v>0</v>
      </c>
      <c r="T35" s="90">
        <f>IF('Medical equipment-OST'!T43="Yes", 'Service providers'!H45, 1)</f>
        <v>1</v>
      </c>
      <c r="U35" s="90" t="str">
        <f>IFERROR(('Medical equipment-OST'!V43*T35)/Y35, "0")</f>
        <v>0</v>
      </c>
      <c r="V35" s="90">
        <f>IF('Medical equipment-OST'!Q43="yes", 1, 0)</f>
        <v>0</v>
      </c>
      <c r="W35" s="90">
        <f>IF('Medical equipment-OST'!R43="yes", 1, 0)</f>
        <v>0</v>
      </c>
      <c r="X35" s="90">
        <f>IF('Medical equipment-OST'!S43="yes", 1, 0)</f>
        <v>0</v>
      </c>
      <c r="Y35" s="90">
        <f t="shared" si="2"/>
        <v>0</v>
      </c>
      <c r="Z35" s="90">
        <f>IF('Medical equipment-OST'!AA43="Yes", 'Service providers'!G45, 1)</f>
        <v>1</v>
      </c>
      <c r="AA35" s="90" t="str">
        <f>IFERROR(('Medical equipment-OST'!AB43*Z35)/AG35, "0")</f>
        <v>0</v>
      </c>
      <c r="AB35" s="90">
        <f>IF('Medical equipment-OST'!AA43="Yes", 'Service providers'!H45, 1)</f>
        <v>1</v>
      </c>
      <c r="AC35" s="90" t="str">
        <f>IFERROR(('Medical equipment-OST'!AC43*AB35)/AG35, "0")</f>
        <v>0</v>
      </c>
      <c r="AD35" s="90">
        <f>IF('Medical equipment-OST'!X43="yes", 1, 0)</f>
        <v>0</v>
      </c>
      <c r="AE35" s="90">
        <f>IF('Medical equipment-OST'!Y43="yes", 1, 0)</f>
        <v>0</v>
      </c>
      <c r="AF35" s="90">
        <f>IF('Medical equipment-OST'!Z43="yes", 1, 0)</f>
        <v>0</v>
      </c>
      <c r="AG35" s="90">
        <f t="shared" si="3"/>
        <v>0</v>
      </c>
      <c r="AH35" s="90">
        <f>IF('Medical equipment-OST'!AH43="Yes", 'Service providers'!G45, 1)</f>
        <v>1</v>
      </c>
      <c r="AI35" s="90" t="str">
        <f>IFERROR(('Medical equipment-OST'!AI43*AH35)/AO35, "0")</f>
        <v>0</v>
      </c>
      <c r="AJ35" s="90">
        <f>IF('Medical equipment-OST'!AH43="Yes", 'Service providers'!H45, 1)</f>
        <v>1</v>
      </c>
      <c r="AK35" s="90" t="str">
        <f>IFERROR(('Medical equipment-OST'!AJ43*AJ35)/AO35, "0")</f>
        <v>0</v>
      </c>
      <c r="AL35" s="90">
        <f>IF('Medical equipment-OST'!AE43="yes", 1, 0)</f>
        <v>0</v>
      </c>
      <c r="AM35" s="90">
        <f>IF('Medical equipment-OST'!AF43="yes", 1, 0)</f>
        <v>0</v>
      </c>
      <c r="AN35" s="90">
        <f>IF('Medical equipment-OST'!AG43="yes", 1, 0)</f>
        <v>0</v>
      </c>
      <c r="AO35" s="90">
        <f t="shared" si="4"/>
        <v>0</v>
      </c>
      <c r="AP35" s="90">
        <f>IF('Medical equipment-OST'!AO43="Yes", 'Service providers'!G45, 1)</f>
        <v>1</v>
      </c>
      <c r="AQ35" s="90" t="str">
        <f>IFERROR(('Medical equipment-OST'!AP43*AP35)/AW35, "0")</f>
        <v>0</v>
      </c>
      <c r="AR35" s="90">
        <f>IF('Medical equipment-OST'!AO43="Yes", 'Service providers'!H45, 1)</f>
        <v>1</v>
      </c>
      <c r="AS35" s="90" t="str">
        <f>IFERROR(('Medical equipment-OST'!AQ43*AR35)/AW35, "0")</f>
        <v>0</v>
      </c>
      <c r="AT35" s="90">
        <f>IF('Medical equipment-OST'!AL43="yes", 1, 0)</f>
        <v>0</v>
      </c>
      <c r="AU35" s="90">
        <f>IF('Medical equipment-OST'!AM43="yes", 1, 0)</f>
        <v>0</v>
      </c>
      <c r="AV35" s="90">
        <f>IF('Medical equipment-OST'!AN43="yes", 1, 0)</f>
        <v>0</v>
      </c>
      <c r="AW35" s="90">
        <f t="shared" si="5"/>
        <v>0</v>
      </c>
      <c r="AX35" s="90">
        <f>IF('Medical equipment-OST'!AV43="Yes", 'Service providers'!G45, 1)</f>
        <v>1</v>
      </c>
      <c r="AY35" s="90" t="str">
        <f>IFERROR(('Medical equipment-OST'!AW43*AX35)/BE35, "0")</f>
        <v>0</v>
      </c>
      <c r="AZ35" s="90">
        <f>IF('Medical equipment-OST'!AV43="Yes", 'Service providers'!H45, 1)</f>
        <v>1</v>
      </c>
      <c r="BA35" s="90" t="str">
        <f>IFERROR(('Medical equipment-OST'!AX43*AZ35)/BE35, "0")</f>
        <v>0</v>
      </c>
      <c r="BB35" s="90">
        <f>IF('Medical equipment-OST'!AS43="yes", 1, 0)</f>
        <v>0</v>
      </c>
      <c r="BC35" s="90">
        <f>IF('Medical equipment-OST'!AT43="yes", 1, 0)</f>
        <v>0</v>
      </c>
      <c r="BD35" s="90">
        <f>IF('Medical equipment-OST'!AU43="yes", 1, 0)</f>
        <v>0</v>
      </c>
      <c r="BE35" s="90">
        <f t="shared" si="6"/>
        <v>0</v>
      </c>
      <c r="BF35" s="90">
        <f>IF('Medical equipment-OST'!BC43="Yes", 'Service providers'!G45, 1)</f>
        <v>1</v>
      </c>
      <c r="BG35" s="90" t="str">
        <f>IFERROR(('Medical equipment-OST'!BD43*BF35)/BM35, "0")</f>
        <v>0</v>
      </c>
      <c r="BH35" s="90">
        <f>IF('Medical equipment-OST'!BC43="Yes", 'Service providers'!H45, 1)</f>
        <v>1</v>
      </c>
      <c r="BI35" s="90" t="str">
        <f>IFERROR(('Medical equipment-OST'!BE43*BH35)/BM35, "0")</f>
        <v>0</v>
      </c>
      <c r="BJ35" s="90">
        <f>IF('Medical equipment-OST'!AZ43="yes", 1, 0)</f>
        <v>0</v>
      </c>
      <c r="BK35" s="90">
        <f>IF('Medical equipment-OST'!BA43="yes", 1, 0)</f>
        <v>0</v>
      </c>
      <c r="BL35" s="90">
        <f>IF('Medical equipment-OST'!BB43="yes", 1, 0)</f>
        <v>0</v>
      </c>
      <c r="BM35" s="90">
        <f t="shared" si="7"/>
        <v>0</v>
      </c>
    </row>
    <row r="36" spans="1:65" x14ac:dyDescent="0.25">
      <c r="A36" s="98" t="str">
        <f>'Service providers'!A46</f>
        <v>Enter name of Site 12</v>
      </c>
      <c r="B36" s="90">
        <f>IF('Medical equipment-OST'!F44="Yes", 'Service providers'!G46, 1)</f>
        <v>1</v>
      </c>
      <c r="C36" s="90" t="str">
        <f>IFERROR(('Medical equipment-OST'!G44*B36)/I36, "0")</f>
        <v>0</v>
      </c>
      <c r="D36" s="90">
        <f>IF('Medical equipment-OST'!F44="Yes", 'Service providers'!H46, 1)</f>
        <v>1</v>
      </c>
      <c r="E36" s="90" t="str">
        <f>IFERROR(('Medical equipment-OST'!H44*D36)/I36, "0")</f>
        <v>0</v>
      </c>
      <c r="F36" s="90">
        <f>IF('Medical equipment-OST'!C44="yes", 1, 0)</f>
        <v>0</v>
      </c>
      <c r="G36" s="90">
        <f>IF('Medical equipment-OST'!D44="yes", 1, 0)</f>
        <v>0</v>
      </c>
      <c r="H36" s="90">
        <f>IF('Medical equipment-OST'!E44="yes", 1, 0)</f>
        <v>0</v>
      </c>
      <c r="I36" s="90">
        <f t="shared" si="0"/>
        <v>0</v>
      </c>
      <c r="J36" s="90">
        <f>IF('Medical equipment-OST'!M44="Yes", 'Service providers'!G46, 1)</f>
        <v>1</v>
      </c>
      <c r="K36" s="90" t="str">
        <f>IFERROR(('Medical equipment-OST'!N44*J36)/Q36, "0")</f>
        <v>0</v>
      </c>
      <c r="L36" s="90">
        <f>IF('Medical equipment-OST'!M44="Yes", 'Service providers'!H46, 1)</f>
        <v>1</v>
      </c>
      <c r="M36" s="90" t="str">
        <f>IFERROR(('Medical equipment-OST'!O44*L36)/Q36, "0")</f>
        <v>0</v>
      </c>
      <c r="N36" s="90">
        <f>IF('Medical equipment-OST'!J44="yes", 1, 0)</f>
        <v>0</v>
      </c>
      <c r="O36" s="90">
        <f>IF('Medical equipment-OST'!K44="yes", 1, 0)</f>
        <v>0</v>
      </c>
      <c r="P36" s="90">
        <f>IF('Medical equipment-OST'!L44="yes", 1, 0)</f>
        <v>0</v>
      </c>
      <c r="Q36" s="90">
        <f t="shared" si="1"/>
        <v>0</v>
      </c>
      <c r="R36" s="90">
        <f>IF('Medical equipment-OST'!T44="Yes", 'Service providers'!G46, 1)</f>
        <v>1</v>
      </c>
      <c r="S36" s="90" t="str">
        <f>IFERROR(('Medical equipment-OST'!U44*R36)/Y36, "0")</f>
        <v>0</v>
      </c>
      <c r="T36" s="90">
        <f>IF('Medical equipment-OST'!T44="Yes", 'Service providers'!H46, 1)</f>
        <v>1</v>
      </c>
      <c r="U36" s="90" t="str">
        <f>IFERROR(('Medical equipment-OST'!V44*T36)/Y36, "0")</f>
        <v>0</v>
      </c>
      <c r="V36" s="90">
        <f>IF('Medical equipment-OST'!Q44="yes", 1, 0)</f>
        <v>0</v>
      </c>
      <c r="W36" s="90">
        <f>IF('Medical equipment-OST'!R44="yes", 1, 0)</f>
        <v>0</v>
      </c>
      <c r="X36" s="90">
        <f>IF('Medical equipment-OST'!S44="yes", 1, 0)</f>
        <v>0</v>
      </c>
      <c r="Y36" s="90">
        <f t="shared" si="2"/>
        <v>0</v>
      </c>
      <c r="Z36" s="90">
        <f>IF('Medical equipment-OST'!AA44="Yes", 'Service providers'!G46, 1)</f>
        <v>1</v>
      </c>
      <c r="AA36" s="90" t="str">
        <f>IFERROR(('Medical equipment-OST'!AB44*Z36)/AG36, "0")</f>
        <v>0</v>
      </c>
      <c r="AB36" s="90">
        <f>IF('Medical equipment-OST'!AA44="Yes", 'Service providers'!H46, 1)</f>
        <v>1</v>
      </c>
      <c r="AC36" s="90" t="str">
        <f>IFERROR(('Medical equipment-OST'!AC44*AB36)/AG36, "0")</f>
        <v>0</v>
      </c>
      <c r="AD36" s="90">
        <f>IF('Medical equipment-OST'!X44="yes", 1, 0)</f>
        <v>0</v>
      </c>
      <c r="AE36" s="90">
        <f>IF('Medical equipment-OST'!Y44="yes", 1, 0)</f>
        <v>0</v>
      </c>
      <c r="AF36" s="90">
        <f>IF('Medical equipment-OST'!Z44="yes", 1, 0)</f>
        <v>0</v>
      </c>
      <c r="AG36" s="90">
        <f t="shared" si="3"/>
        <v>0</v>
      </c>
      <c r="AH36" s="90">
        <f>IF('Medical equipment-OST'!AH44="Yes", 'Service providers'!G46, 1)</f>
        <v>1</v>
      </c>
      <c r="AI36" s="90" t="str">
        <f>IFERROR(('Medical equipment-OST'!AI44*AH36)/AO36, "0")</f>
        <v>0</v>
      </c>
      <c r="AJ36" s="90">
        <f>IF('Medical equipment-OST'!AH44="Yes", 'Service providers'!H46, 1)</f>
        <v>1</v>
      </c>
      <c r="AK36" s="90" t="str">
        <f>IFERROR(('Medical equipment-OST'!AJ44*AJ36)/AO36, "0")</f>
        <v>0</v>
      </c>
      <c r="AL36" s="90">
        <f>IF('Medical equipment-OST'!AE44="yes", 1, 0)</f>
        <v>0</v>
      </c>
      <c r="AM36" s="90">
        <f>IF('Medical equipment-OST'!AF44="yes", 1, 0)</f>
        <v>0</v>
      </c>
      <c r="AN36" s="90">
        <f>IF('Medical equipment-OST'!AG44="yes", 1, 0)</f>
        <v>0</v>
      </c>
      <c r="AO36" s="90">
        <f t="shared" si="4"/>
        <v>0</v>
      </c>
      <c r="AP36" s="90">
        <f>IF('Medical equipment-OST'!AO44="Yes", 'Service providers'!G46, 1)</f>
        <v>1</v>
      </c>
      <c r="AQ36" s="90" t="str">
        <f>IFERROR(('Medical equipment-OST'!AP44*AP36)/AW36, "0")</f>
        <v>0</v>
      </c>
      <c r="AR36" s="90">
        <f>IF('Medical equipment-OST'!AO44="Yes", 'Service providers'!H46, 1)</f>
        <v>1</v>
      </c>
      <c r="AS36" s="90" t="str">
        <f>IFERROR(('Medical equipment-OST'!AQ44*AR36)/AW36, "0")</f>
        <v>0</v>
      </c>
      <c r="AT36" s="90">
        <f>IF('Medical equipment-OST'!AL44="yes", 1, 0)</f>
        <v>0</v>
      </c>
      <c r="AU36" s="90">
        <f>IF('Medical equipment-OST'!AM44="yes", 1, 0)</f>
        <v>0</v>
      </c>
      <c r="AV36" s="90">
        <f>IF('Medical equipment-OST'!AN44="yes", 1, 0)</f>
        <v>0</v>
      </c>
      <c r="AW36" s="90">
        <f t="shared" si="5"/>
        <v>0</v>
      </c>
      <c r="AX36" s="90">
        <f>IF('Medical equipment-OST'!AV44="Yes", 'Service providers'!G46, 1)</f>
        <v>1</v>
      </c>
      <c r="AY36" s="90" t="str">
        <f>IFERROR(('Medical equipment-OST'!AW44*AX36)/BE36, "0")</f>
        <v>0</v>
      </c>
      <c r="AZ36" s="90">
        <f>IF('Medical equipment-OST'!AV44="Yes", 'Service providers'!H46, 1)</f>
        <v>1</v>
      </c>
      <c r="BA36" s="90" t="str">
        <f>IFERROR(('Medical equipment-OST'!AX44*AZ36)/BE36, "0")</f>
        <v>0</v>
      </c>
      <c r="BB36" s="90">
        <f>IF('Medical equipment-OST'!AS44="yes", 1, 0)</f>
        <v>0</v>
      </c>
      <c r="BC36" s="90">
        <f>IF('Medical equipment-OST'!AT44="yes", 1, 0)</f>
        <v>0</v>
      </c>
      <c r="BD36" s="90">
        <f>IF('Medical equipment-OST'!AU44="yes", 1, 0)</f>
        <v>0</v>
      </c>
      <c r="BE36" s="90">
        <f t="shared" si="6"/>
        <v>0</v>
      </c>
      <c r="BF36" s="90">
        <f>IF('Medical equipment-OST'!BC44="Yes", 'Service providers'!G46, 1)</f>
        <v>1</v>
      </c>
      <c r="BG36" s="90" t="str">
        <f>IFERROR(('Medical equipment-OST'!BD44*BF36)/BM36, "0")</f>
        <v>0</v>
      </c>
      <c r="BH36" s="90">
        <f>IF('Medical equipment-OST'!BC44="Yes", 'Service providers'!H46, 1)</f>
        <v>1</v>
      </c>
      <c r="BI36" s="90" t="str">
        <f>IFERROR(('Medical equipment-OST'!BE44*BH36)/BM36, "0")</f>
        <v>0</v>
      </c>
      <c r="BJ36" s="90">
        <f>IF('Medical equipment-OST'!AZ44="yes", 1, 0)</f>
        <v>0</v>
      </c>
      <c r="BK36" s="90">
        <f>IF('Medical equipment-OST'!BA44="yes", 1, 0)</f>
        <v>0</v>
      </c>
      <c r="BL36" s="90">
        <f>IF('Medical equipment-OST'!BB44="yes", 1, 0)</f>
        <v>0</v>
      </c>
      <c r="BM36" s="90">
        <f t="shared" si="7"/>
        <v>0</v>
      </c>
    </row>
    <row r="37" spans="1:65" x14ac:dyDescent="0.25">
      <c r="A37" s="98" t="str">
        <f>'Service providers'!A47</f>
        <v>Enter name of Site 13</v>
      </c>
      <c r="B37" s="90">
        <f>IF('Medical equipment-OST'!F45="Yes", 'Service providers'!G47, 1)</f>
        <v>1</v>
      </c>
      <c r="C37" s="90" t="str">
        <f>IFERROR(('Medical equipment-OST'!G45*B37)/I37, "0")</f>
        <v>0</v>
      </c>
      <c r="D37" s="90">
        <f>IF('Medical equipment-OST'!F45="Yes", 'Service providers'!H47, 1)</f>
        <v>1</v>
      </c>
      <c r="E37" s="90" t="str">
        <f>IFERROR(('Medical equipment-OST'!H45*D37)/I37, "0")</f>
        <v>0</v>
      </c>
      <c r="F37" s="90">
        <f>IF('Medical equipment-OST'!C45="yes", 1, 0)</f>
        <v>0</v>
      </c>
      <c r="G37" s="90">
        <f>IF('Medical equipment-OST'!D45="yes", 1, 0)</f>
        <v>0</v>
      </c>
      <c r="H37" s="90">
        <f>IF('Medical equipment-OST'!E45="yes", 1, 0)</f>
        <v>0</v>
      </c>
      <c r="I37" s="90">
        <f t="shared" si="0"/>
        <v>0</v>
      </c>
      <c r="J37" s="90">
        <f>IF('Medical equipment-OST'!M45="Yes", 'Service providers'!G47, 1)</f>
        <v>1</v>
      </c>
      <c r="K37" s="90" t="str">
        <f>IFERROR(('Medical equipment-OST'!N45*J37)/Q37, "0")</f>
        <v>0</v>
      </c>
      <c r="L37" s="90">
        <f>IF('Medical equipment-OST'!M45="Yes", 'Service providers'!H47, 1)</f>
        <v>1</v>
      </c>
      <c r="M37" s="90" t="str">
        <f>IFERROR(('Medical equipment-OST'!O45*L37)/Q37, "0")</f>
        <v>0</v>
      </c>
      <c r="N37" s="90">
        <f>IF('Medical equipment-OST'!J45="yes", 1, 0)</f>
        <v>0</v>
      </c>
      <c r="O37" s="90">
        <f>IF('Medical equipment-OST'!K45="yes", 1, 0)</f>
        <v>0</v>
      </c>
      <c r="P37" s="90">
        <f>IF('Medical equipment-OST'!L45="yes", 1, 0)</f>
        <v>0</v>
      </c>
      <c r="Q37" s="90">
        <f t="shared" si="1"/>
        <v>0</v>
      </c>
      <c r="R37" s="90">
        <f>IF('Medical equipment-OST'!T45="Yes", 'Service providers'!G47, 1)</f>
        <v>1</v>
      </c>
      <c r="S37" s="90" t="str">
        <f>IFERROR(('Medical equipment-OST'!U45*R37)/Y37, "0")</f>
        <v>0</v>
      </c>
      <c r="T37" s="90">
        <f>IF('Medical equipment-OST'!T45="Yes", 'Service providers'!H47, 1)</f>
        <v>1</v>
      </c>
      <c r="U37" s="90" t="str">
        <f>IFERROR(('Medical equipment-OST'!V45*T37)/Y37, "0")</f>
        <v>0</v>
      </c>
      <c r="V37" s="90">
        <f>IF('Medical equipment-OST'!Q45="yes", 1, 0)</f>
        <v>0</v>
      </c>
      <c r="W37" s="90">
        <f>IF('Medical equipment-OST'!R45="yes", 1, 0)</f>
        <v>0</v>
      </c>
      <c r="X37" s="90">
        <f>IF('Medical equipment-OST'!S45="yes", 1, 0)</f>
        <v>0</v>
      </c>
      <c r="Y37" s="90">
        <f t="shared" si="2"/>
        <v>0</v>
      </c>
      <c r="Z37" s="90">
        <f>IF('Medical equipment-OST'!AA45="Yes", 'Service providers'!G47, 1)</f>
        <v>1</v>
      </c>
      <c r="AA37" s="90" t="str">
        <f>IFERROR(('Medical equipment-OST'!AB45*Z37)/AG37, "0")</f>
        <v>0</v>
      </c>
      <c r="AB37" s="90">
        <f>IF('Medical equipment-OST'!AA45="Yes", 'Service providers'!H47, 1)</f>
        <v>1</v>
      </c>
      <c r="AC37" s="90" t="str">
        <f>IFERROR(('Medical equipment-OST'!AC45*AB37)/AG37, "0")</f>
        <v>0</v>
      </c>
      <c r="AD37" s="90">
        <f>IF('Medical equipment-OST'!X45="yes", 1, 0)</f>
        <v>0</v>
      </c>
      <c r="AE37" s="90">
        <f>IF('Medical equipment-OST'!Y45="yes", 1, 0)</f>
        <v>0</v>
      </c>
      <c r="AF37" s="90">
        <f>IF('Medical equipment-OST'!Z45="yes", 1, 0)</f>
        <v>0</v>
      </c>
      <c r="AG37" s="90">
        <f t="shared" si="3"/>
        <v>0</v>
      </c>
      <c r="AH37" s="90">
        <f>IF('Medical equipment-OST'!AH45="Yes", 'Service providers'!G47, 1)</f>
        <v>1</v>
      </c>
      <c r="AI37" s="90" t="str">
        <f>IFERROR(('Medical equipment-OST'!AI45*AH37)/AO37, "0")</f>
        <v>0</v>
      </c>
      <c r="AJ37" s="90">
        <f>IF('Medical equipment-OST'!AH45="Yes", 'Service providers'!H47, 1)</f>
        <v>1</v>
      </c>
      <c r="AK37" s="90" t="str">
        <f>IFERROR(('Medical equipment-OST'!AJ45*AJ37)/AO37, "0")</f>
        <v>0</v>
      </c>
      <c r="AL37" s="90">
        <f>IF('Medical equipment-OST'!AE45="yes", 1, 0)</f>
        <v>0</v>
      </c>
      <c r="AM37" s="90">
        <f>IF('Medical equipment-OST'!AF45="yes", 1, 0)</f>
        <v>0</v>
      </c>
      <c r="AN37" s="90">
        <f>IF('Medical equipment-OST'!AG45="yes", 1, 0)</f>
        <v>0</v>
      </c>
      <c r="AO37" s="90">
        <f t="shared" si="4"/>
        <v>0</v>
      </c>
      <c r="AP37" s="90">
        <f>IF('Medical equipment-OST'!AO45="Yes", 'Service providers'!G47, 1)</f>
        <v>1</v>
      </c>
      <c r="AQ37" s="90" t="str">
        <f>IFERROR(('Medical equipment-OST'!AP45*AP37)/AW37, "0")</f>
        <v>0</v>
      </c>
      <c r="AR37" s="90">
        <f>IF('Medical equipment-OST'!AO45="Yes", 'Service providers'!H47, 1)</f>
        <v>1</v>
      </c>
      <c r="AS37" s="90" t="str">
        <f>IFERROR(('Medical equipment-OST'!AQ45*AR37)/AW37, "0")</f>
        <v>0</v>
      </c>
      <c r="AT37" s="90">
        <f>IF('Medical equipment-OST'!AL45="yes", 1, 0)</f>
        <v>0</v>
      </c>
      <c r="AU37" s="90">
        <f>IF('Medical equipment-OST'!AM45="yes", 1, 0)</f>
        <v>0</v>
      </c>
      <c r="AV37" s="90">
        <f>IF('Medical equipment-OST'!AN45="yes", 1, 0)</f>
        <v>0</v>
      </c>
      <c r="AW37" s="90">
        <f t="shared" si="5"/>
        <v>0</v>
      </c>
      <c r="AX37" s="90">
        <f>IF('Medical equipment-OST'!AV45="Yes", 'Service providers'!G47, 1)</f>
        <v>1</v>
      </c>
      <c r="AY37" s="90" t="str">
        <f>IFERROR(('Medical equipment-OST'!AW45*AX37)/BE37, "0")</f>
        <v>0</v>
      </c>
      <c r="AZ37" s="90">
        <f>IF('Medical equipment-OST'!AV45="Yes", 'Service providers'!H47, 1)</f>
        <v>1</v>
      </c>
      <c r="BA37" s="90" t="str">
        <f>IFERROR(('Medical equipment-OST'!AX45*AZ37)/BE37, "0")</f>
        <v>0</v>
      </c>
      <c r="BB37" s="90">
        <f>IF('Medical equipment-OST'!AS45="yes", 1, 0)</f>
        <v>0</v>
      </c>
      <c r="BC37" s="90">
        <f>IF('Medical equipment-OST'!AT45="yes", 1, 0)</f>
        <v>0</v>
      </c>
      <c r="BD37" s="90">
        <f>IF('Medical equipment-OST'!AU45="yes", 1, 0)</f>
        <v>0</v>
      </c>
      <c r="BE37" s="90">
        <f t="shared" si="6"/>
        <v>0</v>
      </c>
      <c r="BF37" s="90">
        <f>IF('Medical equipment-OST'!BC45="Yes", 'Service providers'!G47, 1)</f>
        <v>1</v>
      </c>
      <c r="BG37" s="90" t="str">
        <f>IFERROR(('Medical equipment-OST'!BD45*BF37)/BM37, "0")</f>
        <v>0</v>
      </c>
      <c r="BH37" s="90">
        <f>IF('Medical equipment-OST'!BC45="Yes", 'Service providers'!H47, 1)</f>
        <v>1</v>
      </c>
      <c r="BI37" s="90" t="str">
        <f>IFERROR(('Medical equipment-OST'!BE45*BH37)/BM37, "0")</f>
        <v>0</v>
      </c>
      <c r="BJ37" s="90">
        <f>IF('Medical equipment-OST'!AZ45="yes", 1, 0)</f>
        <v>0</v>
      </c>
      <c r="BK37" s="90">
        <f>IF('Medical equipment-OST'!BA45="yes", 1, 0)</f>
        <v>0</v>
      </c>
      <c r="BL37" s="90">
        <f>IF('Medical equipment-OST'!BB45="yes", 1, 0)</f>
        <v>0</v>
      </c>
      <c r="BM37" s="90">
        <f t="shared" si="7"/>
        <v>0</v>
      </c>
    </row>
    <row r="38" spans="1:65" x14ac:dyDescent="0.25">
      <c r="A38" s="98" t="str">
        <f>'Service providers'!A48</f>
        <v>Enter name of Site 14</v>
      </c>
      <c r="B38" s="90">
        <f>IF('Medical equipment-OST'!F46="Yes", 'Service providers'!G48, 1)</f>
        <v>1</v>
      </c>
      <c r="C38" s="90" t="str">
        <f>IFERROR(('Medical equipment-OST'!G46*B38)/I38, "0")</f>
        <v>0</v>
      </c>
      <c r="D38" s="90">
        <f>IF('Medical equipment-OST'!F46="Yes", 'Service providers'!H48, 1)</f>
        <v>1</v>
      </c>
      <c r="E38" s="90" t="str">
        <f>IFERROR(('Medical equipment-OST'!H46*D38)/I38, "0")</f>
        <v>0</v>
      </c>
      <c r="F38" s="90">
        <f>IF('Medical equipment-OST'!C46="yes", 1, 0)</f>
        <v>0</v>
      </c>
      <c r="G38" s="90">
        <f>IF('Medical equipment-OST'!D46="yes", 1, 0)</f>
        <v>0</v>
      </c>
      <c r="H38" s="90">
        <f>IF('Medical equipment-OST'!E46="yes", 1, 0)</f>
        <v>0</v>
      </c>
      <c r="I38" s="90">
        <f t="shared" si="0"/>
        <v>0</v>
      </c>
      <c r="J38" s="90">
        <f>IF('Medical equipment-OST'!M46="Yes", 'Service providers'!G48, 1)</f>
        <v>1</v>
      </c>
      <c r="K38" s="90" t="str">
        <f>IFERROR(('Medical equipment-OST'!N46*J38)/Q38, "0")</f>
        <v>0</v>
      </c>
      <c r="L38" s="90">
        <f>IF('Medical equipment-OST'!M46="Yes", 'Service providers'!H48, 1)</f>
        <v>1</v>
      </c>
      <c r="M38" s="90" t="str">
        <f>IFERROR(('Medical equipment-OST'!O46*L38)/Q38, "0")</f>
        <v>0</v>
      </c>
      <c r="N38" s="90">
        <f>IF('Medical equipment-OST'!J46="yes", 1, 0)</f>
        <v>0</v>
      </c>
      <c r="O38" s="90">
        <f>IF('Medical equipment-OST'!K46="yes", 1, 0)</f>
        <v>0</v>
      </c>
      <c r="P38" s="90">
        <f>IF('Medical equipment-OST'!L46="yes", 1, 0)</f>
        <v>0</v>
      </c>
      <c r="Q38" s="90">
        <f t="shared" si="1"/>
        <v>0</v>
      </c>
      <c r="R38" s="90">
        <f>IF('Medical equipment-OST'!T46="Yes", 'Service providers'!G48, 1)</f>
        <v>1</v>
      </c>
      <c r="S38" s="90" t="str">
        <f>IFERROR(('Medical equipment-OST'!U46*R38)/Y38, "0")</f>
        <v>0</v>
      </c>
      <c r="T38" s="90">
        <f>IF('Medical equipment-OST'!T46="Yes", 'Service providers'!H48, 1)</f>
        <v>1</v>
      </c>
      <c r="U38" s="90" t="str">
        <f>IFERROR(('Medical equipment-OST'!V46*T38)/Y38, "0")</f>
        <v>0</v>
      </c>
      <c r="V38" s="90">
        <f>IF('Medical equipment-OST'!Q46="yes", 1, 0)</f>
        <v>0</v>
      </c>
      <c r="W38" s="90">
        <f>IF('Medical equipment-OST'!R46="yes", 1, 0)</f>
        <v>0</v>
      </c>
      <c r="X38" s="90">
        <f>IF('Medical equipment-OST'!S46="yes", 1, 0)</f>
        <v>0</v>
      </c>
      <c r="Y38" s="90">
        <f t="shared" si="2"/>
        <v>0</v>
      </c>
      <c r="Z38" s="90">
        <f>IF('Medical equipment-OST'!AA46="Yes", 'Service providers'!G48, 1)</f>
        <v>1</v>
      </c>
      <c r="AA38" s="90" t="str">
        <f>IFERROR(('Medical equipment-OST'!AB46*Z38)/AG38, "0")</f>
        <v>0</v>
      </c>
      <c r="AB38" s="90">
        <f>IF('Medical equipment-OST'!AA46="Yes", 'Service providers'!H48, 1)</f>
        <v>1</v>
      </c>
      <c r="AC38" s="90" t="str">
        <f>IFERROR(('Medical equipment-OST'!AC46*AB38)/AG38, "0")</f>
        <v>0</v>
      </c>
      <c r="AD38" s="90">
        <f>IF('Medical equipment-OST'!X46="yes", 1, 0)</f>
        <v>0</v>
      </c>
      <c r="AE38" s="90">
        <f>IF('Medical equipment-OST'!Y46="yes", 1, 0)</f>
        <v>0</v>
      </c>
      <c r="AF38" s="90">
        <f>IF('Medical equipment-OST'!Z46="yes", 1, 0)</f>
        <v>0</v>
      </c>
      <c r="AG38" s="90">
        <f t="shared" si="3"/>
        <v>0</v>
      </c>
      <c r="AH38" s="90">
        <f>IF('Medical equipment-OST'!AH46="Yes", 'Service providers'!G48, 1)</f>
        <v>1</v>
      </c>
      <c r="AI38" s="90" t="str">
        <f>IFERROR(('Medical equipment-OST'!AI46*AH38)/AO38, "0")</f>
        <v>0</v>
      </c>
      <c r="AJ38" s="90">
        <f>IF('Medical equipment-OST'!AH46="Yes", 'Service providers'!H48, 1)</f>
        <v>1</v>
      </c>
      <c r="AK38" s="90" t="str">
        <f>IFERROR(('Medical equipment-OST'!AJ46*AJ38)/AO38, "0")</f>
        <v>0</v>
      </c>
      <c r="AL38" s="90">
        <f>IF('Medical equipment-OST'!AE46="yes", 1, 0)</f>
        <v>0</v>
      </c>
      <c r="AM38" s="90">
        <f>IF('Medical equipment-OST'!AF46="yes", 1, 0)</f>
        <v>0</v>
      </c>
      <c r="AN38" s="90">
        <f>IF('Medical equipment-OST'!AG46="yes", 1, 0)</f>
        <v>0</v>
      </c>
      <c r="AO38" s="90">
        <f t="shared" si="4"/>
        <v>0</v>
      </c>
      <c r="AP38" s="90">
        <f>IF('Medical equipment-OST'!AO46="Yes", 'Service providers'!G48, 1)</f>
        <v>1</v>
      </c>
      <c r="AQ38" s="90" t="str">
        <f>IFERROR(('Medical equipment-OST'!AP46*AP38)/AW38, "0")</f>
        <v>0</v>
      </c>
      <c r="AR38" s="90">
        <f>IF('Medical equipment-OST'!AO46="Yes", 'Service providers'!H48, 1)</f>
        <v>1</v>
      </c>
      <c r="AS38" s="90" t="str">
        <f>IFERROR(('Medical equipment-OST'!AQ46*AR38)/AW38, "0")</f>
        <v>0</v>
      </c>
      <c r="AT38" s="90">
        <f>IF('Medical equipment-OST'!AL46="yes", 1, 0)</f>
        <v>0</v>
      </c>
      <c r="AU38" s="90">
        <f>IF('Medical equipment-OST'!AM46="yes", 1, 0)</f>
        <v>0</v>
      </c>
      <c r="AV38" s="90">
        <f>IF('Medical equipment-OST'!AN46="yes", 1, 0)</f>
        <v>0</v>
      </c>
      <c r="AW38" s="90">
        <f t="shared" si="5"/>
        <v>0</v>
      </c>
      <c r="AX38" s="90">
        <f>IF('Medical equipment-OST'!AV46="Yes", 'Service providers'!G48, 1)</f>
        <v>1</v>
      </c>
      <c r="AY38" s="90" t="str">
        <f>IFERROR(('Medical equipment-OST'!AW46*AX38)/BE38, "0")</f>
        <v>0</v>
      </c>
      <c r="AZ38" s="90">
        <f>IF('Medical equipment-OST'!AV46="Yes", 'Service providers'!H48, 1)</f>
        <v>1</v>
      </c>
      <c r="BA38" s="90" t="str">
        <f>IFERROR(('Medical equipment-OST'!AX46*AZ38)/BE38, "0")</f>
        <v>0</v>
      </c>
      <c r="BB38" s="90">
        <f>IF('Medical equipment-OST'!AS46="yes", 1, 0)</f>
        <v>0</v>
      </c>
      <c r="BC38" s="90">
        <f>IF('Medical equipment-OST'!AT46="yes", 1, 0)</f>
        <v>0</v>
      </c>
      <c r="BD38" s="90">
        <f>IF('Medical equipment-OST'!AU46="yes", 1, 0)</f>
        <v>0</v>
      </c>
      <c r="BE38" s="90">
        <f t="shared" si="6"/>
        <v>0</v>
      </c>
      <c r="BF38" s="90">
        <f>IF('Medical equipment-OST'!BC46="Yes", 'Service providers'!G48, 1)</f>
        <v>1</v>
      </c>
      <c r="BG38" s="90" t="str">
        <f>IFERROR(('Medical equipment-OST'!BD46*BF38)/BM38, "0")</f>
        <v>0</v>
      </c>
      <c r="BH38" s="90">
        <f>IF('Medical equipment-OST'!BC46="Yes", 'Service providers'!H48, 1)</f>
        <v>1</v>
      </c>
      <c r="BI38" s="90" t="str">
        <f>IFERROR(('Medical equipment-OST'!BE46*BH38)/BM38, "0")</f>
        <v>0</v>
      </c>
      <c r="BJ38" s="90">
        <f>IF('Medical equipment-OST'!AZ46="yes", 1, 0)</f>
        <v>0</v>
      </c>
      <c r="BK38" s="90">
        <f>IF('Medical equipment-OST'!BA46="yes", 1, 0)</f>
        <v>0</v>
      </c>
      <c r="BL38" s="90">
        <f>IF('Medical equipment-OST'!BB46="yes", 1, 0)</f>
        <v>0</v>
      </c>
      <c r="BM38" s="90">
        <f t="shared" si="7"/>
        <v>0</v>
      </c>
    </row>
    <row r="39" spans="1:65" x14ac:dyDescent="0.25">
      <c r="A39" s="98" t="str">
        <f>'Service providers'!A49</f>
        <v>Enter name of Site 15</v>
      </c>
      <c r="B39" s="90">
        <f>IF('Medical equipment-OST'!F47="Yes", 'Service providers'!G49, 1)</f>
        <v>1</v>
      </c>
      <c r="C39" s="90" t="str">
        <f>IFERROR(('Medical equipment-OST'!G47*B39)/I39, "0")</f>
        <v>0</v>
      </c>
      <c r="D39" s="90">
        <f>IF('Medical equipment-OST'!F47="Yes", 'Service providers'!H49, 1)</f>
        <v>1</v>
      </c>
      <c r="E39" s="90" t="str">
        <f>IFERROR(('Medical equipment-OST'!H47*D39)/I39, "0")</f>
        <v>0</v>
      </c>
      <c r="F39" s="90">
        <f>IF('Medical equipment-OST'!C47="yes", 1, 0)</f>
        <v>0</v>
      </c>
      <c r="G39" s="90">
        <f>IF('Medical equipment-OST'!D47="yes", 1, 0)</f>
        <v>0</v>
      </c>
      <c r="H39" s="90">
        <f>IF('Medical equipment-OST'!E47="yes", 1, 0)</f>
        <v>0</v>
      </c>
      <c r="I39" s="90">
        <f t="shared" si="0"/>
        <v>0</v>
      </c>
      <c r="J39" s="90">
        <f>IF('Medical equipment-OST'!M47="Yes", 'Service providers'!G49, 1)</f>
        <v>1</v>
      </c>
      <c r="K39" s="90" t="str">
        <f>IFERROR(('Medical equipment-OST'!N47*J39)/Q39, "0")</f>
        <v>0</v>
      </c>
      <c r="L39" s="90">
        <f>IF('Medical equipment-OST'!M47="Yes", 'Service providers'!H49, 1)</f>
        <v>1</v>
      </c>
      <c r="M39" s="90" t="str">
        <f>IFERROR(('Medical equipment-OST'!O47*L39)/Q39, "0")</f>
        <v>0</v>
      </c>
      <c r="N39" s="90">
        <f>IF('Medical equipment-OST'!J47="yes", 1, 0)</f>
        <v>0</v>
      </c>
      <c r="O39" s="90">
        <f>IF('Medical equipment-OST'!K47="yes", 1, 0)</f>
        <v>0</v>
      </c>
      <c r="P39" s="90">
        <f>IF('Medical equipment-OST'!L47="yes", 1, 0)</f>
        <v>0</v>
      </c>
      <c r="Q39" s="90">
        <f t="shared" si="1"/>
        <v>0</v>
      </c>
      <c r="R39" s="90">
        <f>IF('Medical equipment-OST'!T47="Yes", 'Service providers'!G49, 1)</f>
        <v>1</v>
      </c>
      <c r="S39" s="90" t="str">
        <f>IFERROR(('Medical equipment-OST'!U47*R39)/Y39, "0")</f>
        <v>0</v>
      </c>
      <c r="T39" s="90">
        <f>IF('Medical equipment-OST'!T47="Yes", 'Service providers'!H49, 1)</f>
        <v>1</v>
      </c>
      <c r="U39" s="90" t="str">
        <f>IFERROR(('Medical equipment-OST'!V47*T39)/Y39, "0")</f>
        <v>0</v>
      </c>
      <c r="V39" s="90">
        <f>IF('Medical equipment-OST'!Q47="yes", 1, 0)</f>
        <v>0</v>
      </c>
      <c r="W39" s="90">
        <f>IF('Medical equipment-OST'!R47="yes", 1, 0)</f>
        <v>0</v>
      </c>
      <c r="X39" s="90">
        <f>IF('Medical equipment-OST'!S47="yes", 1, 0)</f>
        <v>0</v>
      </c>
      <c r="Y39" s="90">
        <f t="shared" si="2"/>
        <v>0</v>
      </c>
      <c r="Z39" s="90">
        <f>IF('Medical equipment-OST'!AA47="Yes", 'Service providers'!G49, 1)</f>
        <v>1</v>
      </c>
      <c r="AA39" s="90" t="str">
        <f>IFERROR(('Medical equipment-OST'!AB47*Z39)/AG39, "0")</f>
        <v>0</v>
      </c>
      <c r="AB39" s="90">
        <f>IF('Medical equipment-OST'!AA47="Yes", 'Service providers'!H49, 1)</f>
        <v>1</v>
      </c>
      <c r="AC39" s="90" t="str">
        <f>IFERROR(('Medical equipment-OST'!AC47*AB39)/AG39, "0")</f>
        <v>0</v>
      </c>
      <c r="AD39" s="90">
        <f>IF('Medical equipment-OST'!X47="yes", 1, 0)</f>
        <v>0</v>
      </c>
      <c r="AE39" s="90">
        <f>IF('Medical equipment-OST'!Y47="yes", 1, 0)</f>
        <v>0</v>
      </c>
      <c r="AF39" s="90">
        <f>IF('Medical equipment-OST'!Z47="yes", 1, 0)</f>
        <v>0</v>
      </c>
      <c r="AG39" s="90">
        <f t="shared" si="3"/>
        <v>0</v>
      </c>
      <c r="AH39" s="90">
        <f>IF('Medical equipment-OST'!AH47="Yes", 'Service providers'!G49, 1)</f>
        <v>1</v>
      </c>
      <c r="AI39" s="90" t="str">
        <f>IFERROR(('Medical equipment-OST'!AI47*AH39)/AO39, "0")</f>
        <v>0</v>
      </c>
      <c r="AJ39" s="90">
        <f>IF('Medical equipment-OST'!AH47="Yes", 'Service providers'!H49, 1)</f>
        <v>1</v>
      </c>
      <c r="AK39" s="90" t="str">
        <f>IFERROR(('Medical equipment-OST'!AJ47*AJ39)/AO39, "0")</f>
        <v>0</v>
      </c>
      <c r="AL39" s="90">
        <f>IF('Medical equipment-OST'!AE47="yes", 1, 0)</f>
        <v>0</v>
      </c>
      <c r="AM39" s="90">
        <f>IF('Medical equipment-OST'!AF47="yes", 1, 0)</f>
        <v>0</v>
      </c>
      <c r="AN39" s="90">
        <f>IF('Medical equipment-OST'!AG47="yes", 1, 0)</f>
        <v>0</v>
      </c>
      <c r="AO39" s="90">
        <f t="shared" si="4"/>
        <v>0</v>
      </c>
      <c r="AP39" s="90">
        <f>IF('Medical equipment-OST'!AO47="Yes", 'Service providers'!G49, 1)</f>
        <v>1</v>
      </c>
      <c r="AQ39" s="90" t="str">
        <f>IFERROR(('Medical equipment-OST'!AP47*AP39)/AW39, "0")</f>
        <v>0</v>
      </c>
      <c r="AR39" s="90">
        <f>IF('Medical equipment-OST'!AO47="Yes", 'Service providers'!H49, 1)</f>
        <v>1</v>
      </c>
      <c r="AS39" s="90" t="str">
        <f>IFERROR(('Medical equipment-OST'!AQ47*AR39)/AW39, "0")</f>
        <v>0</v>
      </c>
      <c r="AT39" s="90">
        <f>IF('Medical equipment-OST'!AL47="yes", 1, 0)</f>
        <v>0</v>
      </c>
      <c r="AU39" s="90">
        <f>IF('Medical equipment-OST'!AM47="yes", 1, 0)</f>
        <v>0</v>
      </c>
      <c r="AV39" s="90">
        <f>IF('Medical equipment-OST'!AN47="yes", 1, 0)</f>
        <v>0</v>
      </c>
      <c r="AW39" s="90">
        <f t="shared" si="5"/>
        <v>0</v>
      </c>
      <c r="AX39" s="90">
        <f>IF('Medical equipment-OST'!AV47="Yes", 'Service providers'!G49, 1)</f>
        <v>1</v>
      </c>
      <c r="AY39" s="90" t="str">
        <f>IFERROR(('Medical equipment-OST'!AW47*AX39)/BE39, "0")</f>
        <v>0</v>
      </c>
      <c r="AZ39" s="90">
        <f>IF('Medical equipment-OST'!AV47="Yes", 'Service providers'!H49, 1)</f>
        <v>1</v>
      </c>
      <c r="BA39" s="90" t="str">
        <f>IFERROR(('Medical equipment-OST'!AX47*AZ39)/BE39, "0")</f>
        <v>0</v>
      </c>
      <c r="BB39" s="90">
        <f>IF('Medical equipment-OST'!AS47="yes", 1, 0)</f>
        <v>0</v>
      </c>
      <c r="BC39" s="90">
        <f>IF('Medical equipment-OST'!AT47="yes", 1, 0)</f>
        <v>0</v>
      </c>
      <c r="BD39" s="90">
        <f>IF('Medical equipment-OST'!AU47="yes", 1, 0)</f>
        <v>0</v>
      </c>
      <c r="BE39" s="90">
        <f t="shared" si="6"/>
        <v>0</v>
      </c>
      <c r="BF39" s="90">
        <f>IF('Medical equipment-OST'!BC47="Yes", 'Service providers'!G49, 1)</f>
        <v>1</v>
      </c>
      <c r="BG39" s="90" t="str">
        <f>IFERROR(('Medical equipment-OST'!BD47*BF39)/BM39, "0")</f>
        <v>0</v>
      </c>
      <c r="BH39" s="90">
        <f>IF('Medical equipment-OST'!BC47="Yes", 'Service providers'!H49, 1)</f>
        <v>1</v>
      </c>
      <c r="BI39" s="90" t="str">
        <f>IFERROR(('Medical equipment-OST'!BE47*BH39)/BM39, "0")</f>
        <v>0</v>
      </c>
      <c r="BJ39" s="90">
        <f>IF('Medical equipment-OST'!AZ47="yes", 1, 0)</f>
        <v>0</v>
      </c>
      <c r="BK39" s="90">
        <f>IF('Medical equipment-OST'!BA47="yes", 1, 0)</f>
        <v>0</v>
      </c>
      <c r="BL39" s="90">
        <f>IF('Medical equipment-OST'!BB47="yes", 1, 0)</f>
        <v>0</v>
      </c>
      <c r="BM39" s="90">
        <f t="shared" si="7"/>
        <v>0</v>
      </c>
    </row>
    <row r="40" spans="1:65" x14ac:dyDescent="0.25">
      <c r="A40" s="98" t="str">
        <f>'Service providers'!A50</f>
        <v>Enter name of Site 16</v>
      </c>
      <c r="B40" s="90">
        <f>IF('Medical equipment-OST'!F48="Yes", 'Service providers'!G50, 1)</f>
        <v>1</v>
      </c>
      <c r="C40" s="90" t="str">
        <f>IFERROR(('Medical equipment-OST'!G48*B40)/I40, "0")</f>
        <v>0</v>
      </c>
      <c r="D40" s="90">
        <f>IF('Medical equipment-OST'!F48="Yes", 'Service providers'!H50, 1)</f>
        <v>1</v>
      </c>
      <c r="E40" s="90" t="str">
        <f>IFERROR(('Medical equipment-OST'!H48*D40)/I40, "0")</f>
        <v>0</v>
      </c>
      <c r="F40" s="90">
        <f>IF('Medical equipment-OST'!C48="yes", 1, 0)</f>
        <v>0</v>
      </c>
      <c r="G40" s="90">
        <f>IF('Medical equipment-OST'!D48="yes", 1, 0)</f>
        <v>0</v>
      </c>
      <c r="H40" s="90">
        <f>IF('Medical equipment-OST'!E48="yes", 1, 0)</f>
        <v>0</v>
      </c>
      <c r="I40" s="90">
        <f t="shared" si="0"/>
        <v>0</v>
      </c>
      <c r="J40" s="90">
        <f>IF('Medical equipment-OST'!M48="Yes", 'Service providers'!G50, 1)</f>
        <v>1</v>
      </c>
      <c r="K40" s="90" t="str">
        <f>IFERROR(('Medical equipment-OST'!N48*J40)/Q40, "0")</f>
        <v>0</v>
      </c>
      <c r="L40" s="90">
        <f>IF('Medical equipment-OST'!M48="Yes", 'Service providers'!H50, 1)</f>
        <v>1</v>
      </c>
      <c r="M40" s="90" t="str">
        <f>IFERROR(('Medical equipment-OST'!O48*L40)/Q40, "0")</f>
        <v>0</v>
      </c>
      <c r="N40" s="90">
        <f>IF('Medical equipment-OST'!J48="yes", 1, 0)</f>
        <v>0</v>
      </c>
      <c r="O40" s="90">
        <f>IF('Medical equipment-OST'!K48="yes", 1, 0)</f>
        <v>0</v>
      </c>
      <c r="P40" s="90">
        <f>IF('Medical equipment-OST'!L48="yes", 1, 0)</f>
        <v>0</v>
      </c>
      <c r="Q40" s="90">
        <f t="shared" si="1"/>
        <v>0</v>
      </c>
      <c r="R40" s="90">
        <f>IF('Medical equipment-OST'!T48="Yes", 'Service providers'!G50, 1)</f>
        <v>1</v>
      </c>
      <c r="S40" s="90" t="str">
        <f>IFERROR(('Medical equipment-OST'!U48*R40)/Y40, "0")</f>
        <v>0</v>
      </c>
      <c r="T40" s="90">
        <f>IF('Medical equipment-OST'!T48="Yes", 'Service providers'!H50, 1)</f>
        <v>1</v>
      </c>
      <c r="U40" s="90" t="str">
        <f>IFERROR(('Medical equipment-OST'!V48*T40)/Y40, "0")</f>
        <v>0</v>
      </c>
      <c r="V40" s="90">
        <f>IF('Medical equipment-OST'!Q48="yes", 1, 0)</f>
        <v>0</v>
      </c>
      <c r="W40" s="90">
        <f>IF('Medical equipment-OST'!R48="yes", 1, 0)</f>
        <v>0</v>
      </c>
      <c r="X40" s="90">
        <f>IF('Medical equipment-OST'!S48="yes", 1, 0)</f>
        <v>0</v>
      </c>
      <c r="Y40" s="90">
        <f t="shared" si="2"/>
        <v>0</v>
      </c>
      <c r="Z40" s="90">
        <f>IF('Medical equipment-OST'!AA48="Yes", 'Service providers'!G50, 1)</f>
        <v>1</v>
      </c>
      <c r="AA40" s="90" t="str">
        <f>IFERROR(('Medical equipment-OST'!AB48*Z40)/AG40, "0")</f>
        <v>0</v>
      </c>
      <c r="AB40" s="90">
        <f>IF('Medical equipment-OST'!AA48="Yes", 'Service providers'!H50, 1)</f>
        <v>1</v>
      </c>
      <c r="AC40" s="90" t="str">
        <f>IFERROR(('Medical equipment-OST'!AC48*AB40)/AG40, "0")</f>
        <v>0</v>
      </c>
      <c r="AD40" s="90">
        <f>IF('Medical equipment-OST'!X48="yes", 1, 0)</f>
        <v>0</v>
      </c>
      <c r="AE40" s="90">
        <f>IF('Medical equipment-OST'!Y48="yes", 1, 0)</f>
        <v>0</v>
      </c>
      <c r="AF40" s="90">
        <f>IF('Medical equipment-OST'!Z48="yes", 1, 0)</f>
        <v>0</v>
      </c>
      <c r="AG40" s="90">
        <f t="shared" si="3"/>
        <v>0</v>
      </c>
      <c r="AH40" s="90">
        <f>IF('Medical equipment-OST'!AH48="Yes", 'Service providers'!G50, 1)</f>
        <v>1</v>
      </c>
      <c r="AI40" s="90" t="str">
        <f>IFERROR(('Medical equipment-OST'!AI48*AH40)/AO40, "0")</f>
        <v>0</v>
      </c>
      <c r="AJ40" s="90">
        <f>IF('Medical equipment-OST'!AH48="Yes", 'Service providers'!H50, 1)</f>
        <v>1</v>
      </c>
      <c r="AK40" s="90" t="str">
        <f>IFERROR(('Medical equipment-OST'!AJ48*AJ40)/AO40, "0")</f>
        <v>0</v>
      </c>
      <c r="AL40" s="90">
        <f>IF('Medical equipment-OST'!AE48="yes", 1, 0)</f>
        <v>0</v>
      </c>
      <c r="AM40" s="90">
        <f>IF('Medical equipment-OST'!AF48="yes", 1, 0)</f>
        <v>0</v>
      </c>
      <c r="AN40" s="90">
        <f>IF('Medical equipment-OST'!AG48="yes", 1, 0)</f>
        <v>0</v>
      </c>
      <c r="AO40" s="90">
        <f t="shared" si="4"/>
        <v>0</v>
      </c>
      <c r="AP40" s="90">
        <f>IF('Medical equipment-OST'!AO48="Yes", 'Service providers'!G50, 1)</f>
        <v>1</v>
      </c>
      <c r="AQ40" s="90" t="str">
        <f>IFERROR(('Medical equipment-OST'!AP48*AP40)/AW40, "0")</f>
        <v>0</v>
      </c>
      <c r="AR40" s="90">
        <f>IF('Medical equipment-OST'!AO48="Yes", 'Service providers'!H50, 1)</f>
        <v>1</v>
      </c>
      <c r="AS40" s="90" t="str">
        <f>IFERROR(('Medical equipment-OST'!AQ48*AR40)/AW40, "0")</f>
        <v>0</v>
      </c>
      <c r="AT40" s="90">
        <f>IF('Medical equipment-OST'!AL48="yes", 1, 0)</f>
        <v>0</v>
      </c>
      <c r="AU40" s="90">
        <f>IF('Medical equipment-OST'!AM48="yes", 1, 0)</f>
        <v>0</v>
      </c>
      <c r="AV40" s="90">
        <f>IF('Medical equipment-OST'!AN48="yes", 1, 0)</f>
        <v>0</v>
      </c>
      <c r="AW40" s="90">
        <f t="shared" si="5"/>
        <v>0</v>
      </c>
      <c r="AX40" s="90">
        <f>IF('Medical equipment-OST'!AV48="Yes", 'Service providers'!G50, 1)</f>
        <v>1</v>
      </c>
      <c r="AY40" s="90" t="str">
        <f>IFERROR(('Medical equipment-OST'!AW48*AX40)/BE40, "0")</f>
        <v>0</v>
      </c>
      <c r="AZ40" s="90">
        <f>IF('Medical equipment-OST'!AV48="Yes", 'Service providers'!H50, 1)</f>
        <v>1</v>
      </c>
      <c r="BA40" s="90" t="str">
        <f>IFERROR(('Medical equipment-OST'!AX48*AZ40)/BE40, "0")</f>
        <v>0</v>
      </c>
      <c r="BB40" s="90">
        <f>IF('Medical equipment-OST'!AS48="yes", 1, 0)</f>
        <v>0</v>
      </c>
      <c r="BC40" s="90">
        <f>IF('Medical equipment-OST'!AT48="yes", 1, 0)</f>
        <v>0</v>
      </c>
      <c r="BD40" s="90">
        <f>IF('Medical equipment-OST'!AU48="yes", 1, 0)</f>
        <v>0</v>
      </c>
      <c r="BE40" s="90">
        <f t="shared" si="6"/>
        <v>0</v>
      </c>
      <c r="BF40" s="90">
        <f>IF('Medical equipment-OST'!BC48="Yes", 'Service providers'!G50, 1)</f>
        <v>1</v>
      </c>
      <c r="BG40" s="90" t="str">
        <f>IFERROR(('Medical equipment-OST'!BD48*BF40)/BM40, "0")</f>
        <v>0</v>
      </c>
      <c r="BH40" s="90">
        <f>IF('Medical equipment-OST'!BC48="Yes", 'Service providers'!H50, 1)</f>
        <v>1</v>
      </c>
      <c r="BI40" s="90" t="str">
        <f>IFERROR(('Medical equipment-OST'!BE48*BH40)/BM40, "0")</f>
        <v>0</v>
      </c>
      <c r="BJ40" s="90">
        <f>IF('Medical equipment-OST'!AZ48="yes", 1, 0)</f>
        <v>0</v>
      </c>
      <c r="BK40" s="90">
        <f>IF('Medical equipment-OST'!BA48="yes", 1, 0)</f>
        <v>0</v>
      </c>
      <c r="BL40" s="90">
        <f>IF('Medical equipment-OST'!BB48="yes", 1, 0)</f>
        <v>0</v>
      </c>
      <c r="BM40" s="90">
        <f t="shared" si="7"/>
        <v>0</v>
      </c>
    </row>
    <row r="41" spans="1:65" x14ac:dyDescent="0.25">
      <c r="A41" s="98" t="str">
        <f>'Service providers'!A51</f>
        <v>Enter name of Site 17</v>
      </c>
      <c r="B41" s="90">
        <f>IF('Medical equipment-OST'!F49="Yes", 'Service providers'!G51, 1)</f>
        <v>1</v>
      </c>
      <c r="C41" s="90" t="str">
        <f>IFERROR(('Medical equipment-OST'!G49*B41)/I41, "0")</f>
        <v>0</v>
      </c>
      <c r="D41" s="90">
        <f>IF('Medical equipment-OST'!F49="Yes", 'Service providers'!H51, 1)</f>
        <v>1</v>
      </c>
      <c r="E41" s="90" t="str">
        <f>IFERROR(('Medical equipment-OST'!H49*D41)/I41, "0")</f>
        <v>0</v>
      </c>
      <c r="F41" s="90">
        <f>IF('Medical equipment-OST'!C49="yes", 1, 0)</f>
        <v>0</v>
      </c>
      <c r="G41" s="90">
        <f>IF('Medical equipment-OST'!D49="yes", 1, 0)</f>
        <v>0</v>
      </c>
      <c r="H41" s="90">
        <f>IF('Medical equipment-OST'!E49="yes", 1, 0)</f>
        <v>0</v>
      </c>
      <c r="I41" s="90">
        <f t="shared" si="0"/>
        <v>0</v>
      </c>
      <c r="J41" s="90">
        <f>IF('Medical equipment-OST'!M49="Yes", 'Service providers'!G51, 1)</f>
        <v>1</v>
      </c>
      <c r="K41" s="90" t="str">
        <f>IFERROR(('Medical equipment-OST'!N49*J41)/Q41, "0")</f>
        <v>0</v>
      </c>
      <c r="L41" s="90">
        <f>IF('Medical equipment-OST'!M49="Yes", 'Service providers'!H51, 1)</f>
        <v>1</v>
      </c>
      <c r="M41" s="90" t="str">
        <f>IFERROR(('Medical equipment-OST'!O49*L41)/Q41, "0")</f>
        <v>0</v>
      </c>
      <c r="N41" s="90">
        <f>IF('Medical equipment-OST'!J49="yes", 1, 0)</f>
        <v>0</v>
      </c>
      <c r="O41" s="90">
        <f>IF('Medical equipment-OST'!K49="yes", 1, 0)</f>
        <v>0</v>
      </c>
      <c r="P41" s="90">
        <f>IF('Medical equipment-OST'!L49="yes", 1, 0)</f>
        <v>0</v>
      </c>
      <c r="Q41" s="90">
        <f t="shared" si="1"/>
        <v>0</v>
      </c>
      <c r="R41" s="90">
        <f>IF('Medical equipment-OST'!T49="Yes", 'Service providers'!G51, 1)</f>
        <v>1</v>
      </c>
      <c r="S41" s="90" t="str">
        <f>IFERROR(('Medical equipment-OST'!U49*R41)/Y41, "0")</f>
        <v>0</v>
      </c>
      <c r="T41" s="90">
        <f>IF('Medical equipment-OST'!T49="Yes", 'Service providers'!H51, 1)</f>
        <v>1</v>
      </c>
      <c r="U41" s="90" t="str">
        <f>IFERROR(('Medical equipment-OST'!V49*T41)/Y41, "0")</f>
        <v>0</v>
      </c>
      <c r="V41" s="90">
        <f>IF('Medical equipment-OST'!Q49="yes", 1, 0)</f>
        <v>0</v>
      </c>
      <c r="W41" s="90">
        <f>IF('Medical equipment-OST'!R49="yes", 1, 0)</f>
        <v>0</v>
      </c>
      <c r="X41" s="90">
        <f>IF('Medical equipment-OST'!S49="yes", 1, 0)</f>
        <v>0</v>
      </c>
      <c r="Y41" s="90">
        <f t="shared" si="2"/>
        <v>0</v>
      </c>
      <c r="Z41" s="90">
        <f>IF('Medical equipment-OST'!AA49="Yes", 'Service providers'!G51, 1)</f>
        <v>1</v>
      </c>
      <c r="AA41" s="90" t="str">
        <f>IFERROR(('Medical equipment-OST'!AB49*Z41)/AG41, "0")</f>
        <v>0</v>
      </c>
      <c r="AB41" s="90">
        <f>IF('Medical equipment-OST'!AA49="Yes", 'Service providers'!H51, 1)</f>
        <v>1</v>
      </c>
      <c r="AC41" s="90" t="str">
        <f>IFERROR(('Medical equipment-OST'!AC49*AB41)/AG41, "0")</f>
        <v>0</v>
      </c>
      <c r="AD41" s="90">
        <f>IF('Medical equipment-OST'!X49="yes", 1, 0)</f>
        <v>0</v>
      </c>
      <c r="AE41" s="90">
        <f>IF('Medical equipment-OST'!Y49="yes", 1, 0)</f>
        <v>0</v>
      </c>
      <c r="AF41" s="90">
        <f>IF('Medical equipment-OST'!Z49="yes", 1, 0)</f>
        <v>0</v>
      </c>
      <c r="AG41" s="90">
        <f t="shared" si="3"/>
        <v>0</v>
      </c>
      <c r="AH41" s="90">
        <f>IF('Medical equipment-OST'!AH49="Yes", 'Service providers'!G51, 1)</f>
        <v>1</v>
      </c>
      <c r="AI41" s="90" t="str">
        <f>IFERROR(('Medical equipment-OST'!AI49*AH41)/AO41, "0")</f>
        <v>0</v>
      </c>
      <c r="AJ41" s="90">
        <f>IF('Medical equipment-OST'!AH49="Yes", 'Service providers'!H51, 1)</f>
        <v>1</v>
      </c>
      <c r="AK41" s="90" t="str">
        <f>IFERROR(('Medical equipment-OST'!AJ49*AJ41)/AO41, "0")</f>
        <v>0</v>
      </c>
      <c r="AL41" s="90">
        <f>IF('Medical equipment-OST'!AE49="yes", 1, 0)</f>
        <v>0</v>
      </c>
      <c r="AM41" s="90">
        <f>IF('Medical equipment-OST'!AF49="yes", 1, 0)</f>
        <v>0</v>
      </c>
      <c r="AN41" s="90">
        <f>IF('Medical equipment-OST'!AG49="yes", 1, 0)</f>
        <v>0</v>
      </c>
      <c r="AO41" s="90">
        <f t="shared" si="4"/>
        <v>0</v>
      </c>
      <c r="AP41" s="90">
        <f>IF('Medical equipment-OST'!AO49="Yes", 'Service providers'!G51, 1)</f>
        <v>1</v>
      </c>
      <c r="AQ41" s="90" t="str">
        <f>IFERROR(('Medical equipment-OST'!AP49*AP41)/AW41, "0")</f>
        <v>0</v>
      </c>
      <c r="AR41" s="90">
        <f>IF('Medical equipment-OST'!AO49="Yes", 'Service providers'!H51, 1)</f>
        <v>1</v>
      </c>
      <c r="AS41" s="90" t="str">
        <f>IFERROR(('Medical equipment-OST'!AQ49*AR41)/AW41, "0")</f>
        <v>0</v>
      </c>
      <c r="AT41" s="90">
        <f>IF('Medical equipment-OST'!AL49="yes", 1, 0)</f>
        <v>0</v>
      </c>
      <c r="AU41" s="90">
        <f>IF('Medical equipment-OST'!AM49="yes", 1, 0)</f>
        <v>0</v>
      </c>
      <c r="AV41" s="90">
        <f>IF('Medical equipment-OST'!AN49="yes", 1, 0)</f>
        <v>0</v>
      </c>
      <c r="AW41" s="90">
        <f t="shared" si="5"/>
        <v>0</v>
      </c>
      <c r="AX41" s="90">
        <f>IF('Medical equipment-OST'!AV49="Yes", 'Service providers'!G51, 1)</f>
        <v>1</v>
      </c>
      <c r="AY41" s="90" t="str">
        <f>IFERROR(('Medical equipment-OST'!AW49*AX41)/BE41, "0")</f>
        <v>0</v>
      </c>
      <c r="AZ41" s="90">
        <f>IF('Medical equipment-OST'!AV49="Yes", 'Service providers'!H51, 1)</f>
        <v>1</v>
      </c>
      <c r="BA41" s="90" t="str">
        <f>IFERROR(('Medical equipment-OST'!AX49*AZ41)/BE41, "0")</f>
        <v>0</v>
      </c>
      <c r="BB41" s="90">
        <f>IF('Medical equipment-OST'!AS49="yes", 1, 0)</f>
        <v>0</v>
      </c>
      <c r="BC41" s="90">
        <f>IF('Medical equipment-OST'!AT49="yes", 1, 0)</f>
        <v>0</v>
      </c>
      <c r="BD41" s="90">
        <f>IF('Medical equipment-OST'!AU49="yes", 1, 0)</f>
        <v>0</v>
      </c>
      <c r="BE41" s="90">
        <f t="shared" si="6"/>
        <v>0</v>
      </c>
      <c r="BF41" s="90">
        <f>IF('Medical equipment-OST'!BC49="Yes", 'Service providers'!G51, 1)</f>
        <v>1</v>
      </c>
      <c r="BG41" s="90" t="str">
        <f>IFERROR(('Medical equipment-OST'!BD49*BF41)/BM41, "0")</f>
        <v>0</v>
      </c>
      <c r="BH41" s="90">
        <f>IF('Medical equipment-OST'!BC49="Yes", 'Service providers'!H51, 1)</f>
        <v>1</v>
      </c>
      <c r="BI41" s="90" t="str">
        <f>IFERROR(('Medical equipment-OST'!BE49*BH41)/BM41, "0")</f>
        <v>0</v>
      </c>
      <c r="BJ41" s="90">
        <f>IF('Medical equipment-OST'!AZ49="yes", 1, 0)</f>
        <v>0</v>
      </c>
      <c r="BK41" s="90">
        <f>IF('Medical equipment-OST'!BA49="yes", 1, 0)</f>
        <v>0</v>
      </c>
      <c r="BL41" s="90">
        <f>IF('Medical equipment-OST'!BB49="yes", 1, 0)</f>
        <v>0</v>
      </c>
      <c r="BM41" s="90">
        <f t="shared" si="7"/>
        <v>0</v>
      </c>
    </row>
    <row r="42" spans="1:65" x14ac:dyDescent="0.25">
      <c r="A42" s="98" t="str">
        <f>'Service providers'!A52</f>
        <v>Enter name of Site 18</v>
      </c>
      <c r="B42" s="90">
        <f>IF('Medical equipment-OST'!F50="Yes", 'Service providers'!G52, 1)</f>
        <v>1</v>
      </c>
      <c r="C42" s="90" t="str">
        <f>IFERROR(('Medical equipment-OST'!G50*B42)/I42, "0")</f>
        <v>0</v>
      </c>
      <c r="D42" s="90">
        <f>IF('Medical equipment-OST'!F50="Yes", 'Service providers'!H52, 1)</f>
        <v>1</v>
      </c>
      <c r="E42" s="90" t="str">
        <f>IFERROR(('Medical equipment-OST'!H50*D42)/I42, "0")</f>
        <v>0</v>
      </c>
      <c r="F42" s="90">
        <f>IF('Medical equipment-OST'!C50="yes", 1, 0)</f>
        <v>0</v>
      </c>
      <c r="G42" s="90">
        <f>IF('Medical equipment-OST'!D50="yes", 1, 0)</f>
        <v>0</v>
      </c>
      <c r="H42" s="90">
        <f>IF('Medical equipment-OST'!E50="yes", 1, 0)</f>
        <v>0</v>
      </c>
      <c r="I42" s="90">
        <f t="shared" si="0"/>
        <v>0</v>
      </c>
      <c r="J42" s="90">
        <f>IF('Medical equipment-OST'!M50="Yes", 'Service providers'!G52, 1)</f>
        <v>1</v>
      </c>
      <c r="K42" s="90" t="str">
        <f>IFERROR(('Medical equipment-OST'!N50*J42)/Q42, "0")</f>
        <v>0</v>
      </c>
      <c r="L42" s="90">
        <f>IF('Medical equipment-OST'!M50="Yes", 'Service providers'!H52, 1)</f>
        <v>1</v>
      </c>
      <c r="M42" s="90" t="str">
        <f>IFERROR(('Medical equipment-OST'!O50*L42)/Q42, "0")</f>
        <v>0</v>
      </c>
      <c r="N42" s="90">
        <f>IF('Medical equipment-OST'!J50="yes", 1, 0)</f>
        <v>0</v>
      </c>
      <c r="O42" s="90">
        <f>IF('Medical equipment-OST'!K50="yes", 1, 0)</f>
        <v>0</v>
      </c>
      <c r="P42" s="90">
        <f>IF('Medical equipment-OST'!L50="yes", 1, 0)</f>
        <v>0</v>
      </c>
      <c r="Q42" s="90">
        <f t="shared" si="1"/>
        <v>0</v>
      </c>
      <c r="R42" s="90">
        <f>IF('Medical equipment-OST'!T50="Yes", 'Service providers'!G52, 1)</f>
        <v>1</v>
      </c>
      <c r="S42" s="90" t="str">
        <f>IFERROR(('Medical equipment-OST'!U50*R42)/Y42, "0")</f>
        <v>0</v>
      </c>
      <c r="T42" s="90">
        <f>IF('Medical equipment-OST'!T50="Yes", 'Service providers'!H52, 1)</f>
        <v>1</v>
      </c>
      <c r="U42" s="90" t="str">
        <f>IFERROR(('Medical equipment-OST'!V50*T42)/Y42, "0")</f>
        <v>0</v>
      </c>
      <c r="V42" s="90">
        <f>IF('Medical equipment-OST'!Q50="yes", 1, 0)</f>
        <v>0</v>
      </c>
      <c r="W42" s="90">
        <f>IF('Medical equipment-OST'!R50="yes", 1, 0)</f>
        <v>0</v>
      </c>
      <c r="X42" s="90">
        <f>IF('Medical equipment-OST'!S50="yes", 1, 0)</f>
        <v>0</v>
      </c>
      <c r="Y42" s="90">
        <f t="shared" si="2"/>
        <v>0</v>
      </c>
      <c r="Z42" s="90">
        <f>IF('Medical equipment-OST'!AA50="Yes", 'Service providers'!G52, 1)</f>
        <v>1</v>
      </c>
      <c r="AA42" s="90" t="str">
        <f>IFERROR(('Medical equipment-OST'!AB50*Z42)/AG42, "0")</f>
        <v>0</v>
      </c>
      <c r="AB42" s="90">
        <f>IF('Medical equipment-OST'!AA50="Yes", 'Service providers'!H52, 1)</f>
        <v>1</v>
      </c>
      <c r="AC42" s="90" t="str">
        <f>IFERROR(('Medical equipment-OST'!AC50*AB42)/AG42, "0")</f>
        <v>0</v>
      </c>
      <c r="AD42" s="90">
        <f>IF('Medical equipment-OST'!X50="yes", 1, 0)</f>
        <v>0</v>
      </c>
      <c r="AE42" s="90">
        <f>IF('Medical equipment-OST'!Y50="yes", 1, 0)</f>
        <v>0</v>
      </c>
      <c r="AF42" s="90">
        <f>IF('Medical equipment-OST'!Z50="yes", 1, 0)</f>
        <v>0</v>
      </c>
      <c r="AG42" s="90">
        <f t="shared" si="3"/>
        <v>0</v>
      </c>
      <c r="AH42" s="90">
        <f>IF('Medical equipment-OST'!AH50="Yes", 'Service providers'!G52, 1)</f>
        <v>1</v>
      </c>
      <c r="AI42" s="90" t="str">
        <f>IFERROR(('Medical equipment-OST'!AI50*AH42)/AO42, "0")</f>
        <v>0</v>
      </c>
      <c r="AJ42" s="90">
        <f>IF('Medical equipment-OST'!AH50="Yes", 'Service providers'!H52, 1)</f>
        <v>1</v>
      </c>
      <c r="AK42" s="90" t="str">
        <f>IFERROR(('Medical equipment-OST'!AJ50*AJ42)/AO42, "0")</f>
        <v>0</v>
      </c>
      <c r="AL42" s="90">
        <f>IF('Medical equipment-OST'!AE50="yes", 1, 0)</f>
        <v>0</v>
      </c>
      <c r="AM42" s="90">
        <f>IF('Medical equipment-OST'!AF50="yes", 1, 0)</f>
        <v>0</v>
      </c>
      <c r="AN42" s="90">
        <f>IF('Medical equipment-OST'!AG50="yes", 1, 0)</f>
        <v>0</v>
      </c>
      <c r="AO42" s="90">
        <f t="shared" si="4"/>
        <v>0</v>
      </c>
      <c r="AP42" s="90">
        <f>IF('Medical equipment-OST'!AO50="Yes", 'Service providers'!G52, 1)</f>
        <v>1</v>
      </c>
      <c r="AQ42" s="90" t="str">
        <f>IFERROR(('Medical equipment-OST'!AP50*AP42)/AW42, "0")</f>
        <v>0</v>
      </c>
      <c r="AR42" s="90">
        <f>IF('Medical equipment-OST'!AO50="Yes", 'Service providers'!H52, 1)</f>
        <v>1</v>
      </c>
      <c r="AS42" s="90" t="str">
        <f>IFERROR(('Medical equipment-OST'!AQ50*AR42)/AW42, "0")</f>
        <v>0</v>
      </c>
      <c r="AT42" s="90">
        <f>IF('Medical equipment-OST'!AL50="yes", 1, 0)</f>
        <v>0</v>
      </c>
      <c r="AU42" s="90">
        <f>IF('Medical equipment-OST'!AM50="yes", 1, 0)</f>
        <v>0</v>
      </c>
      <c r="AV42" s="90">
        <f>IF('Medical equipment-OST'!AN50="yes", 1, 0)</f>
        <v>0</v>
      </c>
      <c r="AW42" s="90">
        <f t="shared" si="5"/>
        <v>0</v>
      </c>
      <c r="AX42" s="90">
        <f>IF('Medical equipment-OST'!AV50="Yes", 'Service providers'!G52, 1)</f>
        <v>1</v>
      </c>
      <c r="AY42" s="90" t="str">
        <f>IFERROR(('Medical equipment-OST'!AW50*AX42)/BE42, "0")</f>
        <v>0</v>
      </c>
      <c r="AZ42" s="90">
        <f>IF('Medical equipment-OST'!AV50="Yes", 'Service providers'!H52, 1)</f>
        <v>1</v>
      </c>
      <c r="BA42" s="90" t="str">
        <f>IFERROR(('Medical equipment-OST'!AX50*AZ42)/BE42, "0")</f>
        <v>0</v>
      </c>
      <c r="BB42" s="90">
        <f>IF('Medical equipment-OST'!AS50="yes", 1, 0)</f>
        <v>0</v>
      </c>
      <c r="BC42" s="90">
        <f>IF('Medical equipment-OST'!AT50="yes", 1, 0)</f>
        <v>0</v>
      </c>
      <c r="BD42" s="90">
        <f>IF('Medical equipment-OST'!AU50="yes", 1, 0)</f>
        <v>0</v>
      </c>
      <c r="BE42" s="90">
        <f t="shared" si="6"/>
        <v>0</v>
      </c>
      <c r="BF42" s="90">
        <f>IF('Medical equipment-OST'!BC50="Yes", 'Service providers'!G52, 1)</f>
        <v>1</v>
      </c>
      <c r="BG42" s="90" t="str">
        <f>IFERROR(('Medical equipment-OST'!BD50*BF42)/BM42, "0")</f>
        <v>0</v>
      </c>
      <c r="BH42" s="90">
        <f>IF('Medical equipment-OST'!BC50="Yes", 'Service providers'!H52, 1)</f>
        <v>1</v>
      </c>
      <c r="BI42" s="90" t="str">
        <f>IFERROR(('Medical equipment-OST'!BE50*BH42)/BM42, "0")</f>
        <v>0</v>
      </c>
      <c r="BJ42" s="90">
        <f>IF('Medical equipment-OST'!AZ50="yes", 1, 0)</f>
        <v>0</v>
      </c>
      <c r="BK42" s="90">
        <f>IF('Medical equipment-OST'!BA50="yes", 1, 0)</f>
        <v>0</v>
      </c>
      <c r="BL42" s="90">
        <f>IF('Medical equipment-OST'!BB50="yes", 1, 0)</f>
        <v>0</v>
      </c>
      <c r="BM42" s="90">
        <f t="shared" si="7"/>
        <v>0</v>
      </c>
    </row>
    <row r="43" spans="1:65" x14ac:dyDescent="0.25">
      <c r="A43" s="98" t="str">
        <f>'Service providers'!A53</f>
        <v>Enter name of Site 19</v>
      </c>
      <c r="B43" s="90">
        <f>IF('Medical equipment-OST'!F51="Yes", 'Service providers'!G53, 1)</f>
        <v>1</v>
      </c>
      <c r="C43" s="90" t="str">
        <f>IFERROR(('Medical equipment-OST'!G51*B43)/I43, "0")</f>
        <v>0</v>
      </c>
      <c r="D43" s="90">
        <f>IF('Medical equipment-OST'!F51="Yes", 'Service providers'!H53, 1)</f>
        <v>1</v>
      </c>
      <c r="E43" s="90" t="str">
        <f>IFERROR(('Medical equipment-OST'!H51*D43)/I43, "0")</f>
        <v>0</v>
      </c>
      <c r="F43" s="90">
        <f>IF('Medical equipment-OST'!C51="yes", 1, 0)</f>
        <v>0</v>
      </c>
      <c r="G43" s="90">
        <f>IF('Medical equipment-OST'!D51="yes", 1, 0)</f>
        <v>0</v>
      </c>
      <c r="H43" s="90">
        <f>IF('Medical equipment-OST'!E51="yes", 1, 0)</f>
        <v>0</v>
      </c>
      <c r="I43" s="90">
        <f t="shared" si="0"/>
        <v>0</v>
      </c>
      <c r="J43" s="90">
        <f>IF('Medical equipment-OST'!M51="Yes", 'Service providers'!G53, 1)</f>
        <v>1</v>
      </c>
      <c r="K43" s="90" t="str">
        <f>IFERROR(('Medical equipment-OST'!N51*J43)/Q43, "0")</f>
        <v>0</v>
      </c>
      <c r="L43" s="90">
        <f>IF('Medical equipment-OST'!M51="Yes", 'Service providers'!H53, 1)</f>
        <v>1</v>
      </c>
      <c r="M43" s="90" t="str">
        <f>IFERROR(('Medical equipment-OST'!O51*L43)/Q43, "0")</f>
        <v>0</v>
      </c>
      <c r="N43" s="90">
        <f>IF('Medical equipment-OST'!J51="yes", 1, 0)</f>
        <v>0</v>
      </c>
      <c r="O43" s="90">
        <f>IF('Medical equipment-OST'!K51="yes", 1, 0)</f>
        <v>0</v>
      </c>
      <c r="P43" s="90">
        <f>IF('Medical equipment-OST'!L51="yes", 1, 0)</f>
        <v>0</v>
      </c>
      <c r="Q43" s="90">
        <f t="shared" si="1"/>
        <v>0</v>
      </c>
      <c r="R43" s="90">
        <f>IF('Medical equipment-OST'!T51="Yes", 'Service providers'!G53, 1)</f>
        <v>1</v>
      </c>
      <c r="S43" s="90" t="str">
        <f>IFERROR(('Medical equipment-OST'!U51*R43)/Y43, "0")</f>
        <v>0</v>
      </c>
      <c r="T43" s="90">
        <f>IF('Medical equipment-OST'!T51="Yes", 'Service providers'!H53, 1)</f>
        <v>1</v>
      </c>
      <c r="U43" s="90" t="str">
        <f>IFERROR(('Medical equipment-OST'!V51*T43)/Y43, "0")</f>
        <v>0</v>
      </c>
      <c r="V43" s="90">
        <f>IF('Medical equipment-OST'!Q51="yes", 1, 0)</f>
        <v>0</v>
      </c>
      <c r="W43" s="90">
        <f>IF('Medical equipment-OST'!R51="yes", 1, 0)</f>
        <v>0</v>
      </c>
      <c r="X43" s="90">
        <f>IF('Medical equipment-OST'!S51="yes", 1, 0)</f>
        <v>0</v>
      </c>
      <c r="Y43" s="90">
        <f t="shared" si="2"/>
        <v>0</v>
      </c>
      <c r="Z43" s="90">
        <f>IF('Medical equipment-OST'!AA51="Yes", 'Service providers'!G53, 1)</f>
        <v>1</v>
      </c>
      <c r="AA43" s="90" t="str">
        <f>IFERROR(('Medical equipment-OST'!AB51*Z43)/AG43, "0")</f>
        <v>0</v>
      </c>
      <c r="AB43" s="90">
        <f>IF('Medical equipment-OST'!AA51="Yes", 'Service providers'!H53, 1)</f>
        <v>1</v>
      </c>
      <c r="AC43" s="90" t="str">
        <f>IFERROR(('Medical equipment-OST'!AC51*AB43)/AG43, "0")</f>
        <v>0</v>
      </c>
      <c r="AD43" s="90">
        <f>IF('Medical equipment-OST'!X51="yes", 1, 0)</f>
        <v>0</v>
      </c>
      <c r="AE43" s="90">
        <f>IF('Medical equipment-OST'!Y51="yes", 1, 0)</f>
        <v>0</v>
      </c>
      <c r="AF43" s="90">
        <f>IF('Medical equipment-OST'!Z51="yes", 1, 0)</f>
        <v>0</v>
      </c>
      <c r="AG43" s="90">
        <f t="shared" si="3"/>
        <v>0</v>
      </c>
      <c r="AH43" s="90">
        <f>IF('Medical equipment-OST'!AH51="Yes", 'Service providers'!G53, 1)</f>
        <v>1</v>
      </c>
      <c r="AI43" s="90" t="str">
        <f>IFERROR(('Medical equipment-OST'!AI51*AH43)/AO43, "0")</f>
        <v>0</v>
      </c>
      <c r="AJ43" s="90">
        <f>IF('Medical equipment-OST'!AH51="Yes", 'Service providers'!H53, 1)</f>
        <v>1</v>
      </c>
      <c r="AK43" s="90" t="str">
        <f>IFERROR(('Medical equipment-OST'!AJ51*AJ43)/AO43, "0")</f>
        <v>0</v>
      </c>
      <c r="AL43" s="90">
        <f>IF('Medical equipment-OST'!AE51="yes", 1, 0)</f>
        <v>0</v>
      </c>
      <c r="AM43" s="90">
        <f>IF('Medical equipment-OST'!AF51="yes", 1, 0)</f>
        <v>0</v>
      </c>
      <c r="AN43" s="90">
        <f>IF('Medical equipment-OST'!AG51="yes", 1, 0)</f>
        <v>0</v>
      </c>
      <c r="AO43" s="90">
        <f t="shared" si="4"/>
        <v>0</v>
      </c>
      <c r="AP43" s="90">
        <f>IF('Medical equipment-OST'!AO51="Yes", 'Service providers'!G53, 1)</f>
        <v>1</v>
      </c>
      <c r="AQ43" s="90" t="str">
        <f>IFERROR(('Medical equipment-OST'!AP51*AP43)/AW43, "0")</f>
        <v>0</v>
      </c>
      <c r="AR43" s="90">
        <f>IF('Medical equipment-OST'!AO51="Yes", 'Service providers'!H53, 1)</f>
        <v>1</v>
      </c>
      <c r="AS43" s="90" t="str">
        <f>IFERROR(('Medical equipment-OST'!AQ51*AR43)/AW43, "0")</f>
        <v>0</v>
      </c>
      <c r="AT43" s="90">
        <f>IF('Medical equipment-OST'!AL51="yes", 1, 0)</f>
        <v>0</v>
      </c>
      <c r="AU43" s="90">
        <f>IF('Medical equipment-OST'!AM51="yes", 1, 0)</f>
        <v>0</v>
      </c>
      <c r="AV43" s="90">
        <f>IF('Medical equipment-OST'!AN51="yes", 1, 0)</f>
        <v>0</v>
      </c>
      <c r="AW43" s="90">
        <f t="shared" si="5"/>
        <v>0</v>
      </c>
      <c r="AX43" s="90">
        <f>IF('Medical equipment-OST'!AV51="Yes", 'Service providers'!G53, 1)</f>
        <v>1</v>
      </c>
      <c r="AY43" s="90" t="str">
        <f>IFERROR(('Medical equipment-OST'!AW51*AX43)/BE43, "0")</f>
        <v>0</v>
      </c>
      <c r="AZ43" s="90">
        <f>IF('Medical equipment-OST'!AV51="Yes", 'Service providers'!H53, 1)</f>
        <v>1</v>
      </c>
      <c r="BA43" s="90" t="str">
        <f>IFERROR(('Medical equipment-OST'!AX51*AZ43)/BE43, "0")</f>
        <v>0</v>
      </c>
      <c r="BB43" s="90">
        <f>IF('Medical equipment-OST'!AS51="yes", 1, 0)</f>
        <v>0</v>
      </c>
      <c r="BC43" s="90">
        <f>IF('Medical equipment-OST'!AT51="yes", 1, 0)</f>
        <v>0</v>
      </c>
      <c r="BD43" s="90">
        <f>IF('Medical equipment-OST'!AU51="yes", 1, 0)</f>
        <v>0</v>
      </c>
      <c r="BE43" s="90">
        <f t="shared" si="6"/>
        <v>0</v>
      </c>
      <c r="BF43" s="90">
        <f>IF('Medical equipment-OST'!BC51="Yes", 'Service providers'!G53, 1)</f>
        <v>1</v>
      </c>
      <c r="BG43" s="90" t="str">
        <f>IFERROR(('Medical equipment-OST'!BD51*BF43)/BM43, "0")</f>
        <v>0</v>
      </c>
      <c r="BH43" s="90">
        <f>IF('Medical equipment-OST'!BC51="Yes", 'Service providers'!H53, 1)</f>
        <v>1</v>
      </c>
      <c r="BI43" s="90" t="str">
        <f>IFERROR(('Medical equipment-OST'!BE51*BH43)/BM43, "0")</f>
        <v>0</v>
      </c>
      <c r="BJ43" s="90">
        <f>IF('Medical equipment-OST'!AZ51="yes", 1, 0)</f>
        <v>0</v>
      </c>
      <c r="BK43" s="90">
        <f>IF('Medical equipment-OST'!BA51="yes", 1, 0)</f>
        <v>0</v>
      </c>
      <c r="BL43" s="90">
        <f>IF('Medical equipment-OST'!BB51="yes", 1, 0)</f>
        <v>0</v>
      </c>
      <c r="BM43" s="90">
        <f t="shared" si="7"/>
        <v>0</v>
      </c>
    </row>
    <row r="44" spans="1:65" x14ac:dyDescent="0.25">
      <c r="A44" s="98" t="str">
        <f>'Service providers'!A54</f>
        <v>Enter name of Site 20</v>
      </c>
      <c r="B44" s="90">
        <f>IF('Medical equipment-OST'!F52="Yes", 'Service providers'!G54, 1)</f>
        <v>1</v>
      </c>
      <c r="C44" s="90" t="str">
        <f>IFERROR(('Medical equipment-OST'!G52*B44)/I44, "0")</f>
        <v>0</v>
      </c>
      <c r="D44" s="90">
        <f>IF('Medical equipment-OST'!F52="Yes", 'Service providers'!H54, 1)</f>
        <v>1</v>
      </c>
      <c r="E44" s="90" t="str">
        <f>IFERROR(('Medical equipment-OST'!H52*D44)/I44, "0")</f>
        <v>0</v>
      </c>
      <c r="F44" s="90">
        <f>IF('Medical equipment-OST'!C52="yes", 1, 0)</f>
        <v>0</v>
      </c>
      <c r="G44" s="90">
        <f>IF('Medical equipment-OST'!D52="yes", 1, 0)</f>
        <v>0</v>
      </c>
      <c r="H44" s="90">
        <f>IF('Medical equipment-OST'!E52="yes", 1, 0)</f>
        <v>0</v>
      </c>
      <c r="I44" s="90">
        <f t="shared" si="0"/>
        <v>0</v>
      </c>
      <c r="J44" s="90">
        <f>IF('Medical equipment-OST'!M52="Yes", 'Service providers'!G54, 1)</f>
        <v>1</v>
      </c>
      <c r="K44" s="90" t="str">
        <f>IFERROR(('Medical equipment-OST'!N52*J44)/Q44, "0")</f>
        <v>0</v>
      </c>
      <c r="L44" s="90">
        <f>IF('Medical equipment-OST'!M52="Yes", 'Service providers'!H54, 1)</f>
        <v>1</v>
      </c>
      <c r="M44" s="90" t="str">
        <f>IFERROR(('Medical equipment-OST'!O52*L44)/Q44, "0")</f>
        <v>0</v>
      </c>
      <c r="N44" s="90">
        <f>IF('Medical equipment-OST'!J52="yes", 1, 0)</f>
        <v>0</v>
      </c>
      <c r="O44" s="90">
        <f>IF('Medical equipment-OST'!K52="yes", 1, 0)</f>
        <v>0</v>
      </c>
      <c r="P44" s="90">
        <f>IF('Medical equipment-OST'!L52="yes", 1, 0)</f>
        <v>0</v>
      </c>
      <c r="Q44" s="90">
        <f t="shared" si="1"/>
        <v>0</v>
      </c>
      <c r="R44" s="90">
        <f>IF('Medical equipment-OST'!T52="Yes", 'Service providers'!G54, 1)</f>
        <v>1</v>
      </c>
      <c r="S44" s="90" t="str">
        <f>IFERROR(('Medical equipment-OST'!U52*R44)/Y44, "0")</f>
        <v>0</v>
      </c>
      <c r="T44" s="90">
        <f>IF('Medical equipment-OST'!T52="Yes", 'Service providers'!H54, 1)</f>
        <v>1</v>
      </c>
      <c r="U44" s="90" t="str">
        <f>IFERROR(('Medical equipment-OST'!V52*T44)/Y44, "0")</f>
        <v>0</v>
      </c>
      <c r="V44" s="90">
        <f>IF('Medical equipment-OST'!Q52="yes", 1, 0)</f>
        <v>0</v>
      </c>
      <c r="W44" s="90">
        <f>IF('Medical equipment-OST'!R52="yes", 1, 0)</f>
        <v>0</v>
      </c>
      <c r="X44" s="90">
        <f>IF('Medical equipment-OST'!S52="yes", 1, 0)</f>
        <v>0</v>
      </c>
      <c r="Y44" s="90">
        <f t="shared" si="2"/>
        <v>0</v>
      </c>
      <c r="Z44" s="90">
        <f>IF('Medical equipment-OST'!AA52="Yes", 'Service providers'!G54, 1)</f>
        <v>1</v>
      </c>
      <c r="AA44" s="90" t="str">
        <f>IFERROR(('Medical equipment-OST'!AB52*Z44)/AG44, "0")</f>
        <v>0</v>
      </c>
      <c r="AB44" s="90">
        <f>IF('Medical equipment-OST'!AA52="Yes", 'Service providers'!H54, 1)</f>
        <v>1</v>
      </c>
      <c r="AC44" s="90" t="str">
        <f>IFERROR(('Medical equipment-OST'!AC52*AB44)/AG44, "0")</f>
        <v>0</v>
      </c>
      <c r="AD44" s="90">
        <f>IF('Medical equipment-OST'!X52="yes", 1, 0)</f>
        <v>0</v>
      </c>
      <c r="AE44" s="90">
        <f>IF('Medical equipment-OST'!Y52="yes", 1, 0)</f>
        <v>0</v>
      </c>
      <c r="AF44" s="90">
        <f>IF('Medical equipment-OST'!Z52="yes", 1, 0)</f>
        <v>0</v>
      </c>
      <c r="AG44" s="90">
        <f t="shared" si="3"/>
        <v>0</v>
      </c>
      <c r="AH44" s="90">
        <f>IF('Medical equipment-OST'!AH52="Yes", 'Service providers'!G54, 1)</f>
        <v>1</v>
      </c>
      <c r="AI44" s="90" t="str">
        <f>IFERROR(('Medical equipment-OST'!AI52*AH44)/AO44, "0")</f>
        <v>0</v>
      </c>
      <c r="AJ44" s="90">
        <f>IF('Medical equipment-OST'!AH52="Yes", 'Service providers'!H54, 1)</f>
        <v>1</v>
      </c>
      <c r="AK44" s="90" t="str">
        <f>IFERROR(('Medical equipment-OST'!AJ52*AJ44)/AO44, "0")</f>
        <v>0</v>
      </c>
      <c r="AL44" s="90">
        <f>IF('Medical equipment-OST'!AE52="yes", 1, 0)</f>
        <v>0</v>
      </c>
      <c r="AM44" s="90">
        <f>IF('Medical equipment-OST'!AF52="yes", 1, 0)</f>
        <v>0</v>
      </c>
      <c r="AN44" s="90">
        <f>IF('Medical equipment-OST'!AG52="yes", 1, 0)</f>
        <v>0</v>
      </c>
      <c r="AO44" s="90">
        <f t="shared" si="4"/>
        <v>0</v>
      </c>
      <c r="AP44" s="90">
        <f>IF('Medical equipment-OST'!AO52="Yes", 'Service providers'!G54, 1)</f>
        <v>1</v>
      </c>
      <c r="AQ44" s="90" t="str">
        <f>IFERROR(('Medical equipment-OST'!AP52*AP44)/AW44, "0")</f>
        <v>0</v>
      </c>
      <c r="AR44" s="90">
        <f>IF('Medical equipment-OST'!AO52="Yes", 'Service providers'!H54, 1)</f>
        <v>1</v>
      </c>
      <c r="AS44" s="90" t="str">
        <f>IFERROR(('Medical equipment-OST'!AQ52*AR44)/AW44, "0")</f>
        <v>0</v>
      </c>
      <c r="AT44" s="90">
        <f>IF('Medical equipment-OST'!AL52="yes", 1, 0)</f>
        <v>0</v>
      </c>
      <c r="AU44" s="90">
        <f>IF('Medical equipment-OST'!AM52="yes", 1, 0)</f>
        <v>0</v>
      </c>
      <c r="AV44" s="90">
        <f>IF('Medical equipment-OST'!AN52="yes", 1, 0)</f>
        <v>0</v>
      </c>
      <c r="AW44" s="90">
        <f t="shared" si="5"/>
        <v>0</v>
      </c>
      <c r="AX44" s="90">
        <f>IF('Medical equipment-OST'!AV52="Yes", 'Service providers'!G54, 1)</f>
        <v>1</v>
      </c>
      <c r="AY44" s="90" t="str">
        <f>IFERROR(('Medical equipment-OST'!AW52*AX44)/BE44, "0")</f>
        <v>0</v>
      </c>
      <c r="AZ44" s="90">
        <f>IF('Medical equipment-OST'!AV52="Yes", 'Service providers'!H54, 1)</f>
        <v>1</v>
      </c>
      <c r="BA44" s="90" t="str">
        <f>IFERROR(('Medical equipment-OST'!AX52*AZ44)/BE44, "0")</f>
        <v>0</v>
      </c>
      <c r="BB44" s="90">
        <f>IF('Medical equipment-OST'!AS52="yes", 1, 0)</f>
        <v>0</v>
      </c>
      <c r="BC44" s="90">
        <f>IF('Medical equipment-OST'!AT52="yes", 1, 0)</f>
        <v>0</v>
      </c>
      <c r="BD44" s="90">
        <f>IF('Medical equipment-OST'!AU52="yes", 1, 0)</f>
        <v>0</v>
      </c>
      <c r="BE44" s="90">
        <f t="shared" si="6"/>
        <v>0</v>
      </c>
      <c r="BF44" s="90">
        <f>IF('Medical equipment-OST'!BC52="Yes", 'Service providers'!G54, 1)</f>
        <v>1</v>
      </c>
      <c r="BG44" s="90" t="str">
        <f>IFERROR(('Medical equipment-OST'!BD52*BF44)/BM44, "0")</f>
        <v>0</v>
      </c>
      <c r="BH44" s="90">
        <f>IF('Medical equipment-OST'!BC52="Yes", 'Service providers'!H54, 1)</f>
        <v>1</v>
      </c>
      <c r="BI44" s="90" t="str">
        <f>IFERROR(('Medical equipment-OST'!BE52*BH44)/BM44, "0")</f>
        <v>0</v>
      </c>
      <c r="BJ44" s="90">
        <f>IF('Medical equipment-OST'!AZ52="yes", 1, 0)</f>
        <v>0</v>
      </c>
      <c r="BK44" s="90">
        <f>IF('Medical equipment-OST'!BA52="yes", 1, 0)</f>
        <v>0</v>
      </c>
      <c r="BL44" s="90">
        <f>IF('Medical equipment-OST'!BB52="yes", 1, 0)</f>
        <v>0</v>
      </c>
      <c r="BM44" s="90">
        <f t="shared" si="7"/>
        <v>0</v>
      </c>
    </row>
    <row r="45" spans="1:65" x14ac:dyDescent="0.25">
      <c r="A45" s="97" t="str">
        <f>'Service providers'!A55</f>
        <v>Enter name here</v>
      </c>
      <c r="B45" s="90">
        <f>IF('Medical equipment-OST'!F53="Yes", 'Service providers'!G55, 1)</f>
        <v>1</v>
      </c>
      <c r="C45" s="90" t="str">
        <f>IFERROR(('Medical equipment-OST'!G53*B45)/I45, "0")</f>
        <v>0</v>
      </c>
      <c r="D45" s="90">
        <f>IF('Medical equipment-OST'!F53="Yes", 'Service providers'!H55, 1)</f>
        <v>1</v>
      </c>
      <c r="E45" s="90" t="str">
        <f>IFERROR(('Medical equipment-OST'!H53*D45)/I45, "0")</f>
        <v>0</v>
      </c>
      <c r="F45" s="90">
        <f>IF('Medical equipment-OST'!C53="yes", 1, 0)</f>
        <v>0</v>
      </c>
      <c r="G45" s="90">
        <f>IF('Medical equipment-OST'!D53="yes", 1, 0)</f>
        <v>0</v>
      </c>
      <c r="H45" s="90">
        <f>IF('Medical equipment-OST'!E53="yes", 1, 0)</f>
        <v>0</v>
      </c>
      <c r="I45" s="90">
        <f t="shared" ref="I45:I65" si="8">SUM(F45:H45)</f>
        <v>0</v>
      </c>
      <c r="J45" s="90">
        <f>IF('Medical equipment-OST'!M53="Yes", 'Service providers'!G55, 1)</f>
        <v>1</v>
      </c>
      <c r="K45" s="90" t="str">
        <f>IFERROR(('Medical equipment-OST'!N53*J45)/Q45, "0")</f>
        <v>0</v>
      </c>
      <c r="L45" s="90">
        <f>IF('Medical equipment-OST'!M53="Yes", 'Service providers'!H55, 1)</f>
        <v>1</v>
      </c>
      <c r="M45" s="90" t="str">
        <f>IFERROR(('Medical equipment-OST'!O53*L45)/Q45, "0")</f>
        <v>0</v>
      </c>
      <c r="N45" s="90">
        <f>IF('Medical equipment-OST'!J53="yes", 1, 0)</f>
        <v>0</v>
      </c>
      <c r="O45" s="90">
        <f>IF('Medical equipment-OST'!K53="yes", 1, 0)</f>
        <v>0</v>
      </c>
      <c r="P45" s="90">
        <f>IF('Medical equipment-OST'!L53="yes", 1, 0)</f>
        <v>0</v>
      </c>
      <c r="Q45" s="90">
        <f t="shared" ref="Q45:Q65" si="9">SUM(N45:P45)</f>
        <v>0</v>
      </c>
      <c r="R45" s="90">
        <f>IF('Medical equipment-OST'!T53="Yes", 'Service providers'!G55, 1)</f>
        <v>1</v>
      </c>
      <c r="S45" s="90" t="str">
        <f>IFERROR(('Medical equipment-OST'!U53*R45)/Y45, "0")</f>
        <v>0</v>
      </c>
      <c r="T45" s="90">
        <f>IF('Medical equipment-OST'!T53="Yes", 'Service providers'!H55, 1)</f>
        <v>1</v>
      </c>
      <c r="U45" s="90" t="str">
        <f>IFERROR(('Medical equipment-OST'!V53*T45)/Y45, "0")</f>
        <v>0</v>
      </c>
      <c r="V45" s="90">
        <f>IF('Medical equipment-OST'!Q53="yes", 1, 0)</f>
        <v>0</v>
      </c>
      <c r="W45" s="90">
        <f>IF('Medical equipment-OST'!R53="yes", 1, 0)</f>
        <v>0</v>
      </c>
      <c r="X45" s="90">
        <f>IF('Medical equipment-OST'!S53="yes", 1, 0)</f>
        <v>0</v>
      </c>
      <c r="Y45" s="90">
        <f t="shared" ref="Y45:Y65" si="10">SUM(V45:X45)</f>
        <v>0</v>
      </c>
      <c r="Z45" s="90">
        <f>IF('Medical equipment-OST'!AA53="Yes", 'Service providers'!G55, 1)</f>
        <v>1</v>
      </c>
      <c r="AA45" s="90" t="str">
        <f>IFERROR(('Medical equipment-OST'!AB53*Z45)/AG45, "0")</f>
        <v>0</v>
      </c>
      <c r="AB45" s="90">
        <f>IF('Medical equipment-OST'!AA53="Yes", 'Service providers'!H55, 1)</f>
        <v>1</v>
      </c>
      <c r="AC45" s="90" t="str">
        <f>IFERROR(('Medical equipment-OST'!AC53*AB45)/AG45, "0")</f>
        <v>0</v>
      </c>
      <c r="AD45" s="90">
        <f>IF('Medical equipment-OST'!X53="yes", 1, 0)</f>
        <v>0</v>
      </c>
      <c r="AE45" s="90">
        <f>IF('Medical equipment-OST'!Y53="yes", 1, 0)</f>
        <v>0</v>
      </c>
      <c r="AF45" s="90">
        <f>IF('Medical equipment-OST'!Z53="yes", 1, 0)</f>
        <v>0</v>
      </c>
      <c r="AG45" s="90">
        <f t="shared" ref="AG45:AG65" si="11">SUM(AD45:AF45)</f>
        <v>0</v>
      </c>
      <c r="AH45" s="90">
        <f>IF('Medical equipment-OST'!AH53="Yes", 'Service providers'!G55, 1)</f>
        <v>1</v>
      </c>
      <c r="AI45" s="90" t="str">
        <f>IFERROR(('Medical equipment-OST'!AI53*AH45)/AO45, "0")</f>
        <v>0</v>
      </c>
      <c r="AJ45" s="90">
        <f>IF('Medical equipment-OST'!AH53="Yes", 'Service providers'!H55, 1)</f>
        <v>1</v>
      </c>
      <c r="AK45" s="90" t="str">
        <f>IFERROR(('Medical equipment-OST'!AJ53*AJ45)/AO45, "0")</f>
        <v>0</v>
      </c>
      <c r="AL45" s="90">
        <f>IF('Medical equipment-OST'!AE53="yes", 1, 0)</f>
        <v>0</v>
      </c>
      <c r="AM45" s="90">
        <f>IF('Medical equipment-OST'!AF53="yes", 1, 0)</f>
        <v>0</v>
      </c>
      <c r="AN45" s="90">
        <f>IF('Medical equipment-OST'!AG53="yes", 1, 0)</f>
        <v>0</v>
      </c>
      <c r="AO45" s="90">
        <f t="shared" ref="AO45:AO65" si="12">SUM(AL45:AN45)</f>
        <v>0</v>
      </c>
      <c r="AP45" s="90">
        <f>IF('Medical equipment-OST'!AO53="Yes", 'Service providers'!G55, 1)</f>
        <v>1</v>
      </c>
      <c r="AQ45" s="90" t="str">
        <f>IFERROR(('Medical equipment-OST'!AP53*AP45)/AW45, "0")</f>
        <v>0</v>
      </c>
      <c r="AR45" s="90">
        <f>IF('Medical equipment-OST'!AO53="Yes", 'Service providers'!H55, 1)</f>
        <v>1</v>
      </c>
      <c r="AS45" s="90" t="str">
        <f>IFERROR(('Medical equipment-OST'!AQ53*AR45)/AW45, "0")</f>
        <v>0</v>
      </c>
      <c r="AT45" s="90">
        <f>IF('Medical equipment-OST'!AL53="yes", 1, 0)</f>
        <v>0</v>
      </c>
      <c r="AU45" s="90">
        <f>IF('Medical equipment-OST'!AM53="yes", 1, 0)</f>
        <v>0</v>
      </c>
      <c r="AV45" s="90">
        <f>IF('Medical equipment-OST'!AN53="yes", 1, 0)</f>
        <v>0</v>
      </c>
      <c r="AW45" s="90">
        <f t="shared" ref="AW45:AW65" si="13">SUM(AT45:AV45)</f>
        <v>0</v>
      </c>
      <c r="AX45" s="90">
        <f>IF('Medical equipment-OST'!AV53="Yes", 'Service providers'!G55, 1)</f>
        <v>1</v>
      </c>
      <c r="AY45" s="90" t="str">
        <f>IFERROR(('Medical equipment-OST'!AW53*AX45)/BE45, "0")</f>
        <v>0</v>
      </c>
      <c r="AZ45" s="90">
        <f>IF('Medical equipment-OST'!AV53="Yes", 'Service providers'!H55, 1)</f>
        <v>1</v>
      </c>
      <c r="BA45" s="90" t="str">
        <f>IFERROR(('Medical equipment-OST'!AX53*AZ45)/BE45, "0")</f>
        <v>0</v>
      </c>
      <c r="BB45" s="90">
        <f>IF('Medical equipment-OST'!AS53="yes", 1, 0)</f>
        <v>0</v>
      </c>
      <c r="BC45" s="90">
        <f>IF('Medical equipment-OST'!AT53="yes", 1, 0)</f>
        <v>0</v>
      </c>
      <c r="BD45" s="90">
        <f>IF('Medical equipment-OST'!AU53="yes", 1, 0)</f>
        <v>0</v>
      </c>
      <c r="BE45" s="90">
        <f t="shared" ref="BE45:BE65" si="14">SUM(BB45:BD45)</f>
        <v>0</v>
      </c>
      <c r="BF45" s="90">
        <f>IF('Medical equipment-OST'!BC53="Yes", 'Service providers'!G55, 1)</f>
        <v>1</v>
      </c>
      <c r="BG45" s="90" t="str">
        <f>IFERROR(('Medical equipment-OST'!BD53*BF45)/BM45, "0")</f>
        <v>0</v>
      </c>
      <c r="BH45" s="90">
        <f>IF('Medical equipment-OST'!BC53="Yes", 'Service providers'!H55, 1)</f>
        <v>1</v>
      </c>
      <c r="BI45" s="90" t="str">
        <f>IFERROR(('Medical equipment-OST'!BE53*BH45)/BM45, "0")</f>
        <v>0</v>
      </c>
      <c r="BJ45" s="90">
        <f>IF('Medical equipment-OST'!AZ53="yes", 1, 0)</f>
        <v>0</v>
      </c>
      <c r="BK45" s="90">
        <f>IF('Medical equipment-OST'!BA53="yes", 1, 0)</f>
        <v>0</v>
      </c>
      <c r="BL45" s="90">
        <f>IF('Medical equipment-OST'!BB53="yes", 1, 0)</f>
        <v>0</v>
      </c>
      <c r="BM45" s="90">
        <f t="shared" ref="BM45:BM65" si="15">SUM(BJ45:BL45)</f>
        <v>0</v>
      </c>
    </row>
    <row r="46" spans="1:65" x14ac:dyDescent="0.25">
      <c r="A46" s="98" t="str">
        <f>'Service providers'!A56</f>
        <v>Enter name of Site 1</v>
      </c>
      <c r="B46" s="90">
        <f>IF('Medical equipment-OST'!F54="Yes", 'Service providers'!G56, 1)</f>
        <v>1</v>
      </c>
      <c r="C46" s="90" t="str">
        <f>IFERROR(('Medical equipment-OST'!G54*B46)/I46, "0")</f>
        <v>0</v>
      </c>
      <c r="D46" s="90">
        <f>IF('Medical equipment-OST'!F54="Yes", 'Service providers'!H56, 1)</f>
        <v>1</v>
      </c>
      <c r="E46" s="90" t="str">
        <f>IFERROR(('Medical equipment-OST'!H54*D46)/I46, "0")</f>
        <v>0</v>
      </c>
      <c r="F46" s="90">
        <f>IF('Medical equipment-OST'!C54="yes", 1, 0)</f>
        <v>0</v>
      </c>
      <c r="G46" s="90">
        <f>IF('Medical equipment-OST'!D54="yes", 1, 0)</f>
        <v>0</v>
      </c>
      <c r="H46" s="90">
        <f>IF('Medical equipment-OST'!E54="yes", 1, 0)</f>
        <v>0</v>
      </c>
      <c r="I46" s="90">
        <f t="shared" si="8"/>
        <v>0</v>
      </c>
      <c r="J46" s="90">
        <f>IF('Medical equipment-OST'!M54="Yes", 'Service providers'!G56, 1)</f>
        <v>1</v>
      </c>
      <c r="K46" s="90" t="str">
        <f>IFERROR(('Medical equipment-OST'!N54*J46)/Q46, "0")</f>
        <v>0</v>
      </c>
      <c r="L46" s="90">
        <f>IF('Medical equipment-OST'!M54="Yes", 'Service providers'!H56, 1)</f>
        <v>1</v>
      </c>
      <c r="M46" s="90" t="str">
        <f>IFERROR(('Medical equipment-OST'!O54*L46)/Q46, "0")</f>
        <v>0</v>
      </c>
      <c r="N46" s="90">
        <f>IF('Medical equipment-OST'!J54="yes", 1, 0)</f>
        <v>0</v>
      </c>
      <c r="O46" s="90">
        <f>IF('Medical equipment-OST'!K54="yes", 1, 0)</f>
        <v>0</v>
      </c>
      <c r="P46" s="90">
        <f>IF('Medical equipment-OST'!L54="yes", 1, 0)</f>
        <v>0</v>
      </c>
      <c r="Q46" s="90">
        <f t="shared" si="9"/>
        <v>0</v>
      </c>
      <c r="R46" s="90">
        <f>IF('Medical equipment-OST'!T54="Yes", 'Service providers'!G56, 1)</f>
        <v>1</v>
      </c>
      <c r="S46" s="90" t="str">
        <f>IFERROR(('Medical equipment-OST'!U54*R46)/Y46, "0")</f>
        <v>0</v>
      </c>
      <c r="T46" s="90">
        <f>IF('Medical equipment-OST'!T54="Yes", 'Service providers'!H56, 1)</f>
        <v>1</v>
      </c>
      <c r="U46" s="90" t="str">
        <f>IFERROR(('Medical equipment-OST'!V54*T46)/Y46, "0")</f>
        <v>0</v>
      </c>
      <c r="V46" s="90">
        <f>IF('Medical equipment-OST'!Q54="yes", 1, 0)</f>
        <v>0</v>
      </c>
      <c r="W46" s="90">
        <f>IF('Medical equipment-OST'!R54="yes", 1, 0)</f>
        <v>0</v>
      </c>
      <c r="X46" s="90">
        <f>IF('Medical equipment-OST'!S54="yes", 1, 0)</f>
        <v>0</v>
      </c>
      <c r="Y46" s="90">
        <f t="shared" si="10"/>
        <v>0</v>
      </c>
      <c r="Z46" s="90">
        <f>IF('Medical equipment-OST'!AA54="Yes", 'Service providers'!G56, 1)</f>
        <v>1</v>
      </c>
      <c r="AA46" s="90" t="str">
        <f>IFERROR(('Medical equipment-OST'!AB54*Z46)/AG46, "0")</f>
        <v>0</v>
      </c>
      <c r="AB46" s="90">
        <f>IF('Medical equipment-OST'!AA54="Yes", 'Service providers'!H56, 1)</f>
        <v>1</v>
      </c>
      <c r="AC46" s="90" t="str">
        <f>IFERROR(('Medical equipment-OST'!AC54*AB46)/AG46, "0")</f>
        <v>0</v>
      </c>
      <c r="AD46" s="90">
        <f>IF('Medical equipment-OST'!X54="yes", 1, 0)</f>
        <v>0</v>
      </c>
      <c r="AE46" s="90">
        <f>IF('Medical equipment-OST'!Y54="yes", 1, 0)</f>
        <v>0</v>
      </c>
      <c r="AF46" s="90">
        <f>IF('Medical equipment-OST'!Z54="yes", 1, 0)</f>
        <v>0</v>
      </c>
      <c r="AG46" s="90">
        <f t="shared" si="11"/>
        <v>0</v>
      </c>
      <c r="AH46" s="90">
        <f>IF('Medical equipment-OST'!AH54="Yes", 'Service providers'!G56, 1)</f>
        <v>1</v>
      </c>
      <c r="AI46" s="90" t="str">
        <f>IFERROR(('Medical equipment-OST'!AI54*AH46)/AO46, "0")</f>
        <v>0</v>
      </c>
      <c r="AJ46" s="90">
        <f>IF('Medical equipment-OST'!AH54="Yes", 'Service providers'!H56, 1)</f>
        <v>1</v>
      </c>
      <c r="AK46" s="90" t="str">
        <f>IFERROR(('Medical equipment-OST'!AJ54*AJ46)/AO46, "0")</f>
        <v>0</v>
      </c>
      <c r="AL46" s="90">
        <f>IF('Medical equipment-OST'!AE54="yes", 1, 0)</f>
        <v>0</v>
      </c>
      <c r="AM46" s="90">
        <f>IF('Medical equipment-OST'!AF54="yes", 1, 0)</f>
        <v>0</v>
      </c>
      <c r="AN46" s="90">
        <f>IF('Medical equipment-OST'!AG54="yes", 1, 0)</f>
        <v>0</v>
      </c>
      <c r="AO46" s="90">
        <f t="shared" si="12"/>
        <v>0</v>
      </c>
      <c r="AP46" s="90">
        <f>IF('Medical equipment-OST'!AO54="Yes", 'Service providers'!G56, 1)</f>
        <v>1</v>
      </c>
      <c r="AQ46" s="90" t="str">
        <f>IFERROR(('Medical equipment-OST'!AP54*AP46)/AW46, "0")</f>
        <v>0</v>
      </c>
      <c r="AR46" s="90">
        <f>IF('Medical equipment-OST'!AO54="Yes", 'Service providers'!H56, 1)</f>
        <v>1</v>
      </c>
      <c r="AS46" s="90" t="str">
        <f>IFERROR(('Medical equipment-OST'!AQ54*AR46)/AW46, "0")</f>
        <v>0</v>
      </c>
      <c r="AT46" s="90">
        <f>IF('Medical equipment-OST'!AL54="yes", 1, 0)</f>
        <v>0</v>
      </c>
      <c r="AU46" s="90">
        <f>IF('Medical equipment-OST'!AM54="yes", 1, 0)</f>
        <v>0</v>
      </c>
      <c r="AV46" s="90">
        <f>IF('Medical equipment-OST'!AN54="yes", 1, 0)</f>
        <v>0</v>
      </c>
      <c r="AW46" s="90">
        <f t="shared" si="13"/>
        <v>0</v>
      </c>
      <c r="AX46" s="90">
        <f>IF('Medical equipment-OST'!AV54="Yes", 'Service providers'!G56, 1)</f>
        <v>1</v>
      </c>
      <c r="AY46" s="90" t="str">
        <f>IFERROR(('Medical equipment-OST'!AW54*AX46)/BE46, "0")</f>
        <v>0</v>
      </c>
      <c r="AZ46" s="90">
        <f>IF('Medical equipment-OST'!AV54="Yes", 'Service providers'!H56, 1)</f>
        <v>1</v>
      </c>
      <c r="BA46" s="90" t="str">
        <f>IFERROR(('Medical equipment-OST'!AX54*AZ46)/BE46, "0")</f>
        <v>0</v>
      </c>
      <c r="BB46" s="90">
        <f>IF('Medical equipment-OST'!AS54="yes", 1, 0)</f>
        <v>0</v>
      </c>
      <c r="BC46" s="90">
        <f>IF('Medical equipment-OST'!AT54="yes", 1, 0)</f>
        <v>0</v>
      </c>
      <c r="BD46" s="90">
        <f>IF('Medical equipment-OST'!AU54="yes", 1, 0)</f>
        <v>0</v>
      </c>
      <c r="BE46" s="90">
        <f t="shared" si="14"/>
        <v>0</v>
      </c>
      <c r="BF46" s="90">
        <f>IF('Medical equipment-OST'!BC54="Yes", 'Service providers'!G56, 1)</f>
        <v>1</v>
      </c>
      <c r="BG46" s="90" t="str">
        <f>IFERROR(('Medical equipment-OST'!BD54*BF46)/BM46, "0")</f>
        <v>0</v>
      </c>
      <c r="BH46" s="90">
        <f>IF('Medical equipment-OST'!BC54="Yes", 'Service providers'!H56, 1)</f>
        <v>1</v>
      </c>
      <c r="BI46" s="90" t="str">
        <f>IFERROR(('Medical equipment-OST'!BE54*BH46)/BM46, "0")</f>
        <v>0</v>
      </c>
      <c r="BJ46" s="90">
        <f>IF('Medical equipment-OST'!AZ54="yes", 1, 0)</f>
        <v>0</v>
      </c>
      <c r="BK46" s="90">
        <f>IF('Medical equipment-OST'!BA54="yes", 1, 0)</f>
        <v>0</v>
      </c>
      <c r="BL46" s="90">
        <f>IF('Medical equipment-OST'!BB54="yes", 1, 0)</f>
        <v>0</v>
      </c>
      <c r="BM46" s="90">
        <f t="shared" si="15"/>
        <v>0</v>
      </c>
    </row>
    <row r="47" spans="1:65" x14ac:dyDescent="0.25">
      <c r="A47" s="98" t="str">
        <f>'Service providers'!A57</f>
        <v>Enter name of Site 2</v>
      </c>
      <c r="B47" s="90">
        <f>IF('Medical equipment-OST'!F55="Yes", 'Service providers'!G57, 1)</f>
        <v>1</v>
      </c>
      <c r="C47" s="90" t="str">
        <f>IFERROR(('Medical equipment-OST'!G55*B47)/I47, "0")</f>
        <v>0</v>
      </c>
      <c r="D47" s="90">
        <f>IF('Medical equipment-OST'!F55="Yes", 'Service providers'!H57, 1)</f>
        <v>1</v>
      </c>
      <c r="E47" s="90" t="str">
        <f>IFERROR(('Medical equipment-OST'!H55*D47)/I47, "0")</f>
        <v>0</v>
      </c>
      <c r="F47" s="90">
        <f>IF('Medical equipment-OST'!C55="yes", 1, 0)</f>
        <v>0</v>
      </c>
      <c r="G47" s="90">
        <f>IF('Medical equipment-OST'!D55="yes", 1, 0)</f>
        <v>0</v>
      </c>
      <c r="H47" s="90">
        <f>IF('Medical equipment-OST'!E55="yes", 1, 0)</f>
        <v>0</v>
      </c>
      <c r="I47" s="90">
        <f t="shared" si="8"/>
        <v>0</v>
      </c>
      <c r="J47" s="90">
        <f>IF('Medical equipment-OST'!M55="Yes", 'Service providers'!G57, 1)</f>
        <v>1</v>
      </c>
      <c r="K47" s="90" t="str">
        <f>IFERROR(('Medical equipment-OST'!N55*J47)/Q47, "0")</f>
        <v>0</v>
      </c>
      <c r="L47" s="90">
        <f>IF('Medical equipment-OST'!M55="Yes", 'Service providers'!H57, 1)</f>
        <v>1</v>
      </c>
      <c r="M47" s="90" t="str">
        <f>IFERROR(('Medical equipment-OST'!O55*L47)/Q47, "0")</f>
        <v>0</v>
      </c>
      <c r="N47" s="90">
        <f>IF('Medical equipment-OST'!J55="yes", 1, 0)</f>
        <v>0</v>
      </c>
      <c r="O47" s="90">
        <f>IF('Medical equipment-OST'!K55="yes", 1, 0)</f>
        <v>0</v>
      </c>
      <c r="P47" s="90">
        <f>IF('Medical equipment-OST'!L55="yes", 1, 0)</f>
        <v>0</v>
      </c>
      <c r="Q47" s="90">
        <f t="shared" si="9"/>
        <v>0</v>
      </c>
      <c r="R47" s="90">
        <f>IF('Medical equipment-OST'!T55="Yes", 'Service providers'!G57, 1)</f>
        <v>1</v>
      </c>
      <c r="S47" s="90" t="str">
        <f>IFERROR(('Medical equipment-OST'!U55*R47)/Y47, "0")</f>
        <v>0</v>
      </c>
      <c r="T47" s="90">
        <f>IF('Medical equipment-OST'!T55="Yes", 'Service providers'!H57, 1)</f>
        <v>1</v>
      </c>
      <c r="U47" s="90" t="str">
        <f>IFERROR(('Medical equipment-OST'!V55*T47)/Y47, "0")</f>
        <v>0</v>
      </c>
      <c r="V47" s="90">
        <f>IF('Medical equipment-OST'!Q55="yes", 1, 0)</f>
        <v>0</v>
      </c>
      <c r="W47" s="90">
        <f>IF('Medical equipment-OST'!R55="yes", 1, 0)</f>
        <v>0</v>
      </c>
      <c r="X47" s="90">
        <f>IF('Medical equipment-OST'!S55="yes", 1, 0)</f>
        <v>0</v>
      </c>
      <c r="Y47" s="90">
        <f t="shared" si="10"/>
        <v>0</v>
      </c>
      <c r="Z47" s="90">
        <f>IF('Medical equipment-OST'!AA55="Yes", 'Service providers'!G57, 1)</f>
        <v>1</v>
      </c>
      <c r="AA47" s="90" t="str">
        <f>IFERROR(('Medical equipment-OST'!AB55*Z47)/AG47, "0")</f>
        <v>0</v>
      </c>
      <c r="AB47" s="90">
        <f>IF('Medical equipment-OST'!AA55="Yes", 'Service providers'!H57, 1)</f>
        <v>1</v>
      </c>
      <c r="AC47" s="90" t="str">
        <f>IFERROR(('Medical equipment-OST'!AC55*AB47)/AG47, "0")</f>
        <v>0</v>
      </c>
      <c r="AD47" s="90">
        <f>IF('Medical equipment-OST'!X55="yes", 1, 0)</f>
        <v>0</v>
      </c>
      <c r="AE47" s="90">
        <f>IF('Medical equipment-OST'!Y55="yes", 1, 0)</f>
        <v>0</v>
      </c>
      <c r="AF47" s="90">
        <f>IF('Medical equipment-OST'!Z55="yes", 1, 0)</f>
        <v>0</v>
      </c>
      <c r="AG47" s="90">
        <f t="shared" si="11"/>
        <v>0</v>
      </c>
      <c r="AH47" s="90">
        <f>IF('Medical equipment-OST'!AH55="Yes", 'Service providers'!G57, 1)</f>
        <v>1</v>
      </c>
      <c r="AI47" s="90" t="str">
        <f>IFERROR(('Medical equipment-OST'!AI55*AH47)/AO47, "0")</f>
        <v>0</v>
      </c>
      <c r="AJ47" s="90">
        <f>IF('Medical equipment-OST'!AH55="Yes", 'Service providers'!H57, 1)</f>
        <v>1</v>
      </c>
      <c r="AK47" s="90" t="str">
        <f>IFERROR(('Medical equipment-OST'!AJ55*AJ47)/AO47, "0")</f>
        <v>0</v>
      </c>
      <c r="AL47" s="90">
        <f>IF('Medical equipment-OST'!AE55="yes", 1, 0)</f>
        <v>0</v>
      </c>
      <c r="AM47" s="90">
        <f>IF('Medical equipment-OST'!AF55="yes", 1, 0)</f>
        <v>0</v>
      </c>
      <c r="AN47" s="90">
        <f>IF('Medical equipment-OST'!AG55="yes", 1, 0)</f>
        <v>0</v>
      </c>
      <c r="AO47" s="90">
        <f t="shared" si="12"/>
        <v>0</v>
      </c>
      <c r="AP47" s="90">
        <f>IF('Medical equipment-OST'!AO55="Yes", 'Service providers'!G57, 1)</f>
        <v>1</v>
      </c>
      <c r="AQ47" s="90" t="str">
        <f>IFERROR(('Medical equipment-OST'!AP55*AP47)/AW47, "0")</f>
        <v>0</v>
      </c>
      <c r="AR47" s="90">
        <f>IF('Medical equipment-OST'!AO55="Yes", 'Service providers'!H57, 1)</f>
        <v>1</v>
      </c>
      <c r="AS47" s="90" t="str">
        <f>IFERROR(('Medical equipment-OST'!AQ55*AR47)/AW47, "0")</f>
        <v>0</v>
      </c>
      <c r="AT47" s="90">
        <f>IF('Medical equipment-OST'!AL55="yes", 1, 0)</f>
        <v>0</v>
      </c>
      <c r="AU47" s="90">
        <f>IF('Medical equipment-OST'!AM55="yes", 1, 0)</f>
        <v>0</v>
      </c>
      <c r="AV47" s="90">
        <f>IF('Medical equipment-OST'!AN55="yes", 1, 0)</f>
        <v>0</v>
      </c>
      <c r="AW47" s="90">
        <f t="shared" si="13"/>
        <v>0</v>
      </c>
      <c r="AX47" s="90">
        <f>IF('Medical equipment-OST'!AV55="Yes", 'Service providers'!G57, 1)</f>
        <v>1</v>
      </c>
      <c r="AY47" s="90" t="str">
        <f>IFERROR(('Medical equipment-OST'!AW55*AX47)/BE47, "0")</f>
        <v>0</v>
      </c>
      <c r="AZ47" s="90">
        <f>IF('Medical equipment-OST'!AV55="Yes", 'Service providers'!H57, 1)</f>
        <v>1</v>
      </c>
      <c r="BA47" s="90" t="str">
        <f>IFERROR(('Medical equipment-OST'!AX55*AZ47)/BE47, "0")</f>
        <v>0</v>
      </c>
      <c r="BB47" s="90">
        <f>IF('Medical equipment-OST'!AS55="yes", 1, 0)</f>
        <v>0</v>
      </c>
      <c r="BC47" s="90">
        <f>IF('Medical equipment-OST'!AT55="yes", 1, 0)</f>
        <v>0</v>
      </c>
      <c r="BD47" s="90">
        <f>IF('Medical equipment-OST'!AU55="yes", 1, 0)</f>
        <v>0</v>
      </c>
      <c r="BE47" s="90">
        <f t="shared" si="14"/>
        <v>0</v>
      </c>
      <c r="BF47" s="90">
        <f>IF('Medical equipment-OST'!BC55="Yes", 'Service providers'!G57, 1)</f>
        <v>1</v>
      </c>
      <c r="BG47" s="90" t="str">
        <f>IFERROR(('Medical equipment-OST'!BD55*BF47)/BM47, "0")</f>
        <v>0</v>
      </c>
      <c r="BH47" s="90">
        <f>IF('Medical equipment-OST'!BC55="Yes", 'Service providers'!H57, 1)</f>
        <v>1</v>
      </c>
      <c r="BI47" s="90" t="str">
        <f>IFERROR(('Medical equipment-OST'!BE55*BH47)/BM47, "0")</f>
        <v>0</v>
      </c>
      <c r="BJ47" s="90">
        <f>IF('Medical equipment-OST'!AZ55="yes", 1, 0)</f>
        <v>0</v>
      </c>
      <c r="BK47" s="90">
        <f>IF('Medical equipment-OST'!BA55="yes", 1, 0)</f>
        <v>0</v>
      </c>
      <c r="BL47" s="90">
        <f>IF('Medical equipment-OST'!BB55="yes", 1, 0)</f>
        <v>0</v>
      </c>
      <c r="BM47" s="90">
        <f t="shared" si="15"/>
        <v>0</v>
      </c>
    </row>
    <row r="48" spans="1:65" x14ac:dyDescent="0.25">
      <c r="A48" s="98" t="str">
        <f>'Service providers'!A58</f>
        <v>Enter name of Site 3</v>
      </c>
      <c r="B48" s="90">
        <f>IF('Medical equipment-OST'!F56="Yes", 'Service providers'!G58, 1)</f>
        <v>1</v>
      </c>
      <c r="C48" s="90" t="str">
        <f>IFERROR(('Medical equipment-OST'!G56*B48)/I48, "0")</f>
        <v>0</v>
      </c>
      <c r="D48" s="90">
        <f>IF('Medical equipment-OST'!F56="Yes", 'Service providers'!H58, 1)</f>
        <v>1</v>
      </c>
      <c r="E48" s="90" t="str">
        <f>IFERROR(('Medical equipment-OST'!H56*D48)/I48, "0")</f>
        <v>0</v>
      </c>
      <c r="F48" s="90">
        <f>IF('Medical equipment-OST'!C56="yes", 1, 0)</f>
        <v>0</v>
      </c>
      <c r="G48" s="90">
        <f>IF('Medical equipment-OST'!D56="yes", 1, 0)</f>
        <v>0</v>
      </c>
      <c r="H48" s="90">
        <f>IF('Medical equipment-OST'!E56="yes", 1, 0)</f>
        <v>0</v>
      </c>
      <c r="I48" s="90">
        <f t="shared" si="8"/>
        <v>0</v>
      </c>
      <c r="J48" s="90">
        <f>IF('Medical equipment-OST'!M56="Yes", 'Service providers'!G58, 1)</f>
        <v>1</v>
      </c>
      <c r="K48" s="90" t="str">
        <f>IFERROR(('Medical equipment-OST'!N56*J48)/Q48, "0")</f>
        <v>0</v>
      </c>
      <c r="L48" s="90">
        <f>IF('Medical equipment-OST'!M56="Yes", 'Service providers'!H58, 1)</f>
        <v>1</v>
      </c>
      <c r="M48" s="90" t="str">
        <f>IFERROR(('Medical equipment-OST'!O56*L48)/Q48, "0")</f>
        <v>0</v>
      </c>
      <c r="N48" s="90">
        <f>IF('Medical equipment-OST'!J56="yes", 1, 0)</f>
        <v>0</v>
      </c>
      <c r="O48" s="90">
        <f>IF('Medical equipment-OST'!K56="yes", 1, 0)</f>
        <v>0</v>
      </c>
      <c r="P48" s="90">
        <f>IF('Medical equipment-OST'!L56="yes", 1, 0)</f>
        <v>0</v>
      </c>
      <c r="Q48" s="90">
        <f t="shared" si="9"/>
        <v>0</v>
      </c>
      <c r="R48" s="90">
        <f>IF('Medical equipment-OST'!T56="Yes", 'Service providers'!G58, 1)</f>
        <v>1</v>
      </c>
      <c r="S48" s="90" t="str">
        <f>IFERROR(('Medical equipment-OST'!U56*R48)/Y48, "0")</f>
        <v>0</v>
      </c>
      <c r="T48" s="90">
        <f>IF('Medical equipment-OST'!T56="Yes", 'Service providers'!H58, 1)</f>
        <v>1</v>
      </c>
      <c r="U48" s="90" t="str">
        <f>IFERROR(('Medical equipment-OST'!V56*T48)/Y48, "0")</f>
        <v>0</v>
      </c>
      <c r="V48" s="90">
        <f>IF('Medical equipment-OST'!Q56="yes", 1, 0)</f>
        <v>0</v>
      </c>
      <c r="W48" s="90">
        <f>IF('Medical equipment-OST'!R56="yes", 1, 0)</f>
        <v>0</v>
      </c>
      <c r="X48" s="90">
        <f>IF('Medical equipment-OST'!S56="yes", 1, 0)</f>
        <v>0</v>
      </c>
      <c r="Y48" s="90">
        <f t="shared" si="10"/>
        <v>0</v>
      </c>
      <c r="Z48" s="90">
        <f>IF('Medical equipment-OST'!AA56="Yes", 'Service providers'!G58, 1)</f>
        <v>1</v>
      </c>
      <c r="AA48" s="90" t="str">
        <f>IFERROR(('Medical equipment-OST'!AB56*Z48)/AG48, "0")</f>
        <v>0</v>
      </c>
      <c r="AB48" s="90">
        <f>IF('Medical equipment-OST'!AA56="Yes", 'Service providers'!H58, 1)</f>
        <v>1</v>
      </c>
      <c r="AC48" s="90" t="str">
        <f>IFERROR(('Medical equipment-OST'!AC56*AB48)/AG48, "0")</f>
        <v>0</v>
      </c>
      <c r="AD48" s="90">
        <f>IF('Medical equipment-OST'!X56="yes", 1, 0)</f>
        <v>0</v>
      </c>
      <c r="AE48" s="90">
        <f>IF('Medical equipment-OST'!Y56="yes", 1, 0)</f>
        <v>0</v>
      </c>
      <c r="AF48" s="90">
        <f>IF('Medical equipment-OST'!Z56="yes", 1, 0)</f>
        <v>0</v>
      </c>
      <c r="AG48" s="90">
        <f t="shared" si="11"/>
        <v>0</v>
      </c>
      <c r="AH48" s="90">
        <f>IF('Medical equipment-OST'!AH56="Yes", 'Service providers'!G58, 1)</f>
        <v>1</v>
      </c>
      <c r="AI48" s="90" t="str">
        <f>IFERROR(('Medical equipment-OST'!AI56*AH48)/AO48, "0")</f>
        <v>0</v>
      </c>
      <c r="AJ48" s="90">
        <f>IF('Medical equipment-OST'!AH56="Yes", 'Service providers'!H58, 1)</f>
        <v>1</v>
      </c>
      <c r="AK48" s="90" t="str">
        <f>IFERROR(('Medical equipment-OST'!AJ56*AJ48)/AO48, "0")</f>
        <v>0</v>
      </c>
      <c r="AL48" s="90">
        <f>IF('Medical equipment-OST'!AE56="yes", 1, 0)</f>
        <v>0</v>
      </c>
      <c r="AM48" s="90">
        <f>IF('Medical equipment-OST'!AF56="yes", 1, 0)</f>
        <v>0</v>
      </c>
      <c r="AN48" s="90">
        <f>IF('Medical equipment-OST'!AG56="yes", 1, 0)</f>
        <v>0</v>
      </c>
      <c r="AO48" s="90">
        <f t="shared" si="12"/>
        <v>0</v>
      </c>
      <c r="AP48" s="90">
        <f>IF('Medical equipment-OST'!AO56="Yes", 'Service providers'!G58, 1)</f>
        <v>1</v>
      </c>
      <c r="AQ48" s="90" t="str">
        <f>IFERROR(('Medical equipment-OST'!AP56*AP48)/AW48, "0")</f>
        <v>0</v>
      </c>
      <c r="AR48" s="90">
        <f>IF('Medical equipment-OST'!AO56="Yes", 'Service providers'!H58, 1)</f>
        <v>1</v>
      </c>
      <c r="AS48" s="90" t="str">
        <f>IFERROR(('Medical equipment-OST'!AQ56*AR48)/AW48, "0")</f>
        <v>0</v>
      </c>
      <c r="AT48" s="90">
        <f>IF('Medical equipment-OST'!AL56="yes", 1, 0)</f>
        <v>0</v>
      </c>
      <c r="AU48" s="90">
        <f>IF('Medical equipment-OST'!AM56="yes", 1, 0)</f>
        <v>0</v>
      </c>
      <c r="AV48" s="90">
        <f>IF('Medical equipment-OST'!AN56="yes", 1, 0)</f>
        <v>0</v>
      </c>
      <c r="AW48" s="90">
        <f t="shared" si="13"/>
        <v>0</v>
      </c>
      <c r="AX48" s="90">
        <f>IF('Medical equipment-OST'!AV56="Yes", 'Service providers'!G58, 1)</f>
        <v>1</v>
      </c>
      <c r="AY48" s="90" t="str">
        <f>IFERROR(('Medical equipment-OST'!AW56*AX48)/BE48, "0")</f>
        <v>0</v>
      </c>
      <c r="AZ48" s="90">
        <f>IF('Medical equipment-OST'!AV56="Yes", 'Service providers'!H58, 1)</f>
        <v>1</v>
      </c>
      <c r="BA48" s="90" t="str">
        <f>IFERROR(('Medical equipment-OST'!AX56*AZ48)/BE48, "0")</f>
        <v>0</v>
      </c>
      <c r="BB48" s="90">
        <f>IF('Medical equipment-OST'!AS56="yes", 1, 0)</f>
        <v>0</v>
      </c>
      <c r="BC48" s="90">
        <f>IF('Medical equipment-OST'!AT56="yes", 1, 0)</f>
        <v>0</v>
      </c>
      <c r="BD48" s="90">
        <f>IF('Medical equipment-OST'!AU56="yes", 1, 0)</f>
        <v>0</v>
      </c>
      <c r="BE48" s="90">
        <f t="shared" si="14"/>
        <v>0</v>
      </c>
      <c r="BF48" s="90">
        <f>IF('Medical equipment-OST'!BC56="Yes", 'Service providers'!G58, 1)</f>
        <v>1</v>
      </c>
      <c r="BG48" s="90" t="str">
        <f>IFERROR(('Medical equipment-OST'!BD56*BF48)/BM48, "0")</f>
        <v>0</v>
      </c>
      <c r="BH48" s="90">
        <f>IF('Medical equipment-OST'!BC56="Yes", 'Service providers'!H58, 1)</f>
        <v>1</v>
      </c>
      <c r="BI48" s="90" t="str">
        <f>IFERROR(('Medical equipment-OST'!BE56*BH48)/BM48, "0")</f>
        <v>0</v>
      </c>
      <c r="BJ48" s="90">
        <f>IF('Medical equipment-OST'!AZ56="yes", 1, 0)</f>
        <v>0</v>
      </c>
      <c r="BK48" s="90">
        <f>IF('Medical equipment-OST'!BA56="yes", 1, 0)</f>
        <v>0</v>
      </c>
      <c r="BL48" s="90">
        <f>IF('Medical equipment-OST'!BB56="yes", 1, 0)</f>
        <v>0</v>
      </c>
      <c r="BM48" s="90">
        <f t="shared" si="15"/>
        <v>0</v>
      </c>
    </row>
    <row r="49" spans="1:65" x14ac:dyDescent="0.25">
      <c r="A49" s="98" t="str">
        <f>'Service providers'!A59</f>
        <v>Enter name of Site 4</v>
      </c>
      <c r="B49" s="90">
        <f>IF('Medical equipment-OST'!F57="Yes", 'Service providers'!G59, 1)</f>
        <v>1</v>
      </c>
      <c r="C49" s="90" t="str">
        <f>IFERROR(('Medical equipment-OST'!G57*B49)/I49, "0")</f>
        <v>0</v>
      </c>
      <c r="D49" s="90">
        <f>IF('Medical equipment-OST'!F57="Yes", 'Service providers'!H59, 1)</f>
        <v>1</v>
      </c>
      <c r="E49" s="90" t="str">
        <f>IFERROR(('Medical equipment-OST'!H57*D49)/I49, "0")</f>
        <v>0</v>
      </c>
      <c r="F49" s="90">
        <f>IF('Medical equipment-OST'!C57="yes", 1, 0)</f>
        <v>0</v>
      </c>
      <c r="G49" s="90">
        <f>IF('Medical equipment-OST'!D57="yes", 1, 0)</f>
        <v>0</v>
      </c>
      <c r="H49" s="90">
        <f>IF('Medical equipment-OST'!E57="yes", 1, 0)</f>
        <v>0</v>
      </c>
      <c r="I49" s="90">
        <f t="shared" si="8"/>
        <v>0</v>
      </c>
      <c r="J49" s="90">
        <f>IF('Medical equipment-OST'!M57="Yes", 'Service providers'!G59, 1)</f>
        <v>1</v>
      </c>
      <c r="K49" s="90" t="str">
        <f>IFERROR(('Medical equipment-OST'!N57*J49)/Q49, "0")</f>
        <v>0</v>
      </c>
      <c r="L49" s="90">
        <f>IF('Medical equipment-OST'!M57="Yes", 'Service providers'!H59, 1)</f>
        <v>1</v>
      </c>
      <c r="M49" s="90" t="str">
        <f>IFERROR(('Medical equipment-OST'!O57*L49)/Q49, "0")</f>
        <v>0</v>
      </c>
      <c r="N49" s="90">
        <f>IF('Medical equipment-OST'!J57="yes", 1, 0)</f>
        <v>0</v>
      </c>
      <c r="O49" s="90">
        <f>IF('Medical equipment-OST'!K57="yes", 1, 0)</f>
        <v>0</v>
      </c>
      <c r="P49" s="90">
        <f>IF('Medical equipment-OST'!L57="yes", 1, 0)</f>
        <v>0</v>
      </c>
      <c r="Q49" s="90">
        <f t="shared" si="9"/>
        <v>0</v>
      </c>
      <c r="R49" s="90">
        <f>IF('Medical equipment-OST'!T57="Yes", 'Service providers'!G59, 1)</f>
        <v>1</v>
      </c>
      <c r="S49" s="90" t="str">
        <f>IFERROR(('Medical equipment-OST'!U57*R49)/Y49, "0")</f>
        <v>0</v>
      </c>
      <c r="T49" s="90">
        <f>IF('Medical equipment-OST'!T57="Yes", 'Service providers'!H59, 1)</f>
        <v>1</v>
      </c>
      <c r="U49" s="90" t="str">
        <f>IFERROR(('Medical equipment-OST'!V57*T49)/Y49, "0")</f>
        <v>0</v>
      </c>
      <c r="V49" s="90">
        <f>IF('Medical equipment-OST'!Q57="yes", 1, 0)</f>
        <v>0</v>
      </c>
      <c r="W49" s="90">
        <f>IF('Medical equipment-OST'!R57="yes", 1, 0)</f>
        <v>0</v>
      </c>
      <c r="X49" s="90">
        <f>IF('Medical equipment-OST'!S57="yes", 1, 0)</f>
        <v>0</v>
      </c>
      <c r="Y49" s="90">
        <f t="shared" si="10"/>
        <v>0</v>
      </c>
      <c r="Z49" s="90">
        <f>IF('Medical equipment-OST'!AA57="Yes", 'Service providers'!G59, 1)</f>
        <v>1</v>
      </c>
      <c r="AA49" s="90" t="str">
        <f>IFERROR(('Medical equipment-OST'!AB57*Z49)/AG49, "0")</f>
        <v>0</v>
      </c>
      <c r="AB49" s="90">
        <f>IF('Medical equipment-OST'!AA57="Yes", 'Service providers'!H59, 1)</f>
        <v>1</v>
      </c>
      <c r="AC49" s="90" t="str">
        <f>IFERROR(('Medical equipment-OST'!AC57*AB49)/AG49, "0")</f>
        <v>0</v>
      </c>
      <c r="AD49" s="90">
        <f>IF('Medical equipment-OST'!X57="yes", 1, 0)</f>
        <v>0</v>
      </c>
      <c r="AE49" s="90">
        <f>IF('Medical equipment-OST'!Y57="yes", 1, 0)</f>
        <v>0</v>
      </c>
      <c r="AF49" s="90">
        <f>IF('Medical equipment-OST'!Z57="yes", 1, 0)</f>
        <v>0</v>
      </c>
      <c r="AG49" s="90">
        <f t="shared" si="11"/>
        <v>0</v>
      </c>
      <c r="AH49" s="90">
        <f>IF('Medical equipment-OST'!AH57="Yes", 'Service providers'!G59, 1)</f>
        <v>1</v>
      </c>
      <c r="AI49" s="90" t="str">
        <f>IFERROR(('Medical equipment-OST'!AI57*AH49)/AO49, "0")</f>
        <v>0</v>
      </c>
      <c r="AJ49" s="90">
        <f>IF('Medical equipment-OST'!AH57="Yes", 'Service providers'!H59, 1)</f>
        <v>1</v>
      </c>
      <c r="AK49" s="90" t="str">
        <f>IFERROR(('Medical equipment-OST'!AJ57*AJ49)/AO49, "0")</f>
        <v>0</v>
      </c>
      <c r="AL49" s="90">
        <f>IF('Medical equipment-OST'!AE57="yes", 1, 0)</f>
        <v>0</v>
      </c>
      <c r="AM49" s="90">
        <f>IF('Medical equipment-OST'!AF57="yes", 1, 0)</f>
        <v>0</v>
      </c>
      <c r="AN49" s="90">
        <f>IF('Medical equipment-OST'!AG57="yes", 1, 0)</f>
        <v>0</v>
      </c>
      <c r="AO49" s="90">
        <f t="shared" si="12"/>
        <v>0</v>
      </c>
      <c r="AP49" s="90">
        <f>IF('Medical equipment-OST'!AO57="Yes", 'Service providers'!G59, 1)</f>
        <v>1</v>
      </c>
      <c r="AQ49" s="90" t="str">
        <f>IFERROR(('Medical equipment-OST'!AP57*AP49)/AW49, "0")</f>
        <v>0</v>
      </c>
      <c r="AR49" s="90">
        <f>IF('Medical equipment-OST'!AO57="Yes", 'Service providers'!H59, 1)</f>
        <v>1</v>
      </c>
      <c r="AS49" s="90" t="str">
        <f>IFERROR(('Medical equipment-OST'!AQ57*AR49)/AW49, "0")</f>
        <v>0</v>
      </c>
      <c r="AT49" s="90">
        <f>IF('Medical equipment-OST'!AL57="yes", 1, 0)</f>
        <v>0</v>
      </c>
      <c r="AU49" s="90">
        <f>IF('Medical equipment-OST'!AM57="yes", 1, 0)</f>
        <v>0</v>
      </c>
      <c r="AV49" s="90">
        <f>IF('Medical equipment-OST'!AN57="yes", 1, 0)</f>
        <v>0</v>
      </c>
      <c r="AW49" s="90">
        <f t="shared" si="13"/>
        <v>0</v>
      </c>
      <c r="AX49" s="90">
        <f>IF('Medical equipment-OST'!AV57="Yes", 'Service providers'!G59, 1)</f>
        <v>1</v>
      </c>
      <c r="AY49" s="90" t="str">
        <f>IFERROR(('Medical equipment-OST'!AW57*AX49)/BE49, "0")</f>
        <v>0</v>
      </c>
      <c r="AZ49" s="90">
        <f>IF('Medical equipment-OST'!AV57="Yes", 'Service providers'!H59, 1)</f>
        <v>1</v>
      </c>
      <c r="BA49" s="90" t="str">
        <f>IFERROR(('Medical equipment-OST'!AX57*AZ49)/BE49, "0")</f>
        <v>0</v>
      </c>
      <c r="BB49" s="90">
        <f>IF('Medical equipment-OST'!AS57="yes", 1, 0)</f>
        <v>0</v>
      </c>
      <c r="BC49" s="90">
        <f>IF('Medical equipment-OST'!AT57="yes", 1, 0)</f>
        <v>0</v>
      </c>
      <c r="BD49" s="90">
        <f>IF('Medical equipment-OST'!AU57="yes", 1, 0)</f>
        <v>0</v>
      </c>
      <c r="BE49" s="90">
        <f t="shared" si="14"/>
        <v>0</v>
      </c>
      <c r="BF49" s="90">
        <f>IF('Medical equipment-OST'!BC57="Yes", 'Service providers'!G59, 1)</f>
        <v>1</v>
      </c>
      <c r="BG49" s="90" t="str">
        <f>IFERROR(('Medical equipment-OST'!BD57*BF49)/BM49, "0")</f>
        <v>0</v>
      </c>
      <c r="BH49" s="90">
        <f>IF('Medical equipment-OST'!BC57="Yes", 'Service providers'!H59, 1)</f>
        <v>1</v>
      </c>
      <c r="BI49" s="90" t="str">
        <f>IFERROR(('Medical equipment-OST'!BE57*BH49)/BM49, "0")</f>
        <v>0</v>
      </c>
      <c r="BJ49" s="90">
        <f>IF('Medical equipment-OST'!AZ57="yes", 1, 0)</f>
        <v>0</v>
      </c>
      <c r="BK49" s="90">
        <f>IF('Medical equipment-OST'!BA57="yes", 1, 0)</f>
        <v>0</v>
      </c>
      <c r="BL49" s="90">
        <f>IF('Medical equipment-OST'!BB57="yes", 1, 0)</f>
        <v>0</v>
      </c>
      <c r="BM49" s="90">
        <f t="shared" si="15"/>
        <v>0</v>
      </c>
    </row>
    <row r="50" spans="1:65" x14ac:dyDescent="0.25">
      <c r="A50" s="98" t="str">
        <f>'Service providers'!A60</f>
        <v>Enter name of Site 5</v>
      </c>
      <c r="B50" s="90">
        <f>IF('Medical equipment-OST'!F58="Yes", 'Service providers'!G60, 1)</f>
        <v>1</v>
      </c>
      <c r="C50" s="90" t="str">
        <f>IFERROR(('Medical equipment-OST'!G58*B50)/I50, "0")</f>
        <v>0</v>
      </c>
      <c r="D50" s="90">
        <f>IF('Medical equipment-OST'!F58="Yes", 'Service providers'!H60, 1)</f>
        <v>1</v>
      </c>
      <c r="E50" s="90" t="str">
        <f>IFERROR(('Medical equipment-OST'!H58*D50)/I50, "0")</f>
        <v>0</v>
      </c>
      <c r="F50" s="90">
        <f>IF('Medical equipment-OST'!C58="yes", 1, 0)</f>
        <v>0</v>
      </c>
      <c r="G50" s="90">
        <f>IF('Medical equipment-OST'!D58="yes", 1, 0)</f>
        <v>0</v>
      </c>
      <c r="H50" s="90">
        <f>IF('Medical equipment-OST'!E58="yes", 1, 0)</f>
        <v>0</v>
      </c>
      <c r="I50" s="90">
        <f t="shared" si="8"/>
        <v>0</v>
      </c>
      <c r="J50" s="90">
        <f>IF('Medical equipment-OST'!M58="Yes", 'Service providers'!G60, 1)</f>
        <v>1</v>
      </c>
      <c r="K50" s="90" t="str">
        <f>IFERROR(('Medical equipment-OST'!N58*J50)/Q50, "0")</f>
        <v>0</v>
      </c>
      <c r="L50" s="90">
        <f>IF('Medical equipment-OST'!M58="Yes", 'Service providers'!H60, 1)</f>
        <v>1</v>
      </c>
      <c r="M50" s="90" t="str">
        <f>IFERROR(('Medical equipment-OST'!O58*L50)/Q50, "0")</f>
        <v>0</v>
      </c>
      <c r="N50" s="90">
        <f>IF('Medical equipment-OST'!J58="yes", 1, 0)</f>
        <v>0</v>
      </c>
      <c r="O50" s="90">
        <f>IF('Medical equipment-OST'!K58="yes", 1, 0)</f>
        <v>0</v>
      </c>
      <c r="P50" s="90">
        <f>IF('Medical equipment-OST'!L58="yes", 1, 0)</f>
        <v>0</v>
      </c>
      <c r="Q50" s="90">
        <f t="shared" si="9"/>
        <v>0</v>
      </c>
      <c r="R50" s="90">
        <f>IF('Medical equipment-OST'!T58="Yes", 'Service providers'!G60, 1)</f>
        <v>1</v>
      </c>
      <c r="S50" s="90" t="str">
        <f>IFERROR(('Medical equipment-OST'!U58*R50)/Y50, "0")</f>
        <v>0</v>
      </c>
      <c r="T50" s="90">
        <f>IF('Medical equipment-OST'!T58="Yes", 'Service providers'!H60, 1)</f>
        <v>1</v>
      </c>
      <c r="U50" s="90" t="str">
        <f>IFERROR(('Medical equipment-OST'!V58*T50)/Y50, "0")</f>
        <v>0</v>
      </c>
      <c r="V50" s="90">
        <f>IF('Medical equipment-OST'!Q58="yes", 1, 0)</f>
        <v>0</v>
      </c>
      <c r="W50" s="90">
        <f>IF('Medical equipment-OST'!R58="yes", 1, 0)</f>
        <v>0</v>
      </c>
      <c r="X50" s="90">
        <f>IF('Medical equipment-OST'!S58="yes", 1, 0)</f>
        <v>0</v>
      </c>
      <c r="Y50" s="90">
        <f t="shared" si="10"/>
        <v>0</v>
      </c>
      <c r="Z50" s="90">
        <f>IF('Medical equipment-OST'!AA58="Yes", 'Service providers'!G60, 1)</f>
        <v>1</v>
      </c>
      <c r="AA50" s="90" t="str">
        <f>IFERROR(('Medical equipment-OST'!AB58*Z50)/AG50, "0")</f>
        <v>0</v>
      </c>
      <c r="AB50" s="90">
        <f>IF('Medical equipment-OST'!AA58="Yes", 'Service providers'!H60, 1)</f>
        <v>1</v>
      </c>
      <c r="AC50" s="90" t="str">
        <f>IFERROR(('Medical equipment-OST'!AC58*AB50)/AG50, "0")</f>
        <v>0</v>
      </c>
      <c r="AD50" s="90">
        <f>IF('Medical equipment-OST'!X58="yes", 1, 0)</f>
        <v>0</v>
      </c>
      <c r="AE50" s="90">
        <f>IF('Medical equipment-OST'!Y58="yes", 1, 0)</f>
        <v>0</v>
      </c>
      <c r="AF50" s="90">
        <f>IF('Medical equipment-OST'!Z58="yes", 1, 0)</f>
        <v>0</v>
      </c>
      <c r="AG50" s="90">
        <f t="shared" si="11"/>
        <v>0</v>
      </c>
      <c r="AH50" s="90">
        <f>IF('Medical equipment-OST'!AH58="Yes", 'Service providers'!G60, 1)</f>
        <v>1</v>
      </c>
      <c r="AI50" s="90" t="str">
        <f>IFERROR(('Medical equipment-OST'!AI58*AH50)/AO50, "0")</f>
        <v>0</v>
      </c>
      <c r="AJ50" s="90">
        <f>IF('Medical equipment-OST'!AH58="Yes", 'Service providers'!H60, 1)</f>
        <v>1</v>
      </c>
      <c r="AK50" s="90" t="str">
        <f>IFERROR(('Medical equipment-OST'!AJ58*AJ50)/AO50, "0")</f>
        <v>0</v>
      </c>
      <c r="AL50" s="90">
        <f>IF('Medical equipment-OST'!AE58="yes", 1, 0)</f>
        <v>0</v>
      </c>
      <c r="AM50" s="90">
        <f>IF('Medical equipment-OST'!AF58="yes", 1, 0)</f>
        <v>0</v>
      </c>
      <c r="AN50" s="90">
        <f>IF('Medical equipment-OST'!AG58="yes", 1, 0)</f>
        <v>0</v>
      </c>
      <c r="AO50" s="90">
        <f t="shared" si="12"/>
        <v>0</v>
      </c>
      <c r="AP50" s="90">
        <f>IF('Medical equipment-OST'!AO58="Yes", 'Service providers'!G60, 1)</f>
        <v>1</v>
      </c>
      <c r="AQ50" s="90" t="str">
        <f>IFERROR(('Medical equipment-OST'!AP58*AP50)/AW50, "0")</f>
        <v>0</v>
      </c>
      <c r="AR50" s="90">
        <f>IF('Medical equipment-OST'!AO58="Yes", 'Service providers'!H60, 1)</f>
        <v>1</v>
      </c>
      <c r="AS50" s="90" t="str">
        <f>IFERROR(('Medical equipment-OST'!AQ58*AR50)/AW50, "0")</f>
        <v>0</v>
      </c>
      <c r="AT50" s="90">
        <f>IF('Medical equipment-OST'!AL58="yes", 1, 0)</f>
        <v>0</v>
      </c>
      <c r="AU50" s="90">
        <f>IF('Medical equipment-OST'!AM58="yes", 1, 0)</f>
        <v>0</v>
      </c>
      <c r="AV50" s="90">
        <f>IF('Medical equipment-OST'!AN58="yes", 1, 0)</f>
        <v>0</v>
      </c>
      <c r="AW50" s="90">
        <f t="shared" si="13"/>
        <v>0</v>
      </c>
      <c r="AX50" s="90">
        <f>IF('Medical equipment-OST'!AV58="Yes", 'Service providers'!G60, 1)</f>
        <v>1</v>
      </c>
      <c r="AY50" s="90" t="str">
        <f>IFERROR(('Medical equipment-OST'!AW58*AX50)/BE50, "0")</f>
        <v>0</v>
      </c>
      <c r="AZ50" s="90">
        <f>IF('Medical equipment-OST'!AV58="Yes", 'Service providers'!H60, 1)</f>
        <v>1</v>
      </c>
      <c r="BA50" s="90" t="str">
        <f>IFERROR(('Medical equipment-OST'!AX58*AZ50)/BE50, "0")</f>
        <v>0</v>
      </c>
      <c r="BB50" s="90">
        <f>IF('Medical equipment-OST'!AS58="yes", 1, 0)</f>
        <v>0</v>
      </c>
      <c r="BC50" s="90">
        <f>IF('Medical equipment-OST'!AT58="yes", 1, 0)</f>
        <v>0</v>
      </c>
      <c r="BD50" s="90">
        <f>IF('Medical equipment-OST'!AU58="yes", 1, 0)</f>
        <v>0</v>
      </c>
      <c r="BE50" s="90">
        <f t="shared" si="14"/>
        <v>0</v>
      </c>
      <c r="BF50" s="90">
        <f>IF('Medical equipment-OST'!BC58="Yes", 'Service providers'!G60, 1)</f>
        <v>1</v>
      </c>
      <c r="BG50" s="90" t="str">
        <f>IFERROR(('Medical equipment-OST'!BD58*BF50)/BM50, "0")</f>
        <v>0</v>
      </c>
      <c r="BH50" s="90">
        <f>IF('Medical equipment-OST'!BC58="Yes", 'Service providers'!H60, 1)</f>
        <v>1</v>
      </c>
      <c r="BI50" s="90" t="str">
        <f>IFERROR(('Medical equipment-OST'!BE58*BH50)/BM50, "0")</f>
        <v>0</v>
      </c>
      <c r="BJ50" s="90">
        <f>IF('Medical equipment-OST'!AZ58="yes", 1, 0)</f>
        <v>0</v>
      </c>
      <c r="BK50" s="90">
        <f>IF('Medical equipment-OST'!BA58="yes", 1, 0)</f>
        <v>0</v>
      </c>
      <c r="BL50" s="90">
        <f>IF('Medical equipment-OST'!BB58="yes", 1, 0)</f>
        <v>0</v>
      </c>
      <c r="BM50" s="90">
        <f t="shared" si="15"/>
        <v>0</v>
      </c>
    </row>
    <row r="51" spans="1:65" x14ac:dyDescent="0.25">
      <c r="A51" s="98" t="str">
        <f>'Service providers'!A61</f>
        <v>Enter name of Site 6</v>
      </c>
      <c r="B51" s="90">
        <f>IF('Medical equipment-OST'!F59="Yes", 'Service providers'!G61, 1)</f>
        <v>1</v>
      </c>
      <c r="C51" s="90" t="str">
        <f>IFERROR(('Medical equipment-OST'!G59*B51)/I51, "0")</f>
        <v>0</v>
      </c>
      <c r="D51" s="90">
        <f>IF('Medical equipment-OST'!F59="Yes", 'Service providers'!H61, 1)</f>
        <v>1</v>
      </c>
      <c r="E51" s="90" t="str">
        <f>IFERROR(('Medical equipment-OST'!H59*D51)/I51, "0")</f>
        <v>0</v>
      </c>
      <c r="F51" s="90">
        <f>IF('Medical equipment-OST'!C59="yes", 1, 0)</f>
        <v>0</v>
      </c>
      <c r="G51" s="90">
        <f>IF('Medical equipment-OST'!D59="yes", 1, 0)</f>
        <v>0</v>
      </c>
      <c r="H51" s="90">
        <f>IF('Medical equipment-OST'!E59="yes", 1, 0)</f>
        <v>0</v>
      </c>
      <c r="I51" s="90">
        <f t="shared" si="8"/>
        <v>0</v>
      </c>
      <c r="J51" s="90">
        <f>IF('Medical equipment-OST'!M59="Yes", 'Service providers'!G61, 1)</f>
        <v>1</v>
      </c>
      <c r="K51" s="90" t="str">
        <f>IFERROR(('Medical equipment-OST'!N59*J51)/Q51, "0")</f>
        <v>0</v>
      </c>
      <c r="L51" s="90">
        <f>IF('Medical equipment-OST'!M59="Yes", 'Service providers'!H61, 1)</f>
        <v>1</v>
      </c>
      <c r="M51" s="90" t="str">
        <f>IFERROR(('Medical equipment-OST'!O59*L51)/Q51, "0")</f>
        <v>0</v>
      </c>
      <c r="N51" s="90">
        <f>IF('Medical equipment-OST'!J59="yes", 1, 0)</f>
        <v>0</v>
      </c>
      <c r="O51" s="90">
        <f>IF('Medical equipment-OST'!K59="yes", 1, 0)</f>
        <v>0</v>
      </c>
      <c r="P51" s="90">
        <f>IF('Medical equipment-OST'!L59="yes", 1, 0)</f>
        <v>0</v>
      </c>
      <c r="Q51" s="90">
        <f t="shared" si="9"/>
        <v>0</v>
      </c>
      <c r="R51" s="90">
        <f>IF('Medical equipment-OST'!T59="Yes", 'Service providers'!G61, 1)</f>
        <v>1</v>
      </c>
      <c r="S51" s="90" t="str">
        <f>IFERROR(('Medical equipment-OST'!U59*R51)/Y51, "0")</f>
        <v>0</v>
      </c>
      <c r="T51" s="90">
        <f>IF('Medical equipment-OST'!T59="Yes", 'Service providers'!H61, 1)</f>
        <v>1</v>
      </c>
      <c r="U51" s="90" t="str">
        <f>IFERROR(('Medical equipment-OST'!V59*T51)/Y51, "0")</f>
        <v>0</v>
      </c>
      <c r="V51" s="90">
        <f>IF('Medical equipment-OST'!Q59="yes", 1, 0)</f>
        <v>0</v>
      </c>
      <c r="W51" s="90">
        <f>IF('Medical equipment-OST'!R59="yes", 1, 0)</f>
        <v>0</v>
      </c>
      <c r="X51" s="90">
        <f>IF('Medical equipment-OST'!S59="yes", 1, 0)</f>
        <v>0</v>
      </c>
      <c r="Y51" s="90">
        <f t="shared" si="10"/>
        <v>0</v>
      </c>
      <c r="Z51" s="90">
        <f>IF('Medical equipment-OST'!AA59="Yes", 'Service providers'!G61, 1)</f>
        <v>1</v>
      </c>
      <c r="AA51" s="90" t="str">
        <f>IFERROR(('Medical equipment-OST'!AB59*Z51)/AG51, "0")</f>
        <v>0</v>
      </c>
      <c r="AB51" s="90">
        <f>IF('Medical equipment-OST'!AA59="Yes", 'Service providers'!H61, 1)</f>
        <v>1</v>
      </c>
      <c r="AC51" s="90" t="str">
        <f>IFERROR(('Medical equipment-OST'!AC59*AB51)/AG51, "0")</f>
        <v>0</v>
      </c>
      <c r="AD51" s="90">
        <f>IF('Medical equipment-OST'!X59="yes", 1, 0)</f>
        <v>0</v>
      </c>
      <c r="AE51" s="90">
        <f>IF('Medical equipment-OST'!Y59="yes", 1, 0)</f>
        <v>0</v>
      </c>
      <c r="AF51" s="90">
        <f>IF('Medical equipment-OST'!Z59="yes", 1, 0)</f>
        <v>0</v>
      </c>
      <c r="AG51" s="90">
        <f t="shared" si="11"/>
        <v>0</v>
      </c>
      <c r="AH51" s="90">
        <f>IF('Medical equipment-OST'!AH59="Yes", 'Service providers'!G61, 1)</f>
        <v>1</v>
      </c>
      <c r="AI51" s="90" t="str">
        <f>IFERROR(('Medical equipment-OST'!AI59*AH51)/AO51, "0")</f>
        <v>0</v>
      </c>
      <c r="AJ51" s="90">
        <f>IF('Medical equipment-OST'!AH59="Yes", 'Service providers'!H61, 1)</f>
        <v>1</v>
      </c>
      <c r="AK51" s="90" t="str">
        <f>IFERROR(('Medical equipment-OST'!AJ59*AJ51)/AO51, "0")</f>
        <v>0</v>
      </c>
      <c r="AL51" s="90">
        <f>IF('Medical equipment-OST'!AE59="yes", 1, 0)</f>
        <v>0</v>
      </c>
      <c r="AM51" s="90">
        <f>IF('Medical equipment-OST'!AF59="yes", 1, 0)</f>
        <v>0</v>
      </c>
      <c r="AN51" s="90">
        <f>IF('Medical equipment-OST'!AG59="yes", 1, 0)</f>
        <v>0</v>
      </c>
      <c r="AO51" s="90">
        <f t="shared" si="12"/>
        <v>0</v>
      </c>
      <c r="AP51" s="90">
        <f>IF('Medical equipment-OST'!AO59="Yes", 'Service providers'!G61, 1)</f>
        <v>1</v>
      </c>
      <c r="AQ51" s="90" t="str">
        <f>IFERROR(('Medical equipment-OST'!AP59*AP51)/AW51, "0")</f>
        <v>0</v>
      </c>
      <c r="AR51" s="90">
        <f>IF('Medical equipment-OST'!AO59="Yes", 'Service providers'!H61, 1)</f>
        <v>1</v>
      </c>
      <c r="AS51" s="90" t="str">
        <f>IFERROR(('Medical equipment-OST'!AQ59*AR51)/AW51, "0")</f>
        <v>0</v>
      </c>
      <c r="AT51" s="90">
        <f>IF('Medical equipment-OST'!AL59="yes", 1, 0)</f>
        <v>0</v>
      </c>
      <c r="AU51" s="90">
        <f>IF('Medical equipment-OST'!AM59="yes", 1, 0)</f>
        <v>0</v>
      </c>
      <c r="AV51" s="90">
        <f>IF('Medical equipment-OST'!AN59="yes", 1, 0)</f>
        <v>0</v>
      </c>
      <c r="AW51" s="90">
        <f t="shared" si="13"/>
        <v>0</v>
      </c>
      <c r="AX51" s="90">
        <f>IF('Medical equipment-OST'!AV59="Yes", 'Service providers'!G61, 1)</f>
        <v>1</v>
      </c>
      <c r="AY51" s="90" t="str">
        <f>IFERROR(('Medical equipment-OST'!AW59*AX51)/BE51, "0")</f>
        <v>0</v>
      </c>
      <c r="AZ51" s="90">
        <f>IF('Medical equipment-OST'!AV59="Yes", 'Service providers'!H61, 1)</f>
        <v>1</v>
      </c>
      <c r="BA51" s="90" t="str">
        <f>IFERROR(('Medical equipment-OST'!AX59*AZ51)/BE51, "0")</f>
        <v>0</v>
      </c>
      <c r="BB51" s="90">
        <f>IF('Medical equipment-OST'!AS59="yes", 1, 0)</f>
        <v>0</v>
      </c>
      <c r="BC51" s="90">
        <f>IF('Medical equipment-OST'!AT59="yes", 1, 0)</f>
        <v>0</v>
      </c>
      <c r="BD51" s="90">
        <f>IF('Medical equipment-OST'!AU59="yes", 1, 0)</f>
        <v>0</v>
      </c>
      <c r="BE51" s="90">
        <f t="shared" si="14"/>
        <v>0</v>
      </c>
      <c r="BF51" s="90">
        <f>IF('Medical equipment-OST'!BC59="Yes", 'Service providers'!G61, 1)</f>
        <v>1</v>
      </c>
      <c r="BG51" s="90" t="str">
        <f>IFERROR(('Medical equipment-OST'!BD59*BF51)/BM51, "0")</f>
        <v>0</v>
      </c>
      <c r="BH51" s="90">
        <f>IF('Medical equipment-OST'!BC59="Yes", 'Service providers'!H61, 1)</f>
        <v>1</v>
      </c>
      <c r="BI51" s="90" t="str">
        <f>IFERROR(('Medical equipment-OST'!BE59*BH51)/BM51, "0")</f>
        <v>0</v>
      </c>
      <c r="BJ51" s="90">
        <f>IF('Medical equipment-OST'!AZ59="yes", 1, 0)</f>
        <v>0</v>
      </c>
      <c r="BK51" s="90">
        <f>IF('Medical equipment-OST'!BA59="yes", 1, 0)</f>
        <v>0</v>
      </c>
      <c r="BL51" s="90">
        <f>IF('Medical equipment-OST'!BB59="yes", 1, 0)</f>
        <v>0</v>
      </c>
      <c r="BM51" s="90">
        <f t="shared" si="15"/>
        <v>0</v>
      </c>
    </row>
    <row r="52" spans="1:65" x14ac:dyDescent="0.25">
      <c r="A52" s="98" t="str">
        <f>'Service providers'!A62</f>
        <v>Enter name of Site 7</v>
      </c>
      <c r="B52" s="90">
        <f>IF('Medical equipment-OST'!F60="Yes", 'Service providers'!G62, 1)</f>
        <v>1</v>
      </c>
      <c r="C52" s="90" t="str">
        <f>IFERROR(('Medical equipment-OST'!G60*B52)/I52, "0")</f>
        <v>0</v>
      </c>
      <c r="D52" s="90">
        <f>IF('Medical equipment-OST'!F60="Yes", 'Service providers'!H62, 1)</f>
        <v>1</v>
      </c>
      <c r="E52" s="90" t="str">
        <f>IFERROR(('Medical equipment-OST'!H60*D52)/I52, "0")</f>
        <v>0</v>
      </c>
      <c r="F52" s="90">
        <f>IF('Medical equipment-OST'!C60="yes", 1, 0)</f>
        <v>0</v>
      </c>
      <c r="G52" s="90">
        <f>IF('Medical equipment-OST'!D60="yes", 1, 0)</f>
        <v>0</v>
      </c>
      <c r="H52" s="90">
        <f>IF('Medical equipment-OST'!E60="yes", 1, 0)</f>
        <v>0</v>
      </c>
      <c r="I52" s="90">
        <f t="shared" si="8"/>
        <v>0</v>
      </c>
      <c r="J52" s="90">
        <f>IF('Medical equipment-OST'!M60="Yes", 'Service providers'!G62, 1)</f>
        <v>1</v>
      </c>
      <c r="K52" s="90" t="str">
        <f>IFERROR(('Medical equipment-OST'!N60*J52)/Q52, "0")</f>
        <v>0</v>
      </c>
      <c r="L52" s="90">
        <f>IF('Medical equipment-OST'!M60="Yes", 'Service providers'!H62, 1)</f>
        <v>1</v>
      </c>
      <c r="M52" s="90" t="str">
        <f>IFERROR(('Medical equipment-OST'!O60*L52)/Q52, "0")</f>
        <v>0</v>
      </c>
      <c r="N52" s="90">
        <f>IF('Medical equipment-OST'!J60="yes", 1, 0)</f>
        <v>0</v>
      </c>
      <c r="O52" s="90">
        <f>IF('Medical equipment-OST'!K60="yes", 1, 0)</f>
        <v>0</v>
      </c>
      <c r="P52" s="90">
        <f>IF('Medical equipment-OST'!L60="yes", 1, 0)</f>
        <v>0</v>
      </c>
      <c r="Q52" s="90">
        <f t="shared" si="9"/>
        <v>0</v>
      </c>
      <c r="R52" s="90">
        <f>IF('Medical equipment-OST'!T60="Yes", 'Service providers'!G62, 1)</f>
        <v>1</v>
      </c>
      <c r="S52" s="90" t="str">
        <f>IFERROR(('Medical equipment-OST'!U60*R52)/Y52, "0")</f>
        <v>0</v>
      </c>
      <c r="T52" s="90">
        <f>IF('Medical equipment-OST'!T60="Yes", 'Service providers'!H62, 1)</f>
        <v>1</v>
      </c>
      <c r="U52" s="90" t="str">
        <f>IFERROR(('Medical equipment-OST'!V60*T52)/Y52, "0")</f>
        <v>0</v>
      </c>
      <c r="V52" s="90">
        <f>IF('Medical equipment-OST'!Q60="yes", 1, 0)</f>
        <v>0</v>
      </c>
      <c r="W52" s="90">
        <f>IF('Medical equipment-OST'!R60="yes", 1, 0)</f>
        <v>0</v>
      </c>
      <c r="X52" s="90">
        <f>IF('Medical equipment-OST'!S60="yes", 1, 0)</f>
        <v>0</v>
      </c>
      <c r="Y52" s="90">
        <f t="shared" si="10"/>
        <v>0</v>
      </c>
      <c r="Z52" s="90">
        <f>IF('Medical equipment-OST'!AA60="Yes", 'Service providers'!G62, 1)</f>
        <v>1</v>
      </c>
      <c r="AA52" s="90" t="str">
        <f>IFERROR(('Medical equipment-OST'!AB60*Z52)/AG52, "0")</f>
        <v>0</v>
      </c>
      <c r="AB52" s="90">
        <f>IF('Medical equipment-OST'!AA60="Yes", 'Service providers'!H62, 1)</f>
        <v>1</v>
      </c>
      <c r="AC52" s="90" t="str">
        <f>IFERROR(('Medical equipment-OST'!AC60*AB52)/AG52, "0")</f>
        <v>0</v>
      </c>
      <c r="AD52" s="90">
        <f>IF('Medical equipment-OST'!X60="yes", 1, 0)</f>
        <v>0</v>
      </c>
      <c r="AE52" s="90">
        <f>IF('Medical equipment-OST'!Y60="yes", 1, 0)</f>
        <v>0</v>
      </c>
      <c r="AF52" s="90">
        <f>IF('Medical equipment-OST'!Z60="yes", 1, 0)</f>
        <v>0</v>
      </c>
      <c r="AG52" s="90">
        <f t="shared" si="11"/>
        <v>0</v>
      </c>
      <c r="AH52" s="90">
        <f>IF('Medical equipment-OST'!AH60="Yes", 'Service providers'!G62, 1)</f>
        <v>1</v>
      </c>
      <c r="AI52" s="90" t="str">
        <f>IFERROR(('Medical equipment-OST'!AI60*AH52)/AO52, "0")</f>
        <v>0</v>
      </c>
      <c r="AJ52" s="90">
        <f>IF('Medical equipment-OST'!AH60="Yes", 'Service providers'!H62, 1)</f>
        <v>1</v>
      </c>
      <c r="AK52" s="90" t="str">
        <f>IFERROR(('Medical equipment-OST'!AJ60*AJ52)/AO52, "0")</f>
        <v>0</v>
      </c>
      <c r="AL52" s="90">
        <f>IF('Medical equipment-OST'!AE60="yes", 1, 0)</f>
        <v>0</v>
      </c>
      <c r="AM52" s="90">
        <f>IF('Medical equipment-OST'!AF60="yes", 1, 0)</f>
        <v>0</v>
      </c>
      <c r="AN52" s="90">
        <f>IF('Medical equipment-OST'!AG60="yes", 1, 0)</f>
        <v>0</v>
      </c>
      <c r="AO52" s="90">
        <f t="shared" si="12"/>
        <v>0</v>
      </c>
      <c r="AP52" s="90">
        <f>IF('Medical equipment-OST'!AO60="Yes", 'Service providers'!G62, 1)</f>
        <v>1</v>
      </c>
      <c r="AQ52" s="90" t="str">
        <f>IFERROR(('Medical equipment-OST'!AP60*AP52)/AW52, "0")</f>
        <v>0</v>
      </c>
      <c r="AR52" s="90">
        <f>IF('Medical equipment-OST'!AO60="Yes", 'Service providers'!H62, 1)</f>
        <v>1</v>
      </c>
      <c r="AS52" s="90" t="str">
        <f>IFERROR(('Medical equipment-OST'!AQ60*AR52)/AW52, "0")</f>
        <v>0</v>
      </c>
      <c r="AT52" s="90">
        <f>IF('Medical equipment-OST'!AL60="yes", 1, 0)</f>
        <v>0</v>
      </c>
      <c r="AU52" s="90">
        <f>IF('Medical equipment-OST'!AM60="yes", 1, 0)</f>
        <v>0</v>
      </c>
      <c r="AV52" s="90">
        <f>IF('Medical equipment-OST'!AN60="yes", 1, 0)</f>
        <v>0</v>
      </c>
      <c r="AW52" s="90">
        <f t="shared" si="13"/>
        <v>0</v>
      </c>
      <c r="AX52" s="90">
        <f>IF('Medical equipment-OST'!AV60="Yes", 'Service providers'!G62, 1)</f>
        <v>1</v>
      </c>
      <c r="AY52" s="90" t="str">
        <f>IFERROR(('Medical equipment-OST'!AW60*AX52)/BE52, "0")</f>
        <v>0</v>
      </c>
      <c r="AZ52" s="90">
        <f>IF('Medical equipment-OST'!AV60="Yes", 'Service providers'!H62, 1)</f>
        <v>1</v>
      </c>
      <c r="BA52" s="90" t="str">
        <f>IFERROR(('Medical equipment-OST'!AX60*AZ52)/BE52, "0")</f>
        <v>0</v>
      </c>
      <c r="BB52" s="90">
        <f>IF('Medical equipment-OST'!AS60="yes", 1, 0)</f>
        <v>0</v>
      </c>
      <c r="BC52" s="90">
        <f>IF('Medical equipment-OST'!AT60="yes", 1, 0)</f>
        <v>0</v>
      </c>
      <c r="BD52" s="90">
        <f>IF('Medical equipment-OST'!AU60="yes", 1, 0)</f>
        <v>0</v>
      </c>
      <c r="BE52" s="90">
        <f t="shared" si="14"/>
        <v>0</v>
      </c>
      <c r="BF52" s="90">
        <f>IF('Medical equipment-OST'!BC60="Yes", 'Service providers'!G62, 1)</f>
        <v>1</v>
      </c>
      <c r="BG52" s="90" t="str">
        <f>IFERROR(('Medical equipment-OST'!BD60*BF52)/BM52, "0")</f>
        <v>0</v>
      </c>
      <c r="BH52" s="90">
        <f>IF('Medical equipment-OST'!BC60="Yes", 'Service providers'!H62, 1)</f>
        <v>1</v>
      </c>
      <c r="BI52" s="90" t="str">
        <f>IFERROR(('Medical equipment-OST'!BE60*BH52)/BM52, "0")</f>
        <v>0</v>
      </c>
      <c r="BJ52" s="90">
        <f>IF('Medical equipment-OST'!AZ60="yes", 1, 0)</f>
        <v>0</v>
      </c>
      <c r="BK52" s="90">
        <f>IF('Medical equipment-OST'!BA60="yes", 1, 0)</f>
        <v>0</v>
      </c>
      <c r="BL52" s="90">
        <f>IF('Medical equipment-OST'!BB60="yes", 1, 0)</f>
        <v>0</v>
      </c>
      <c r="BM52" s="90">
        <f t="shared" si="15"/>
        <v>0</v>
      </c>
    </row>
    <row r="53" spans="1:65" x14ac:dyDescent="0.25">
      <c r="A53" s="98" t="str">
        <f>'Service providers'!A63</f>
        <v>Enter name of Site 8</v>
      </c>
      <c r="B53" s="90">
        <f>IF('Medical equipment-OST'!F61="Yes", 'Service providers'!G63, 1)</f>
        <v>1</v>
      </c>
      <c r="C53" s="90" t="str">
        <f>IFERROR(('Medical equipment-OST'!G61*B53)/I53, "0")</f>
        <v>0</v>
      </c>
      <c r="D53" s="90">
        <f>IF('Medical equipment-OST'!F61="Yes", 'Service providers'!H63, 1)</f>
        <v>1</v>
      </c>
      <c r="E53" s="90" t="str">
        <f>IFERROR(('Medical equipment-OST'!H61*D53)/I53, "0")</f>
        <v>0</v>
      </c>
      <c r="F53" s="90">
        <f>IF('Medical equipment-OST'!C61="yes", 1, 0)</f>
        <v>0</v>
      </c>
      <c r="G53" s="90">
        <f>IF('Medical equipment-OST'!D61="yes", 1, 0)</f>
        <v>0</v>
      </c>
      <c r="H53" s="90">
        <f>IF('Medical equipment-OST'!E61="yes", 1, 0)</f>
        <v>0</v>
      </c>
      <c r="I53" s="90">
        <f t="shared" si="8"/>
        <v>0</v>
      </c>
      <c r="J53" s="90">
        <f>IF('Medical equipment-OST'!M61="Yes", 'Service providers'!G63, 1)</f>
        <v>1</v>
      </c>
      <c r="K53" s="90" t="str">
        <f>IFERROR(('Medical equipment-OST'!N61*J53)/Q53, "0")</f>
        <v>0</v>
      </c>
      <c r="L53" s="90">
        <f>IF('Medical equipment-OST'!M61="Yes", 'Service providers'!H63, 1)</f>
        <v>1</v>
      </c>
      <c r="M53" s="90" t="str">
        <f>IFERROR(('Medical equipment-OST'!O61*L53)/Q53, "0")</f>
        <v>0</v>
      </c>
      <c r="N53" s="90">
        <f>IF('Medical equipment-OST'!J61="yes", 1, 0)</f>
        <v>0</v>
      </c>
      <c r="O53" s="90">
        <f>IF('Medical equipment-OST'!K61="yes", 1, 0)</f>
        <v>0</v>
      </c>
      <c r="P53" s="90">
        <f>IF('Medical equipment-OST'!L61="yes", 1, 0)</f>
        <v>0</v>
      </c>
      <c r="Q53" s="90">
        <f t="shared" si="9"/>
        <v>0</v>
      </c>
      <c r="R53" s="90">
        <f>IF('Medical equipment-OST'!T61="Yes", 'Service providers'!G63, 1)</f>
        <v>1</v>
      </c>
      <c r="S53" s="90" t="str">
        <f>IFERROR(('Medical equipment-OST'!U61*R53)/Y53, "0")</f>
        <v>0</v>
      </c>
      <c r="T53" s="90">
        <f>IF('Medical equipment-OST'!T61="Yes", 'Service providers'!H63, 1)</f>
        <v>1</v>
      </c>
      <c r="U53" s="90" t="str">
        <f>IFERROR(('Medical equipment-OST'!V61*T53)/Y53, "0")</f>
        <v>0</v>
      </c>
      <c r="V53" s="90">
        <f>IF('Medical equipment-OST'!Q61="yes", 1, 0)</f>
        <v>0</v>
      </c>
      <c r="W53" s="90">
        <f>IF('Medical equipment-OST'!R61="yes", 1, 0)</f>
        <v>0</v>
      </c>
      <c r="X53" s="90">
        <f>IF('Medical equipment-OST'!S61="yes", 1, 0)</f>
        <v>0</v>
      </c>
      <c r="Y53" s="90">
        <f t="shared" si="10"/>
        <v>0</v>
      </c>
      <c r="Z53" s="90">
        <f>IF('Medical equipment-OST'!AA61="Yes", 'Service providers'!G63, 1)</f>
        <v>1</v>
      </c>
      <c r="AA53" s="90" t="str">
        <f>IFERROR(('Medical equipment-OST'!AB61*Z53)/AG53, "0")</f>
        <v>0</v>
      </c>
      <c r="AB53" s="90">
        <f>IF('Medical equipment-OST'!AA61="Yes", 'Service providers'!H63, 1)</f>
        <v>1</v>
      </c>
      <c r="AC53" s="90" t="str">
        <f>IFERROR(('Medical equipment-OST'!AC61*AB53)/AG53, "0")</f>
        <v>0</v>
      </c>
      <c r="AD53" s="90">
        <f>IF('Medical equipment-OST'!X61="yes", 1, 0)</f>
        <v>0</v>
      </c>
      <c r="AE53" s="90">
        <f>IF('Medical equipment-OST'!Y61="yes", 1, 0)</f>
        <v>0</v>
      </c>
      <c r="AF53" s="90">
        <f>IF('Medical equipment-OST'!Z61="yes", 1, 0)</f>
        <v>0</v>
      </c>
      <c r="AG53" s="90">
        <f t="shared" si="11"/>
        <v>0</v>
      </c>
      <c r="AH53" s="90">
        <f>IF('Medical equipment-OST'!AH61="Yes", 'Service providers'!G63, 1)</f>
        <v>1</v>
      </c>
      <c r="AI53" s="90" t="str">
        <f>IFERROR(('Medical equipment-OST'!AI61*AH53)/AO53, "0")</f>
        <v>0</v>
      </c>
      <c r="AJ53" s="90">
        <f>IF('Medical equipment-OST'!AH61="Yes", 'Service providers'!H63, 1)</f>
        <v>1</v>
      </c>
      <c r="AK53" s="90" t="str">
        <f>IFERROR(('Medical equipment-OST'!AJ61*AJ53)/AO53, "0")</f>
        <v>0</v>
      </c>
      <c r="AL53" s="90">
        <f>IF('Medical equipment-OST'!AE61="yes", 1, 0)</f>
        <v>0</v>
      </c>
      <c r="AM53" s="90">
        <f>IF('Medical equipment-OST'!AF61="yes", 1, 0)</f>
        <v>0</v>
      </c>
      <c r="AN53" s="90">
        <f>IF('Medical equipment-OST'!AG61="yes", 1, 0)</f>
        <v>0</v>
      </c>
      <c r="AO53" s="90">
        <f t="shared" si="12"/>
        <v>0</v>
      </c>
      <c r="AP53" s="90">
        <f>IF('Medical equipment-OST'!AO61="Yes", 'Service providers'!G63, 1)</f>
        <v>1</v>
      </c>
      <c r="AQ53" s="90" t="str">
        <f>IFERROR(('Medical equipment-OST'!AP61*AP53)/AW53, "0")</f>
        <v>0</v>
      </c>
      <c r="AR53" s="90">
        <f>IF('Medical equipment-OST'!AO61="Yes", 'Service providers'!H63, 1)</f>
        <v>1</v>
      </c>
      <c r="AS53" s="90" t="str">
        <f>IFERROR(('Medical equipment-OST'!AQ61*AR53)/AW53, "0")</f>
        <v>0</v>
      </c>
      <c r="AT53" s="90">
        <f>IF('Medical equipment-OST'!AL61="yes", 1, 0)</f>
        <v>0</v>
      </c>
      <c r="AU53" s="90">
        <f>IF('Medical equipment-OST'!AM61="yes", 1, 0)</f>
        <v>0</v>
      </c>
      <c r="AV53" s="90">
        <f>IF('Medical equipment-OST'!AN61="yes", 1, 0)</f>
        <v>0</v>
      </c>
      <c r="AW53" s="90">
        <f t="shared" si="13"/>
        <v>0</v>
      </c>
      <c r="AX53" s="90">
        <f>IF('Medical equipment-OST'!AV61="Yes", 'Service providers'!G63, 1)</f>
        <v>1</v>
      </c>
      <c r="AY53" s="90" t="str">
        <f>IFERROR(('Medical equipment-OST'!AW61*AX53)/BE53, "0")</f>
        <v>0</v>
      </c>
      <c r="AZ53" s="90">
        <f>IF('Medical equipment-OST'!AV61="Yes", 'Service providers'!H63, 1)</f>
        <v>1</v>
      </c>
      <c r="BA53" s="90" t="str">
        <f>IFERROR(('Medical equipment-OST'!AX61*AZ53)/BE53, "0")</f>
        <v>0</v>
      </c>
      <c r="BB53" s="90">
        <f>IF('Medical equipment-OST'!AS61="yes", 1, 0)</f>
        <v>0</v>
      </c>
      <c r="BC53" s="90">
        <f>IF('Medical equipment-OST'!AT61="yes", 1, 0)</f>
        <v>0</v>
      </c>
      <c r="BD53" s="90">
        <f>IF('Medical equipment-OST'!AU61="yes", 1, 0)</f>
        <v>0</v>
      </c>
      <c r="BE53" s="90">
        <f t="shared" si="14"/>
        <v>0</v>
      </c>
      <c r="BF53" s="90">
        <f>IF('Medical equipment-OST'!BC61="Yes", 'Service providers'!G63, 1)</f>
        <v>1</v>
      </c>
      <c r="BG53" s="90" t="str">
        <f>IFERROR(('Medical equipment-OST'!BD61*BF53)/BM53, "0")</f>
        <v>0</v>
      </c>
      <c r="BH53" s="90">
        <f>IF('Medical equipment-OST'!BC61="Yes", 'Service providers'!H63, 1)</f>
        <v>1</v>
      </c>
      <c r="BI53" s="90" t="str">
        <f>IFERROR(('Medical equipment-OST'!BE61*BH53)/BM53, "0")</f>
        <v>0</v>
      </c>
      <c r="BJ53" s="90">
        <f>IF('Medical equipment-OST'!AZ61="yes", 1, 0)</f>
        <v>0</v>
      </c>
      <c r="BK53" s="90">
        <f>IF('Medical equipment-OST'!BA61="yes", 1, 0)</f>
        <v>0</v>
      </c>
      <c r="BL53" s="90">
        <f>IF('Medical equipment-OST'!BB61="yes", 1, 0)</f>
        <v>0</v>
      </c>
      <c r="BM53" s="90">
        <f t="shared" si="15"/>
        <v>0</v>
      </c>
    </row>
    <row r="54" spans="1:65" x14ac:dyDescent="0.25">
      <c r="A54" s="98" t="str">
        <f>'Service providers'!A64</f>
        <v>Enter name of Site 9</v>
      </c>
      <c r="B54" s="90">
        <f>IF('Medical equipment-OST'!F62="Yes", 'Service providers'!G64, 1)</f>
        <v>1</v>
      </c>
      <c r="C54" s="90" t="str">
        <f>IFERROR(('Medical equipment-OST'!G62*B54)/I54, "0")</f>
        <v>0</v>
      </c>
      <c r="D54" s="90">
        <f>IF('Medical equipment-OST'!F62="Yes", 'Service providers'!H64, 1)</f>
        <v>1</v>
      </c>
      <c r="E54" s="90" t="str">
        <f>IFERROR(('Medical equipment-OST'!H62*D54)/I54, "0")</f>
        <v>0</v>
      </c>
      <c r="F54" s="90">
        <f>IF('Medical equipment-OST'!C62="yes", 1, 0)</f>
        <v>0</v>
      </c>
      <c r="G54" s="90">
        <f>IF('Medical equipment-OST'!D62="yes", 1, 0)</f>
        <v>0</v>
      </c>
      <c r="H54" s="90">
        <f>IF('Medical equipment-OST'!E62="yes", 1, 0)</f>
        <v>0</v>
      </c>
      <c r="I54" s="90">
        <f t="shared" si="8"/>
        <v>0</v>
      </c>
      <c r="J54" s="90">
        <f>IF('Medical equipment-OST'!M62="Yes", 'Service providers'!G64, 1)</f>
        <v>1</v>
      </c>
      <c r="K54" s="90" t="str">
        <f>IFERROR(('Medical equipment-OST'!N62*J54)/Q54, "0")</f>
        <v>0</v>
      </c>
      <c r="L54" s="90">
        <f>IF('Medical equipment-OST'!M62="Yes", 'Service providers'!H64, 1)</f>
        <v>1</v>
      </c>
      <c r="M54" s="90" t="str">
        <f>IFERROR(('Medical equipment-OST'!O62*L54)/Q54, "0")</f>
        <v>0</v>
      </c>
      <c r="N54" s="90">
        <f>IF('Medical equipment-OST'!J62="yes", 1, 0)</f>
        <v>0</v>
      </c>
      <c r="O54" s="90">
        <f>IF('Medical equipment-OST'!K62="yes", 1, 0)</f>
        <v>0</v>
      </c>
      <c r="P54" s="90">
        <f>IF('Medical equipment-OST'!L62="yes", 1, 0)</f>
        <v>0</v>
      </c>
      <c r="Q54" s="90">
        <f t="shared" si="9"/>
        <v>0</v>
      </c>
      <c r="R54" s="90">
        <f>IF('Medical equipment-OST'!T62="Yes", 'Service providers'!G64, 1)</f>
        <v>1</v>
      </c>
      <c r="S54" s="90" t="str">
        <f>IFERROR(('Medical equipment-OST'!U62*R54)/Y54, "0")</f>
        <v>0</v>
      </c>
      <c r="T54" s="90">
        <f>IF('Medical equipment-OST'!T62="Yes", 'Service providers'!H64, 1)</f>
        <v>1</v>
      </c>
      <c r="U54" s="90" t="str">
        <f>IFERROR(('Medical equipment-OST'!V62*T54)/Y54, "0")</f>
        <v>0</v>
      </c>
      <c r="V54" s="90">
        <f>IF('Medical equipment-OST'!Q62="yes", 1, 0)</f>
        <v>0</v>
      </c>
      <c r="W54" s="90">
        <f>IF('Medical equipment-OST'!R62="yes", 1, 0)</f>
        <v>0</v>
      </c>
      <c r="X54" s="90">
        <f>IF('Medical equipment-OST'!S62="yes", 1, 0)</f>
        <v>0</v>
      </c>
      <c r="Y54" s="90">
        <f t="shared" si="10"/>
        <v>0</v>
      </c>
      <c r="Z54" s="90">
        <f>IF('Medical equipment-OST'!AA62="Yes", 'Service providers'!G64, 1)</f>
        <v>1</v>
      </c>
      <c r="AA54" s="90" t="str">
        <f>IFERROR(('Medical equipment-OST'!AB62*Z54)/AG54, "0")</f>
        <v>0</v>
      </c>
      <c r="AB54" s="90">
        <f>IF('Medical equipment-OST'!AA62="Yes", 'Service providers'!H64, 1)</f>
        <v>1</v>
      </c>
      <c r="AC54" s="90" t="str">
        <f>IFERROR(('Medical equipment-OST'!AC62*AB54)/AG54, "0")</f>
        <v>0</v>
      </c>
      <c r="AD54" s="90">
        <f>IF('Medical equipment-OST'!X62="yes", 1, 0)</f>
        <v>0</v>
      </c>
      <c r="AE54" s="90">
        <f>IF('Medical equipment-OST'!Y62="yes", 1, 0)</f>
        <v>0</v>
      </c>
      <c r="AF54" s="90">
        <f>IF('Medical equipment-OST'!Z62="yes", 1, 0)</f>
        <v>0</v>
      </c>
      <c r="AG54" s="90">
        <f t="shared" si="11"/>
        <v>0</v>
      </c>
      <c r="AH54" s="90">
        <f>IF('Medical equipment-OST'!AH62="Yes", 'Service providers'!G64, 1)</f>
        <v>1</v>
      </c>
      <c r="AI54" s="90" t="str">
        <f>IFERROR(('Medical equipment-OST'!AI62*AH54)/AO54, "0")</f>
        <v>0</v>
      </c>
      <c r="AJ54" s="90">
        <f>IF('Medical equipment-OST'!AH62="Yes", 'Service providers'!H64, 1)</f>
        <v>1</v>
      </c>
      <c r="AK54" s="90" t="str">
        <f>IFERROR(('Medical equipment-OST'!AJ62*AJ54)/AO54, "0")</f>
        <v>0</v>
      </c>
      <c r="AL54" s="90">
        <f>IF('Medical equipment-OST'!AE62="yes", 1, 0)</f>
        <v>0</v>
      </c>
      <c r="AM54" s="90">
        <f>IF('Medical equipment-OST'!AF62="yes", 1, 0)</f>
        <v>0</v>
      </c>
      <c r="AN54" s="90">
        <f>IF('Medical equipment-OST'!AG62="yes", 1, 0)</f>
        <v>0</v>
      </c>
      <c r="AO54" s="90">
        <f t="shared" si="12"/>
        <v>0</v>
      </c>
      <c r="AP54" s="90">
        <f>IF('Medical equipment-OST'!AO62="Yes", 'Service providers'!G64, 1)</f>
        <v>1</v>
      </c>
      <c r="AQ54" s="90" t="str">
        <f>IFERROR(('Medical equipment-OST'!AP62*AP54)/AW54, "0")</f>
        <v>0</v>
      </c>
      <c r="AR54" s="90">
        <f>IF('Medical equipment-OST'!AO62="Yes", 'Service providers'!H64, 1)</f>
        <v>1</v>
      </c>
      <c r="AS54" s="90" t="str">
        <f>IFERROR(('Medical equipment-OST'!AQ62*AR54)/AW54, "0")</f>
        <v>0</v>
      </c>
      <c r="AT54" s="90">
        <f>IF('Medical equipment-OST'!AL62="yes", 1, 0)</f>
        <v>0</v>
      </c>
      <c r="AU54" s="90">
        <f>IF('Medical equipment-OST'!AM62="yes", 1, 0)</f>
        <v>0</v>
      </c>
      <c r="AV54" s="90">
        <f>IF('Medical equipment-OST'!AN62="yes", 1, 0)</f>
        <v>0</v>
      </c>
      <c r="AW54" s="90">
        <f t="shared" si="13"/>
        <v>0</v>
      </c>
      <c r="AX54" s="90">
        <f>IF('Medical equipment-OST'!AV62="Yes", 'Service providers'!G64, 1)</f>
        <v>1</v>
      </c>
      <c r="AY54" s="90" t="str">
        <f>IFERROR(('Medical equipment-OST'!AW62*AX54)/BE54, "0")</f>
        <v>0</v>
      </c>
      <c r="AZ54" s="90">
        <f>IF('Medical equipment-OST'!AV62="Yes", 'Service providers'!H64, 1)</f>
        <v>1</v>
      </c>
      <c r="BA54" s="90" t="str">
        <f>IFERROR(('Medical equipment-OST'!AX62*AZ54)/BE54, "0")</f>
        <v>0</v>
      </c>
      <c r="BB54" s="90">
        <f>IF('Medical equipment-OST'!AS62="yes", 1, 0)</f>
        <v>0</v>
      </c>
      <c r="BC54" s="90">
        <f>IF('Medical equipment-OST'!AT62="yes", 1, 0)</f>
        <v>0</v>
      </c>
      <c r="BD54" s="90">
        <f>IF('Medical equipment-OST'!AU62="yes", 1, 0)</f>
        <v>0</v>
      </c>
      <c r="BE54" s="90">
        <f t="shared" si="14"/>
        <v>0</v>
      </c>
      <c r="BF54" s="90">
        <f>IF('Medical equipment-OST'!BC62="Yes", 'Service providers'!G64, 1)</f>
        <v>1</v>
      </c>
      <c r="BG54" s="90" t="str">
        <f>IFERROR(('Medical equipment-OST'!BD62*BF54)/BM54, "0")</f>
        <v>0</v>
      </c>
      <c r="BH54" s="90">
        <f>IF('Medical equipment-OST'!BC62="Yes", 'Service providers'!H64, 1)</f>
        <v>1</v>
      </c>
      <c r="BI54" s="90" t="str">
        <f>IFERROR(('Medical equipment-OST'!BE62*BH54)/BM54, "0")</f>
        <v>0</v>
      </c>
      <c r="BJ54" s="90">
        <f>IF('Medical equipment-OST'!AZ62="yes", 1, 0)</f>
        <v>0</v>
      </c>
      <c r="BK54" s="90">
        <f>IF('Medical equipment-OST'!BA62="yes", 1, 0)</f>
        <v>0</v>
      </c>
      <c r="BL54" s="90">
        <f>IF('Medical equipment-OST'!BB62="yes", 1, 0)</f>
        <v>0</v>
      </c>
      <c r="BM54" s="90">
        <f t="shared" si="15"/>
        <v>0</v>
      </c>
    </row>
    <row r="55" spans="1:65" x14ac:dyDescent="0.25">
      <c r="A55" s="98" t="str">
        <f>'Service providers'!A65</f>
        <v>Enter name of Site 10</v>
      </c>
      <c r="B55" s="90">
        <f>IF('Medical equipment-OST'!F63="Yes", 'Service providers'!G65, 1)</f>
        <v>1</v>
      </c>
      <c r="C55" s="90" t="str">
        <f>IFERROR(('Medical equipment-OST'!G63*B55)/I55, "0")</f>
        <v>0</v>
      </c>
      <c r="D55" s="90">
        <f>IF('Medical equipment-OST'!F63="Yes", 'Service providers'!H65, 1)</f>
        <v>1</v>
      </c>
      <c r="E55" s="90" t="str">
        <f>IFERROR(('Medical equipment-OST'!H63*D55)/I55, "0")</f>
        <v>0</v>
      </c>
      <c r="F55" s="90">
        <f>IF('Medical equipment-OST'!C63="yes", 1, 0)</f>
        <v>0</v>
      </c>
      <c r="G55" s="90">
        <f>IF('Medical equipment-OST'!D63="yes", 1, 0)</f>
        <v>0</v>
      </c>
      <c r="H55" s="90">
        <f>IF('Medical equipment-OST'!E63="yes", 1, 0)</f>
        <v>0</v>
      </c>
      <c r="I55" s="90">
        <f t="shared" si="8"/>
        <v>0</v>
      </c>
      <c r="J55" s="90">
        <f>IF('Medical equipment-OST'!M63="Yes", 'Service providers'!G65, 1)</f>
        <v>1</v>
      </c>
      <c r="K55" s="90" t="str">
        <f>IFERROR(('Medical equipment-OST'!N63*J55)/Q55, "0")</f>
        <v>0</v>
      </c>
      <c r="L55" s="90">
        <f>IF('Medical equipment-OST'!M63="Yes", 'Service providers'!H65, 1)</f>
        <v>1</v>
      </c>
      <c r="M55" s="90" t="str">
        <f>IFERROR(('Medical equipment-OST'!O63*L55)/Q55, "0")</f>
        <v>0</v>
      </c>
      <c r="N55" s="90">
        <f>IF('Medical equipment-OST'!J63="yes", 1, 0)</f>
        <v>0</v>
      </c>
      <c r="O55" s="90">
        <f>IF('Medical equipment-OST'!K63="yes", 1, 0)</f>
        <v>0</v>
      </c>
      <c r="P55" s="90">
        <f>IF('Medical equipment-OST'!L63="yes", 1, 0)</f>
        <v>0</v>
      </c>
      <c r="Q55" s="90">
        <f t="shared" si="9"/>
        <v>0</v>
      </c>
      <c r="R55" s="90">
        <f>IF('Medical equipment-OST'!T63="Yes", 'Service providers'!G65, 1)</f>
        <v>1</v>
      </c>
      <c r="S55" s="90" t="str">
        <f>IFERROR(('Medical equipment-OST'!U63*R55)/Y55, "0")</f>
        <v>0</v>
      </c>
      <c r="T55" s="90">
        <f>IF('Medical equipment-OST'!T63="Yes", 'Service providers'!H65, 1)</f>
        <v>1</v>
      </c>
      <c r="U55" s="90" t="str">
        <f>IFERROR(('Medical equipment-OST'!V63*T55)/Y55, "0")</f>
        <v>0</v>
      </c>
      <c r="V55" s="90">
        <f>IF('Medical equipment-OST'!Q63="yes", 1, 0)</f>
        <v>0</v>
      </c>
      <c r="W55" s="90">
        <f>IF('Medical equipment-OST'!R63="yes", 1, 0)</f>
        <v>0</v>
      </c>
      <c r="X55" s="90">
        <f>IF('Medical equipment-OST'!S63="yes", 1, 0)</f>
        <v>0</v>
      </c>
      <c r="Y55" s="90">
        <f t="shared" si="10"/>
        <v>0</v>
      </c>
      <c r="Z55" s="90">
        <f>IF('Medical equipment-OST'!AA63="Yes", 'Service providers'!G65, 1)</f>
        <v>1</v>
      </c>
      <c r="AA55" s="90" t="str">
        <f>IFERROR(('Medical equipment-OST'!AB63*Z55)/AG55, "0")</f>
        <v>0</v>
      </c>
      <c r="AB55" s="90">
        <f>IF('Medical equipment-OST'!AA63="Yes", 'Service providers'!H65, 1)</f>
        <v>1</v>
      </c>
      <c r="AC55" s="90" t="str">
        <f>IFERROR(('Medical equipment-OST'!AC63*AB55)/AG55, "0")</f>
        <v>0</v>
      </c>
      <c r="AD55" s="90">
        <f>IF('Medical equipment-OST'!X63="yes", 1, 0)</f>
        <v>0</v>
      </c>
      <c r="AE55" s="90">
        <f>IF('Medical equipment-OST'!Y63="yes", 1, 0)</f>
        <v>0</v>
      </c>
      <c r="AF55" s="90">
        <f>IF('Medical equipment-OST'!Z63="yes", 1, 0)</f>
        <v>0</v>
      </c>
      <c r="AG55" s="90">
        <f t="shared" si="11"/>
        <v>0</v>
      </c>
      <c r="AH55" s="90">
        <f>IF('Medical equipment-OST'!AH63="Yes", 'Service providers'!G65, 1)</f>
        <v>1</v>
      </c>
      <c r="AI55" s="90" t="str">
        <f>IFERROR(('Medical equipment-OST'!AI63*AH55)/AO55, "0")</f>
        <v>0</v>
      </c>
      <c r="AJ55" s="90">
        <f>IF('Medical equipment-OST'!AH63="Yes", 'Service providers'!H65, 1)</f>
        <v>1</v>
      </c>
      <c r="AK55" s="90" t="str">
        <f>IFERROR(('Medical equipment-OST'!AJ63*AJ55)/AO55, "0")</f>
        <v>0</v>
      </c>
      <c r="AL55" s="90">
        <f>IF('Medical equipment-OST'!AE63="yes", 1, 0)</f>
        <v>0</v>
      </c>
      <c r="AM55" s="90">
        <f>IF('Medical equipment-OST'!AF63="yes", 1, 0)</f>
        <v>0</v>
      </c>
      <c r="AN55" s="90">
        <f>IF('Medical equipment-OST'!AG63="yes", 1, 0)</f>
        <v>0</v>
      </c>
      <c r="AO55" s="90">
        <f t="shared" si="12"/>
        <v>0</v>
      </c>
      <c r="AP55" s="90">
        <f>IF('Medical equipment-OST'!AO63="Yes", 'Service providers'!G65, 1)</f>
        <v>1</v>
      </c>
      <c r="AQ55" s="90" t="str">
        <f>IFERROR(('Medical equipment-OST'!AP63*AP55)/AW55, "0")</f>
        <v>0</v>
      </c>
      <c r="AR55" s="90">
        <f>IF('Medical equipment-OST'!AO63="Yes", 'Service providers'!H65, 1)</f>
        <v>1</v>
      </c>
      <c r="AS55" s="90" t="str">
        <f>IFERROR(('Medical equipment-OST'!AQ63*AR55)/AW55, "0")</f>
        <v>0</v>
      </c>
      <c r="AT55" s="90">
        <f>IF('Medical equipment-OST'!AL63="yes", 1, 0)</f>
        <v>0</v>
      </c>
      <c r="AU55" s="90">
        <f>IF('Medical equipment-OST'!AM63="yes", 1, 0)</f>
        <v>0</v>
      </c>
      <c r="AV55" s="90">
        <f>IF('Medical equipment-OST'!AN63="yes", 1, 0)</f>
        <v>0</v>
      </c>
      <c r="AW55" s="90">
        <f t="shared" si="13"/>
        <v>0</v>
      </c>
      <c r="AX55" s="90">
        <f>IF('Medical equipment-OST'!AV63="Yes", 'Service providers'!G65, 1)</f>
        <v>1</v>
      </c>
      <c r="AY55" s="90" t="str">
        <f>IFERROR(('Medical equipment-OST'!AW63*AX55)/BE55, "0")</f>
        <v>0</v>
      </c>
      <c r="AZ55" s="90">
        <f>IF('Medical equipment-OST'!AV63="Yes", 'Service providers'!H65, 1)</f>
        <v>1</v>
      </c>
      <c r="BA55" s="90" t="str">
        <f>IFERROR(('Medical equipment-OST'!AX63*AZ55)/BE55, "0")</f>
        <v>0</v>
      </c>
      <c r="BB55" s="90">
        <f>IF('Medical equipment-OST'!AS63="yes", 1, 0)</f>
        <v>0</v>
      </c>
      <c r="BC55" s="90">
        <f>IF('Medical equipment-OST'!AT63="yes", 1, 0)</f>
        <v>0</v>
      </c>
      <c r="BD55" s="90">
        <f>IF('Medical equipment-OST'!AU63="yes", 1, 0)</f>
        <v>0</v>
      </c>
      <c r="BE55" s="90">
        <f t="shared" si="14"/>
        <v>0</v>
      </c>
      <c r="BF55" s="90">
        <f>IF('Medical equipment-OST'!BC63="Yes", 'Service providers'!G65, 1)</f>
        <v>1</v>
      </c>
      <c r="BG55" s="90" t="str">
        <f>IFERROR(('Medical equipment-OST'!BD63*BF55)/BM55, "0")</f>
        <v>0</v>
      </c>
      <c r="BH55" s="90">
        <f>IF('Medical equipment-OST'!BC63="Yes", 'Service providers'!H65, 1)</f>
        <v>1</v>
      </c>
      <c r="BI55" s="90" t="str">
        <f>IFERROR(('Medical equipment-OST'!BE63*BH55)/BM55, "0")</f>
        <v>0</v>
      </c>
      <c r="BJ55" s="90">
        <f>IF('Medical equipment-OST'!AZ63="yes", 1, 0)</f>
        <v>0</v>
      </c>
      <c r="BK55" s="90">
        <f>IF('Medical equipment-OST'!BA63="yes", 1, 0)</f>
        <v>0</v>
      </c>
      <c r="BL55" s="90">
        <f>IF('Medical equipment-OST'!BB63="yes", 1, 0)</f>
        <v>0</v>
      </c>
      <c r="BM55" s="90">
        <f t="shared" si="15"/>
        <v>0</v>
      </c>
    </row>
    <row r="56" spans="1:65" x14ac:dyDescent="0.25">
      <c r="A56" s="98" t="str">
        <f>'Service providers'!A66</f>
        <v>Enter name of Site 11</v>
      </c>
      <c r="B56" s="90">
        <f>IF('Medical equipment-OST'!F64="Yes", 'Service providers'!G66, 1)</f>
        <v>1</v>
      </c>
      <c r="C56" s="90" t="str">
        <f>IFERROR(('Medical equipment-OST'!G64*B56)/I56, "0")</f>
        <v>0</v>
      </c>
      <c r="D56" s="90">
        <f>IF('Medical equipment-OST'!F64="Yes", 'Service providers'!H66, 1)</f>
        <v>1</v>
      </c>
      <c r="E56" s="90" t="str">
        <f>IFERROR(('Medical equipment-OST'!H64*D56)/I56, "0")</f>
        <v>0</v>
      </c>
      <c r="F56" s="90">
        <f>IF('Medical equipment-OST'!C64="yes", 1, 0)</f>
        <v>0</v>
      </c>
      <c r="G56" s="90">
        <f>IF('Medical equipment-OST'!D64="yes", 1, 0)</f>
        <v>0</v>
      </c>
      <c r="H56" s="90">
        <f>IF('Medical equipment-OST'!E64="yes", 1, 0)</f>
        <v>0</v>
      </c>
      <c r="I56" s="90">
        <f t="shared" si="8"/>
        <v>0</v>
      </c>
      <c r="J56" s="90">
        <f>IF('Medical equipment-OST'!M64="Yes", 'Service providers'!G66, 1)</f>
        <v>1</v>
      </c>
      <c r="K56" s="90" t="str">
        <f>IFERROR(('Medical equipment-OST'!N64*J56)/Q56, "0")</f>
        <v>0</v>
      </c>
      <c r="L56" s="90">
        <f>IF('Medical equipment-OST'!M64="Yes", 'Service providers'!H66, 1)</f>
        <v>1</v>
      </c>
      <c r="M56" s="90" t="str">
        <f>IFERROR(('Medical equipment-OST'!O64*L56)/Q56, "0")</f>
        <v>0</v>
      </c>
      <c r="N56" s="90">
        <f>IF('Medical equipment-OST'!J64="yes", 1, 0)</f>
        <v>0</v>
      </c>
      <c r="O56" s="90">
        <f>IF('Medical equipment-OST'!K64="yes", 1, 0)</f>
        <v>0</v>
      </c>
      <c r="P56" s="90">
        <f>IF('Medical equipment-OST'!L64="yes", 1, 0)</f>
        <v>0</v>
      </c>
      <c r="Q56" s="90">
        <f t="shared" si="9"/>
        <v>0</v>
      </c>
      <c r="R56" s="90">
        <f>IF('Medical equipment-OST'!T64="Yes", 'Service providers'!G66, 1)</f>
        <v>1</v>
      </c>
      <c r="S56" s="90" t="str">
        <f>IFERROR(('Medical equipment-OST'!U64*R56)/Y56, "0")</f>
        <v>0</v>
      </c>
      <c r="T56" s="90">
        <f>IF('Medical equipment-OST'!T64="Yes", 'Service providers'!H66, 1)</f>
        <v>1</v>
      </c>
      <c r="U56" s="90" t="str">
        <f>IFERROR(('Medical equipment-OST'!V64*T56)/Y56, "0")</f>
        <v>0</v>
      </c>
      <c r="V56" s="90">
        <f>IF('Medical equipment-OST'!Q64="yes", 1, 0)</f>
        <v>0</v>
      </c>
      <c r="W56" s="90">
        <f>IF('Medical equipment-OST'!R64="yes", 1, 0)</f>
        <v>0</v>
      </c>
      <c r="X56" s="90">
        <f>IF('Medical equipment-OST'!S64="yes", 1, 0)</f>
        <v>0</v>
      </c>
      <c r="Y56" s="90">
        <f t="shared" si="10"/>
        <v>0</v>
      </c>
      <c r="Z56" s="90">
        <f>IF('Medical equipment-OST'!AA64="Yes", 'Service providers'!G66, 1)</f>
        <v>1</v>
      </c>
      <c r="AA56" s="90" t="str">
        <f>IFERROR(('Medical equipment-OST'!AB64*Z56)/AG56, "0")</f>
        <v>0</v>
      </c>
      <c r="AB56" s="90">
        <f>IF('Medical equipment-OST'!AA64="Yes", 'Service providers'!H66, 1)</f>
        <v>1</v>
      </c>
      <c r="AC56" s="90" t="str">
        <f>IFERROR(('Medical equipment-OST'!AC64*AB56)/AG56, "0")</f>
        <v>0</v>
      </c>
      <c r="AD56" s="90">
        <f>IF('Medical equipment-OST'!X64="yes", 1, 0)</f>
        <v>0</v>
      </c>
      <c r="AE56" s="90">
        <f>IF('Medical equipment-OST'!Y64="yes", 1, 0)</f>
        <v>0</v>
      </c>
      <c r="AF56" s="90">
        <f>IF('Medical equipment-OST'!Z64="yes", 1, 0)</f>
        <v>0</v>
      </c>
      <c r="AG56" s="90">
        <f t="shared" si="11"/>
        <v>0</v>
      </c>
      <c r="AH56" s="90">
        <f>IF('Medical equipment-OST'!AH64="Yes", 'Service providers'!G66, 1)</f>
        <v>1</v>
      </c>
      <c r="AI56" s="90" t="str">
        <f>IFERROR(('Medical equipment-OST'!AI64*AH56)/AO56, "0")</f>
        <v>0</v>
      </c>
      <c r="AJ56" s="90">
        <f>IF('Medical equipment-OST'!AH64="Yes", 'Service providers'!H66, 1)</f>
        <v>1</v>
      </c>
      <c r="AK56" s="90" t="str">
        <f>IFERROR(('Medical equipment-OST'!AJ64*AJ56)/AO56, "0")</f>
        <v>0</v>
      </c>
      <c r="AL56" s="90">
        <f>IF('Medical equipment-OST'!AE64="yes", 1, 0)</f>
        <v>0</v>
      </c>
      <c r="AM56" s="90">
        <f>IF('Medical equipment-OST'!AF64="yes", 1, 0)</f>
        <v>0</v>
      </c>
      <c r="AN56" s="90">
        <f>IF('Medical equipment-OST'!AG64="yes", 1, 0)</f>
        <v>0</v>
      </c>
      <c r="AO56" s="90">
        <f t="shared" si="12"/>
        <v>0</v>
      </c>
      <c r="AP56" s="90">
        <f>IF('Medical equipment-OST'!AO64="Yes", 'Service providers'!G66, 1)</f>
        <v>1</v>
      </c>
      <c r="AQ56" s="90" t="str">
        <f>IFERROR(('Medical equipment-OST'!AP64*AP56)/AW56, "0")</f>
        <v>0</v>
      </c>
      <c r="AR56" s="90">
        <f>IF('Medical equipment-OST'!AO64="Yes", 'Service providers'!H66, 1)</f>
        <v>1</v>
      </c>
      <c r="AS56" s="90" t="str">
        <f>IFERROR(('Medical equipment-OST'!AQ64*AR56)/AW56, "0")</f>
        <v>0</v>
      </c>
      <c r="AT56" s="90">
        <f>IF('Medical equipment-OST'!AL64="yes", 1, 0)</f>
        <v>0</v>
      </c>
      <c r="AU56" s="90">
        <f>IF('Medical equipment-OST'!AM64="yes", 1, 0)</f>
        <v>0</v>
      </c>
      <c r="AV56" s="90">
        <f>IF('Medical equipment-OST'!AN64="yes", 1, 0)</f>
        <v>0</v>
      </c>
      <c r="AW56" s="90">
        <f t="shared" si="13"/>
        <v>0</v>
      </c>
      <c r="AX56" s="90">
        <f>IF('Medical equipment-OST'!AV64="Yes", 'Service providers'!G66, 1)</f>
        <v>1</v>
      </c>
      <c r="AY56" s="90" t="str">
        <f>IFERROR(('Medical equipment-OST'!AW64*AX56)/BE56, "0")</f>
        <v>0</v>
      </c>
      <c r="AZ56" s="90">
        <f>IF('Medical equipment-OST'!AV64="Yes", 'Service providers'!H66, 1)</f>
        <v>1</v>
      </c>
      <c r="BA56" s="90" t="str">
        <f>IFERROR(('Medical equipment-OST'!AX64*AZ56)/BE56, "0")</f>
        <v>0</v>
      </c>
      <c r="BB56" s="90">
        <f>IF('Medical equipment-OST'!AS64="yes", 1, 0)</f>
        <v>0</v>
      </c>
      <c r="BC56" s="90">
        <f>IF('Medical equipment-OST'!AT64="yes", 1, 0)</f>
        <v>0</v>
      </c>
      <c r="BD56" s="90">
        <f>IF('Medical equipment-OST'!AU64="yes", 1, 0)</f>
        <v>0</v>
      </c>
      <c r="BE56" s="90">
        <f t="shared" si="14"/>
        <v>0</v>
      </c>
      <c r="BF56" s="90">
        <f>IF('Medical equipment-OST'!BC64="Yes", 'Service providers'!G66, 1)</f>
        <v>1</v>
      </c>
      <c r="BG56" s="90" t="str">
        <f>IFERROR(('Medical equipment-OST'!BD64*BF56)/BM56, "0")</f>
        <v>0</v>
      </c>
      <c r="BH56" s="90">
        <f>IF('Medical equipment-OST'!BC64="Yes", 'Service providers'!H66, 1)</f>
        <v>1</v>
      </c>
      <c r="BI56" s="90" t="str">
        <f>IFERROR(('Medical equipment-OST'!BE64*BH56)/BM56, "0")</f>
        <v>0</v>
      </c>
      <c r="BJ56" s="90">
        <f>IF('Medical equipment-OST'!AZ64="yes", 1, 0)</f>
        <v>0</v>
      </c>
      <c r="BK56" s="90">
        <f>IF('Medical equipment-OST'!BA64="yes", 1, 0)</f>
        <v>0</v>
      </c>
      <c r="BL56" s="90">
        <f>IF('Medical equipment-OST'!BB64="yes", 1, 0)</f>
        <v>0</v>
      </c>
      <c r="BM56" s="90">
        <f t="shared" si="15"/>
        <v>0</v>
      </c>
    </row>
    <row r="57" spans="1:65" x14ac:dyDescent="0.25">
      <c r="A57" s="98" t="str">
        <f>'Service providers'!A67</f>
        <v>Enter name of Site 12</v>
      </c>
      <c r="B57" s="90">
        <f>IF('Medical equipment-OST'!F65="Yes", 'Service providers'!G67, 1)</f>
        <v>1</v>
      </c>
      <c r="C57" s="90" t="str">
        <f>IFERROR(('Medical equipment-OST'!G65*B57)/I57, "0")</f>
        <v>0</v>
      </c>
      <c r="D57" s="90">
        <f>IF('Medical equipment-OST'!F65="Yes", 'Service providers'!H67, 1)</f>
        <v>1</v>
      </c>
      <c r="E57" s="90" t="str">
        <f>IFERROR(('Medical equipment-OST'!H65*D57)/I57, "0")</f>
        <v>0</v>
      </c>
      <c r="F57" s="90">
        <f>IF('Medical equipment-OST'!C65="yes", 1, 0)</f>
        <v>0</v>
      </c>
      <c r="G57" s="90">
        <f>IF('Medical equipment-OST'!D65="yes", 1, 0)</f>
        <v>0</v>
      </c>
      <c r="H57" s="90">
        <f>IF('Medical equipment-OST'!E65="yes", 1, 0)</f>
        <v>0</v>
      </c>
      <c r="I57" s="90">
        <f t="shared" si="8"/>
        <v>0</v>
      </c>
      <c r="J57" s="90">
        <f>IF('Medical equipment-OST'!M65="Yes", 'Service providers'!G67, 1)</f>
        <v>1</v>
      </c>
      <c r="K57" s="90" t="str">
        <f>IFERROR(('Medical equipment-OST'!N65*J57)/Q57, "0")</f>
        <v>0</v>
      </c>
      <c r="L57" s="90">
        <f>IF('Medical equipment-OST'!M65="Yes", 'Service providers'!H67, 1)</f>
        <v>1</v>
      </c>
      <c r="M57" s="90" t="str">
        <f>IFERROR(('Medical equipment-OST'!O65*L57)/Q57, "0")</f>
        <v>0</v>
      </c>
      <c r="N57" s="90">
        <f>IF('Medical equipment-OST'!J65="yes", 1, 0)</f>
        <v>0</v>
      </c>
      <c r="O57" s="90">
        <f>IF('Medical equipment-OST'!K65="yes", 1, 0)</f>
        <v>0</v>
      </c>
      <c r="P57" s="90">
        <f>IF('Medical equipment-OST'!L65="yes", 1, 0)</f>
        <v>0</v>
      </c>
      <c r="Q57" s="90">
        <f t="shared" si="9"/>
        <v>0</v>
      </c>
      <c r="R57" s="90">
        <f>IF('Medical equipment-OST'!T65="Yes", 'Service providers'!G67, 1)</f>
        <v>1</v>
      </c>
      <c r="S57" s="90" t="str">
        <f>IFERROR(('Medical equipment-OST'!U65*R57)/Y57, "0")</f>
        <v>0</v>
      </c>
      <c r="T57" s="90">
        <f>IF('Medical equipment-OST'!T65="Yes", 'Service providers'!H67, 1)</f>
        <v>1</v>
      </c>
      <c r="U57" s="90" t="str">
        <f>IFERROR(('Medical equipment-OST'!V65*T57)/Y57, "0")</f>
        <v>0</v>
      </c>
      <c r="V57" s="90">
        <f>IF('Medical equipment-OST'!Q65="yes", 1, 0)</f>
        <v>0</v>
      </c>
      <c r="W57" s="90">
        <f>IF('Medical equipment-OST'!R65="yes", 1, 0)</f>
        <v>0</v>
      </c>
      <c r="X57" s="90">
        <f>IF('Medical equipment-OST'!S65="yes", 1, 0)</f>
        <v>0</v>
      </c>
      <c r="Y57" s="90">
        <f t="shared" si="10"/>
        <v>0</v>
      </c>
      <c r="Z57" s="90">
        <f>IF('Medical equipment-OST'!AA65="Yes", 'Service providers'!G67, 1)</f>
        <v>1</v>
      </c>
      <c r="AA57" s="90" t="str">
        <f>IFERROR(('Medical equipment-OST'!AB65*Z57)/AG57, "0")</f>
        <v>0</v>
      </c>
      <c r="AB57" s="90">
        <f>IF('Medical equipment-OST'!AA65="Yes", 'Service providers'!H67, 1)</f>
        <v>1</v>
      </c>
      <c r="AC57" s="90" t="str">
        <f>IFERROR(('Medical equipment-OST'!AC65*AB57)/AG57, "0")</f>
        <v>0</v>
      </c>
      <c r="AD57" s="90">
        <f>IF('Medical equipment-OST'!X65="yes", 1, 0)</f>
        <v>0</v>
      </c>
      <c r="AE57" s="90">
        <f>IF('Medical equipment-OST'!Y65="yes", 1, 0)</f>
        <v>0</v>
      </c>
      <c r="AF57" s="90">
        <f>IF('Medical equipment-OST'!Z65="yes", 1, 0)</f>
        <v>0</v>
      </c>
      <c r="AG57" s="90">
        <f t="shared" si="11"/>
        <v>0</v>
      </c>
      <c r="AH57" s="90">
        <f>IF('Medical equipment-OST'!AH65="Yes", 'Service providers'!G67, 1)</f>
        <v>1</v>
      </c>
      <c r="AI57" s="90" t="str">
        <f>IFERROR(('Medical equipment-OST'!AI65*AH57)/AO57, "0")</f>
        <v>0</v>
      </c>
      <c r="AJ57" s="90">
        <f>IF('Medical equipment-OST'!AH65="Yes", 'Service providers'!H67, 1)</f>
        <v>1</v>
      </c>
      <c r="AK57" s="90" t="str">
        <f>IFERROR(('Medical equipment-OST'!AJ65*AJ57)/AO57, "0")</f>
        <v>0</v>
      </c>
      <c r="AL57" s="90">
        <f>IF('Medical equipment-OST'!AE65="yes", 1, 0)</f>
        <v>0</v>
      </c>
      <c r="AM57" s="90">
        <f>IF('Medical equipment-OST'!AF65="yes", 1, 0)</f>
        <v>0</v>
      </c>
      <c r="AN57" s="90">
        <f>IF('Medical equipment-OST'!AG65="yes", 1, 0)</f>
        <v>0</v>
      </c>
      <c r="AO57" s="90">
        <f t="shared" si="12"/>
        <v>0</v>
      </c>
      <c r="AP57" s="90">
        <f>IF('Medical equipment-OST'!AO65="Yes", 'Service providers'!G67, 1)</f>
        <v>1</v>
      </c>
      <c r="AQ57" s="90" t="str">
        <f>IFERROR(('Medical equipment-OST'!AP65*AP57)/AW57, "0")</f>
        <v>0</v>
      </c>
      <c r="AR57" s="90">
        <f>IF('Medical equipment-OST'!AO65="Yes", 'Service providers'!H67, 1)</f>
        <v>1</v>
      </c>
      <c r="AS57" s="90" t="str">
        <f>IFERROR(('Medical equipment-OST'!AQ65*AR57)/AW57, "0")</f>
        <v>0</v>
      </c>
      <c r="AT57" s="90">
        <f>IF('Medical equipment-OST'!AL65="yes", 1, 0)</f>
        <v>0</v>
      </c>
      <c r="AU57" s="90">
        <f>IF('Medical equipment-OST'!AM65="yes", 1, 0)</f>
        <v>0</v>
      </c>
      <c r="AV57" s="90">
        <f>IF('Medical equipment-OST'!AN65="yes", 1, 0)</f>
        <v>0</v>
      </c>
      <c r="AW57" s="90">
        <f t="shared" si="13"/>
        <v>0</v>
      </c>
      <c r="AX57" s="90">
        <f>IF('Medical equipment-OST'!AV65="Yes", 'Service providers'!G67, 1)</f>
        <v>1</v>
      </c>
      <c r="AY57" s="90" t="str">
        <f>IFERROR(('Medical equipment-OST'!AW65*AX57)/BE57, "0")</f>
        <v>0</v>
      </c>
      <c r="AZ57" s="90">
        <f>IF('Medical equipment-OST'!AV65="Yes", 'Service providers'!H67, 1)</f>
        <v>1</v>
      </c>
      <c r="BA57" s="90" t="str">
        <f>IFERROR(('Medical equipment-OST'!AX65*AZ57)/BE57, "0")</f>
        <v>0</v>
      </c>
      <c r="BB57" s="90">
        <f>IF('Medical equipment-OST'!AS65="yes", 1, 0)</f>
        <v>0</v>
      </c>
      <c r="BC57" s="90">
        <f>IF('Medical equipment-OST'!AT65="yes", 1, 0)</f>
        <v>0</v>
      </c>
      <c r="BD57" s="90">
        <f>IF('Medical equipment-OST'!AU65="yes", 1, 0)</f>
        <v>0</v>
      </c>
      <c r="BE57" s="90">
        <f t="shared" si="14"/>
        <v>0</v>
      </c>
      <c r="BF57" s="90">
        <f>IF('Medical equipment-OST'!BC65="Yes", 'Service providers'!G67, 1)</f>
        <v>1</v>
      </c>
      <c r="BG57" s="90" t="str">
        <f>IFERROR(('Medical equipment-OST'!BD65*BF57)/BM57, "0")</f>
        <v>0</v>
      </c>
      <c r="BH57" s="90">
        <f>IF('Medical equipment-OST'!BC65="Yes", 'Service providers'!H67, 1)</f>
        <v>1</v>
      </c>
      <c r="BI57" s="90" t="str">
        <f>IFERROR(('Medical equipment-OST'!BE65*BH57)/BM57, "0")</f>
        <v>0</v>
      </c>
      <c r="BJ57" s="90">
        <f>IF('Medical equipment-OST'!AZ65="yes", 1, 0)</f>
        <v>0</v>
      </c>
      <c r="BK57" s="90">
        <f>IF('Medical equipment-OST'!BA65="yes", 1, 0)</f>
        <v>0</v>
      </c>
      <c r="BL57" s="90">
        <f>IF('Medical equipment-OST'!BB65="yes", 1, 0)</f>
        <v>0</v>
      </c>
      <c r="BM57" s="90">
        <f t="shared" si="15"/>
        <v>0</v>
      </c>
    </row>
    <row r="58" spans="1:65" x14ac:dyDescent="0.25">
      <c r="A58" s="98" t="str">
        <f>'Service providers'!A68</f>
        <v>Enter name of Site 13</v>
      </c>
      <c r="B58" s="90">
        <f>IF('Medical equipment-OST'!F66="Yes", 'Service providers'!G68, 1)</f>
        <v>1</v>
      </c>
      <c r="C58" s="90" t="str">
        <f>IFERROR(('Medical equipment-OST'!G66*B58)/I58, "0")</f>
        <v>0</v>
      </c>
      <c r="D58" s="90">
        <f>IF('Medical equipment-OST'!F66="Yes", 'Service providers'!H68, 1)</f>
        <v>1</v>
      </c>
      <c r="E58" s="90" t="str">
        <f>IFERROR(('Medical equipment-OST'!H66*D58)/I58, "0")</f>
        <v>0</v>
      </c>
      <c r="F58" s="90">
        <f>IF('Medical equipment-OST'!C66="yes", 1, 0)</f>
        <v>0</v>
      </c>
      <c r="G58" s="90">
        <f>IF('Medical equipment-OST'!D66="yes", 1, 0)</f>
        <v>0</v>
      </c>
      <c r="H58" s="90">
        <f>IF('Medical equipment-OST'!E66="yes", 1, 0)</f>
        <v>0</v>
      </c>
      <c r="I58" s="90">
        <f t="shared" si="8"/>
        <v>0</v>
      </c>
      <c r="J58" s="90">
        <f>IF('Medical equipment-OST'!M66="Yes", 'Service providers'!G68, 1)</f>
        <v>1</v>
      </c>
      <c r="K58" s="90" t="str">
        <f>IFERROR(('Medical equipment-OST'!N66*J58)/Q58, "0")</f>
        <v>0</v>
      </c>
      <c r="L58" s="90">
        <f>IF('Medical equipment-OST'!M66="Yes", 'Service providers'!H68, 1)</f>
        <v>1</v>
      </c>
      <c r="M58" s="90" t="str">
        <f>IFERROR(('Medical equipment-OST'!O66*L58)/Q58, "0")</f>
        <v>0</v>
      </c>
      <c r="N58" s="90">
        <f>IF('Medical equipment-OST'!J66="yes", 1, 0)</f>
        <v>0</v>
      </c>
      <c r="O58" s="90">
        <f>IF('Medical equipment-OST'!K66="yes", 1, 0)</f>
        <v>0</v>
      </c>
      <c r="P58" s="90">
        <f>IF('Medical equipment-OST'!L66="yes", 1, 0)</f>
        <v>0</v>
      </c>
      <c r="Q58" s="90">
        <f t="shared" si="9"/>
        <v>0</v>
      </c>
      <c r="R58" s="90">
        <f>IF('Medical equipment-OST'!T66="Yes", 'Service providers'!G68, 1)</f>
        <v>1</v>
      </c>
      <c r="S58" s="90" t="str">
        <f>IFERROR(('Medical equipment-OST'!U66*R58)/Y58, "0")</f>
        <v>0</v>
      </c>
      <c r="T58" s="90">
        <f>IF('Medical equipment-OST'!T66="Yes", 'Service providers'!H68, 1)</f>
        <v>1</v>
      </c>
      <c r="U58" s="90" t="str">
        <f>IFERROR(('Medical equipment-OST'!V66*T58)/Y58, "0")</f>
        <v>0</v>
      </c>
      <c r="V58" s="90">
        <f>IF('Medical equipment-OST'!Q66="yes", 1, 0)</f>
        <v>0</v>
      </c>
      <c r="W58" s="90">
        <f>IF('Medical equipment-OST'!R66="yes", 1, 0)</f>
        <v>0</v>
      </c>
      <c r="X58" s="90">
        <f>IF('Medical equipment-OST'!S66="yes", 1, 0)</f>
        <v>0</v>
      </c>
      <c r="Y58" s="90">
        <f t="shared" si="10"/>
        <v>0</v>
      </c>
      <c r="Z58" s="90">
        <f>IF('Medical equipment-OST'!AA66="Yes", 'Service providers'!G68, 1)</f>
        <v>1</v>
      </c>
      <c r="AA58" s="90" t="str">
        <f>IFERROR(('Medical equipment-OST'!AB66*Z58)/AG58, "0")</f>
        <v>0</v>
      </c>
      <c r="AB58" s="90">
        <f>IF('Medical equipment-OST'!AA66="Yes", 'Service providers'!H68, 1)</f>
        <v>1</v>
      </c>
      <c r="AC58" s="90" t="str">
        <f>IFERROR(('Medical equipment-OST'!AC66*AB58)/AG58, "0")</f>
        <v>0</v>
      </c>
      <c r="AD58" s="90">
        <f>IF('Medical equipment-OST'!X66="yes", 1, 0)</f>
        <v>0</v>
      </c>
      <c r="AE58" s="90">
        <f>IF('Medical equipment-OST'!Y66="yes", 1, 0)</f>
        <v>0</v>
      </c>
      <c r="AF58" s="90">
        <f>IF('Medical equipment-OST'!Z66="yes", 1, 0)</f>
        <v>0</v>
      </c>
      <c r="AG58" s="90">
        <f t="shared" si="11"/>
        <v>0</v>
      </c>
      <c r="AH58" s="90">
        <f>IF('Medical equipment-OST'!AH66="Yes", 'Service providers'!G68, 1)</f>
        <v>1</v>
      </c>
      <c r="AI58" s="90" t="str">
        <f>IFERROR(('Medical equipment-OST'!AI66*AH58)/AO58, "0")</f>
        <v>0</v>
      </c>
      <c r="AJ58" s="90">
        <f>IF('Medical equipment-OST'!AH66="Yes", 'Service providers'!H68, 1)</f>
        <v>1</v>
      </c>
      <c r="AK58" s="90" t="str">
        <f>IFERROR(('Medical equipment-OST'!AJ66*AJ58)/AO58, "0")</f>
        <v>0</v>
      </c>
      <c r="AL58" s="90">
        <f>IF('Medical equipment-OST'!AE66="yes", 1, 0)</f>
        <v>0</v>
      </c>
      <c r="AM58" s="90">
        <f>IF('Medical equipment-OST'!AF66="yes", 1, 0)</f>
        <v>0</v>
      </c>
      <c r="AN58" s="90">
        <f>IF('Medical equipment-OST'!AG66="yes", 1, 0)</f>
        <v>0</v>
      </c>
      <c r="AO58" s="90">
        <f t="shared" si="12"/>
        <v>0</v>
      </c>
      <c r="AP58" s="90">
        <f>IF('Medical equipment-OST'!AO66="Yes", 'Service providers'!G68, 1)</f>
        <v>1</v>
      </c>
      <c r="AQ58" s="90" t="str">
        <f>IFERROR(('Medical equipment-OST'!AP66*AP58)/AW58, "0")</f>
        <v>0</v>
      </c>
      <c r="AR58" s="90">
        <f>IF('Medical equipment-OST'!AO66="Yes", 'Service providers'!H68, 1)</f>
        <v>1</v>
      </c>
      <c r="AS58" s="90" t="str">
        <f>IFERROR(('Medical equipment-OST'!AQ66*AR58)/AW58, "0")</f>
        <v>0</v>
      </c>
      <c r="AT58" s="90">
        <f>IF('Medical equipment-OST'!AL66="yes", 1, 0)</f>
        <v>0</v>
      </c>
      <c r="AU58" s="90">
        <f>IF('Medical equipment-OST'!AM66="yes", 1, 0)</f>
        <v>0</v>
      </c>
      <c r="AV58" s="90">
        <f>IF('Medical equipment-OST'!AN66="yes", 1, 0)</f>
        <v>0</v>
      </c>
      <c r="AW58" s="90">
        <f t="shared" si="13"/>
        <v>0</v>
      </c>
      <c r="AX58" s="90">
        <f>IF('Medical equipment-OST'!AV66="Yes", 'Service providers'!G68, 1)</f>
        <v>1</v>
      </c>
      <c r="AY58" s="90" t="str">
        <f>IFERROR(('Medical equipment-OST'!AW66*AX58)/BE58, "0")</f>
        <v>0</v>
      </c>
      <c r="AZ58" s="90">
        <f>IF('Medical equipment-OST'!AV66="Yes", 'Service providers'!H68, 1)</f>
        <v>1</v>
      </c>
      <c r="BA58" s="90" t="str">
        <f>IFERROR(('Medical equipment-OST'!AX66*AZ58)/BE58, "0")</f>
        <v>0</v>
      </c>
      <c r="BB58" s="90">
        <f>IF('Medical equipment-OST'!AS66="yes", 1, 0)</f>
        <v>0</v>
      </c>
      <c r="BC58" s="90">
        <f>IF('Medical equipment-OST'!AT66="yes", 1, 0)</f>
        <v>0</v>
      </c>
      <c r="BD58" s="90">
        <f>IF('Medical equipment-OST'!AU66="yes", 1, 0)</f>
        <v>0</v>
      </c>
      <c r="BE58" s="90">
        <f t="shared" si="14"/>
        <v>0</v>
      </c>
      <c r="BF58" s="90">
        <f>IF('Medical equipment-OST'!BC66="Yes", 'Service providers'!G68, 1)</f>
        <v>1</v>
      </c>
      <c r="BG58" s="90" t="str">
        <f>IFERROR(('Medical equipment-OST'!BD66*BF58)/BM58, "0")</f>
        <v>0</v>
      </c>
      <c r="BH58" s="90">
        <f>IF('Medical equipment-OST'!BC66="Yes", 'Service providers'!H68, 1)</f>
        <v>1</v>
      </c>
      <c r="BI58" s="90" t="str">
        <f>IFERROR(('Medical equipment-OST'!BE66*BH58)/BM58, "0")</f>
        <v>0</v>
      </c>
      <c r="BJ58" s="90">
        <f>IF('Medical equipment-OST'!AZ66="yes", 1, 0)</f>
        <v>0</v>
      </c>
      <c r="BK58" s="90">
        <f>IF('Medical equipment-OST'!BA66="yes", 1, 0)</f>
        <v>0</v>
      </c>
      <c r="BL58" s="90">
        <f>IF('Medical equipment-OST'!BB66="yes", 1, 0)</f>
        <v>0</v>
      </c>
      <c r="BM58" s="90">
        <f t="shared" si="15"/>
        <v>0</v>
      </c>
    </row>
    <row r="59" spans="1:65" x14ac:dyDescent="0.25">
      <c r="A59" s="98" t="str">
        <f>'Service providers'!A69</f>
        <v>Enter name of Site 14</v>
      </c>
      <c r="B59" s="90">
        <f>IF('Medical equipment-OST'!F67="Yes", 'Service providers'!G69, 1)</f>
        <v>1</v>
      </c>
      <c r="C59" s="90" t="str">
        <f>IFERROR(('Medical equipment-OST'!G67*B59)/I59, "0")</f>
        <v>0</v>
      </c>
      <c r="D59" s="90">
        <f>IF('Medical equipment-OST'!F67="Yes", 'Service providers'!H69, 1)</f>
        <v>1</v>
      </c>
      <c r="E59" s="90" t="str">
        <f>IFERROR(('Medical equipment-OST'!H67*D59)/I59, "0")</f>
        <v>0</v>
      </c>
      <c r="F59" s="90">
        <f>IF('Medical equipment-OST'!C67="yes", 1, 0)</f>
        <v>0</v>
      </c>
      <c r="G59" s="90">
        <f>IF('Medical equipment-OST'!D67="yes", 1, 0)</f>
        <v>0</v>
      </c>
      <c r="H59" s="90">
        <f>IF('Medical equipment-OST'!E67="yes", 1, 0)</f>
        <v>0</v>
      </c>
      <c r="I59" s="90">
        <f t="shared" si="8"/>
        <v>0</v>
      </c>
      <c r="J59" s="90">
        <f>IF('Medical equipment-OST'!M67="Yes", 'Service providers'!G69, 1)</f>
        <v>1</v>
      </c>
      <c r="K59" s="90" t="str">
        <f>IFERROR(('Medical equipment-OST'!N67*J59)/Q59, "0")</f>
        <v>0</v>
      </c>
      <c r="L59" s="90">
        <f>IF('Medical equipment-OST'!M67="Yes", 'Service providers'!H69, 1)</f>
        <v>1</v>
      </c>
      <c r="M59" s="90" t="str">
        <f>IFERROR(('Medical equipment-OST'!O67*L59)/Q59, "0")</f>
        <v>0</v>
      </c>
      <c r="N59" s="90">
        <f>IF('Medical equipment-OST'!J67="yes", 1, 0)</f>
        <v>0</v>
      </c>
      <c r="O59" s="90">
        <f>IF('Medical equipment-OST'!K67="yes", 1, 0)</f>
        <v>0</v>
      </c>
      <c r="P59" s="90">
        <f>IF('Medical equipment-OST'!L67="yes", 1, 0)</f>
        <v>0</v>
      </c>
      <c r="Q59" s="90">
        <f t="shared" si="9"/>
        <v>0</v>
      </c>
      <c r="R59" s="90">
        <f>IF('Medical equipment-OST'!T67="Yes", 'Service providers'!G69, 1)</f>
        <v>1</v>
      </c>
      <c r="S59" s="90" t="str">
        <f>IFERROR(('Medical equipment-OST'!U67*R59)/Y59, "0")</f>
        <v>0</v>
      </c>
      <c r="T59" s="90">
        <f>IF('Medical equipment-OST'!T67="Yes", 'Service providers'!H69, 1)</f>
        <v>1</v>
      </c>
      <c r="U59" s="90" t="str">
        <f>IFERROR(('Medical equipment-OST'!V67*T59)/Y59, "0")</f>
        <v>0</v>
      </c>
      <c r="V59" s="90">
        <f>IF('Medical equipment-OST'!Q67="yes", 1, 0)</f>
        <v>0</v>
      </c>
      <c r="W59" s="90">
        <f>IF('Medical equipment-OST'!R67="yes", 1, 0)</f>
        <v>0</v>
      </c>
      <c r="X59" s="90">
        <f>IF('Medical equipment-OST'!S67="yes", 1, 0)</f>
        <v>0</v>
      </c>
      <c r="Y59" s="90">
        <f t="shared" si="10"/>
        <v>0</v>
      </c>
      <c r="Z59" s="90">
        <f>IF('Medical equipment-OST'!AA67="Yes", 'Service providers'!G69, 1)</f>
        <v>1</v>
      </c>
      <c r="AA59" s="90" t="str">
        <f>IFERROR(('Medical equipment-OST'!AB67*Z59)/AG59, "0")</f>
        <v>0</v>
      </c>
      <c r="AB59" s="90">
        <f>IF('Medical equipment-OST'!AA67="Yes", 'Service providers'!H69, 1)</f>
        <v>1</v>
      </c>
      <c r="AC59" s="90" t="str">
        <f>IFERROR(('Medical equipment-OST'!AC67*AB59)/AG59, "0")</f>
        <v>0</v>
      </c>
      <c r="AD59" s="90">
        <f>IF('Medical equipment-OST'!X67="yes", 1, 0)</f>
        <v>0</v>
      </c>
      <c r="AE59" s="90">
        <f>IF('Medical equipment-OST'!Y67="yes", 1, 0)</f>
        <v>0</v>
      </c>
      <c r="AF59" s="90">
        <f>IF('Medical equipment-OST'!Z67="yes", 1, 0)</f>
        <v>0</v>
      </c>
      <c r="AG59" s="90">
        <f t="shared" si="11"/>
        <v>0</v>
      </c>
      <c r="AH59" s="90">
        <f>IF('Medical equipment-OST'!AH67="Yes", 'Service providers'!G69, 1)</f>
        <v>1</v>
      </c>
      <c r="AI59" s="90" t="str">
        <f>IFERROR(('Medical equipment-OST'!AI67*AH59)/AO59, "0")</f>
        <v>0</v>
      </c>
      <c r="AJ59" s="90">
        <f>IF('Medical equipment-OST'!AH67="Yes", 'Service providers'!H69, 1)</f>
        <v>1</v>
      </c>
      <c r="AK59" s="90" t="str">
        <f>IFERROR(('Medical equipment-OST'!AJ67*AJ59)/AO59, "0")</f>
        <v>0</v>
      </c>
      <c r="AL59" s="90">
        <f>IF('Medical equipment-OST'!AE67="yes", 1, 0)</f>
        <v>0</v>
      </c>
      <c r="AM59" s="90">
        <f>IF('Medical equipment-OST'!AF67="yes", 1, 0)</f>
        <v>0</v>
      </c>
      <c r="AN59" s="90">
        <f>IF('Medical equipment-OST'!AG67="yes", 1, 0)</f>
        <v>0</v>
      </c>
      <c r="AO59" s="90">
        <f t="shared" si="12"/>
        <v>0</v>
      </c>
      <c r="AP59" s="90">
        <f>IF('Medical equipment-OST'!AO67="Yes", 'Service providers'!G69, 1)</f>
        <v>1</v>
      </c>
      <c r="AQ59" s="90" t="str">
        <f>IFERROR(('Medical equipment-OST'!AP67*AP59)/AW59, "0")</f>
        <v>0</v>
      </c>
      <c r="AR59" s="90">
        <f>IF('Medical equipment-OST'!AO67="Yes", 'Service providers'!H69, 1)</f>
        <v>1</v>
      </c>
      <c r="AS59" s="90" t="str">
        <f>IFERROR(('Medical equipment-OST'!AQ67*AR59)/AW59, "0")</f>
        <v>0</v>
      </c>
      <c r="AT59" s="90">
        <f>IF('Medical equipment-OST'!AL67="yes", 1, 0)</f>
        <v>0</v>
      </c>
      <c r="AU59" s="90">
        <f>IF('Medical equipment-OST'!AM67="yes", 1, 0)</f>
        <v>0</v>
      </c>
      <c r="AV59" s="90">
        <f>IF('Medical equipment-OST'!AN67="yes", 1, 0)</f>
        <v>0</v>
      </c>
      <c r="AW59" s="90">
        <f t="shared" si="13"/>
        <v>0</v>
      </c>
      <c r="AX59" s="90">
        <f>IF('Medical equipment-OST'!AV67="Yes", 'Service providers'!G69, 1)</f>
        <v>1</v>
      </c>
      <c r="AY59" s="90" t="str">
        <f>IFERROR(('Medical equipment-OST'!AW67*AX59)/BE59, "0")</f>
        <v>0</v>
      </c>
      <c r="AZ59" s="90">
        <f>IF('Medical equipment-OST'!AV67="Yes", 'Service providers'!H69, 1)</f>
        <v>1</v>
      </c>
      <c r="BA59" s="90" t="str">
        <f>IFERROR(('Medical equipment-OST'!AX67*AZ59)/BE59, "0")</f>
        <v>0</v>
      </c>
      <c r="BB59" s="90">
        <f>IF('Medical equipment-OST'!AS67="yes", 1, 0)</f>
        <v>0</v>
      </c>
      <c r="BC59" s="90">
        <f>IF('Medical equipment-OST'!AT67="yes", 1, 0)</f>
        <v>0</v>
      </c>
      <c r="BD59" s="90">
        <f>IF('Medical equipment-OST'!AU67="yes", 1, 0)</f>
        <v>0</v>
      </c>
      <c r="BE59" s="90">
        <f t="shared" si="14"/>
        <v>0</v>
      </c>
      <c r="BF59" s="90">
        <f>IF('Medical equipment-OST'!BC67="Yes", 'Service providers'!G69, 1)</f>
        <v>1</v>
      </c>
      <c r="BG59" s="90" t="str">
        <f>IFERROR(('Medical equipment-OST'!BD67*BF59)/BM59, "0")</f>
        <v>0</v>
      </c>
      <c r="BH59" s="90">
        <f>IF('Medical equipment-OST'!BC67="Yes", 'Service providers'!H69, 1)</f>
        <v>1</v>
      </c>
      <c r="BI59" s="90" t="str">
        <f>IFERROR(('Medical equipment-OST'!BE67*BH59)/BM59, "0")</f>
        <v>0</v>
      </c>
      <c r="BJ59" s="90">
        <f>IF('Medical equipment-OST'!AZ67="yes", 1, 0)</f>
        <v>0</v>
      </c>
      <c r="BK59" s="90">
        <f>IF('Medical equipment-OST'!BA67="yes", 1, 0)</f>
        <v>0</v>
      </c>
      <c r="BL59" s="90">
        <f>IF('Medical equipment-OST'!BB67="yes", 1, 0)</f>
        <v>0</v>
      </c>
      <c r="BM59" s="90">
        <f t="shared" si="15"/>
        <v>0</v>
      </c>
    </row>
    <row r="60" spans="1:65" x14ac:dyDescent="0.25">
      <c r="A60" s="98" t="str">
        <f>'Service providers'!A70</f>
        <v>Enter name of Site 15</v>
      </c>
      <c r="B60" s="90">
        <f>IF('Medical equipment-OST'!F68="Yes", 'Service providers'!G70, 1)</f>
        <v>1</v>
      </c>
      <c r="C60" s="90" t="str">
        <f>IFERROR(('Medical equipment-OST'!G68*B60)/I60, "0")</f>
        <v>0</v>
      </c>
      <c r="D60" s="90">
        <f>IF('Medical equipment-OST'!F68="Yes", 'Service providers'!H70, 1)</f>
        <v>1</v>
      </c>
      <c r="E60" s="90" t="str">
        <f>IFERROR(('Medical equipment-OST'!H68*D60)/I60, "0")</f>
        <v>0</v>
      </c>
      <c r="F60" s="90">
        <f>IF('Medical equipment-OST'!C68="yes", 1, 0)</f>
        <v>0</v>
      </c>
      <c r="G60" s="90">
        <f>IF('Medical equipment-OST'!D68="yes", 1, 0)</f>
        <v>0</v>
      </c>
      <c r="H60" s="90">
        <f>IF('Medical equipment-OST'!E68="yes", 1, 0)</f>
        <v>0</v>
      </c>
      <c r="I60" s="90">
        <f t="shared" si="8"/>
        <v>0</v>
      </c>
      <c r="J60" s="90">
        <f>IF('Medical equipment-OST'!M68="Yes", 'Service providers'!G70, 1)</f>
        <v>1</v>
      </c>
      <c r="K60" s="90" t="str">
        <f>IFERROR(('Medical equipment-OST'!N68*J60)/Q60, "0")</f>
        <v>0</v>
      </c>
      <c r="L60" s="90">
        <f>IF('Medical equipment-OST'!M68="Yes", 'Service providers'!H70, 1)</f>
        <v>1</v>
      </c>
      <c r="M60" s="90" t="str">
        <f>IFERROR(('Medical equipment-OST'!O68*L60)/Q60, "0")</f>
        <v>0</v>
      </c>
      <c r="N60" s="90">
        <f>IF('Medical equipment-OST'!J68="yes", 1, 0)</f>
        <v>0</v>
      </c>
      <c r="O60" s="90">
        <f>IF('Medical equipment-OST'!K68="yes", 1, 0)</f>
        <v>0</v>
      </c>
      <c r="P60" s="90">
        <f>IF('Medical equipment-OST'!L68="yes", 1, 0)</f>
        <v>0</v>
      </c>
      <c r="Q60" s="90">
        <f t="shared" si="9"/>
        <v>0</v>
      </c>
      <c r="R60" s="90">
        <f>IF('Medical equipment-OST'!T68="Yes", 'Service providers'!G70, 1)</f>
        <v>1</v>
      </c>
      <c r="S60" s="90" t="str">
        <f>IFERROR(('Medical equipment-OST'!U68*R60)/Y60, "0")</f>
        <v>0</v>
      </c>
      <c r="T60" s="90">
        <f>IF('Medical equipment-OST'!T68="Yes", 'Service providers'!H70, 1)</f>
        <v>1</v>
      </c>
      <c r="U60" s="90" t="str">
        <f>IFERROR(('Medical equipment-OST'!V68*T60)/Y60, "0")</f>
        <v>0</v>
      </c>
      <c r="V60" s="90">
        <f>IF('Medical equipment-OST'!Q68="yes", 1, 0)</f>
        <v>0</v>
      </c>
      <c r="W60" s="90">
        <f>IF('Medical equipment-OST'!R68="yes", 1, 0)</f>
        <v>0</v>
      </c>
      <c r="X60" s="90">
        <f>IF('Medical equipment-OST'!S68="yes", 1, 0)</f>
        <v>0</v>
      </c>
      <c r="Y60" s="90">
        <f t="shared" si="10"/>
        <v>0</v>
      </c>
      <c r="Z60" s="90">
        <f>IF('Medical equipment-OST'!AA68="Yes", 'Service providers'!G70, 1)</f>
        <v>1</v>
      </c>
      <c r="AA60" s="90" t="str">
        <f>IFERROR(('Medical equipment-OST'!AB68*Z60)/AG60, "0")</f>
        <v>0</v>
      </c>
      <c r="AB60" s="90">
        <f>IF('Medical equipment-OST'!AA68="Yes", 'Service providers'!H70, 1)</f>
        <v>1</v>
      </c>
      <c r="AC60" s="90" t="str">
        <f>IFERROR(('Medical equipment-OST'!AC68*AB60)/AG60, "0")</f>
        <v>0</v>
      </c>
      <c r="AD60" s="90">
        <f>IF('Medical equipment-OST'!X68="yes", 1, 0)</f>
        <v>0</v>
      </c>
      <c r="AE60" s="90">
        <f>IF('Medical equipment-OST'!Y68="yes", 1, 0)</f>
        <v>0</v>
      </c>
      <c r="AF60" s="90">
        <f>IF('Medical equipment-OST'!Z68="yes", 1, 0)</f>
        <v>0</v>
      </c>
      <c r="AG60" s="90">
        <f t="shared" si="11"/>
        <v>0</v>
      </c>
      <c r="AH60" s="90">
        <f>IF('Medical equipment-OST'!AH68="Yes", 'Service providers'!G70, 1)</f>
        <v>1</v>
      </c>
      <c r="AI60" s="90" t="str">
        <f>IFERROR(('Medical equipment-OST'!AI68*AH60)/AO60, "0")</f>
        <v>0</v>
      </c>
      <c r="AJ60" s="90">
        <f>IF('Medical equipment-OST'!AH68="Yes", 'Service providers'!H70, 1)</f>
        <v>1</v>
      </c>
      <c r="AK60" s="90" t="str">
        <f>IFERROR(('Medical equipment-OST'!AJ68*AJ60)/AO60, "0")</f>
        <v>0</v>
      </c>
      <c r="AL60" s="90">
        <f>IF('Medical equipment-OST'!AE68="yes", 1, 0)</f>
        <v>0</v>
      </c>
      <c r="AM60" s="90">
        <f>IF('Medical equipment-OST'!AF68="yes", 1, 0)</f>
        <v>0</v>
      </c>
      <c r="AN60" s="90">
        <f>IF('Medical equipment-OST'!AG68="yes", 1, 0)</f>
        <v>0</v>
      </c>
      <c r="AO60" s="90">
        <f t="shared" si="12"/>
        <v>0</v>
      </c>
      <c r="AP60" s="90">
        <f>IF('Medical equipment-OST'!AO68="Yes", 'Service providers'!G70, 1)</f>
        <v>1</v>
      </c>
      <c r="AQ60" s="90" t="str">
        <f>IFERROR(('Medical equipment-OST'!AP68*AP60)/AW60, "0")</f>
        <v>0</v>
      </c>
      <c r="AR60" s="90">
        <f>IF('Medical equipment-OST'!AO68="Yes", 'Service providers'!H70, 1)</f>
        <v>1</v>
      </c>
      <c r="AS60" s="90" t="str">
        <f>IFERROR(('Medical equipment-OST'!AQ68*AR60)/AW60, "0")</f>
        <v>0</v>
      </c>
      <c r="AT60" s="90">
        <f>IF('Medical equipment-OST'!AL68="yes", 1, 0)</f>
        <v>0</v>
      </c>
      <c r="AU60" s="90">
        <f>IF('Medical equipment-OST'!AM68="yes", 1, 0)</f>
        <v>0</v>
      </c>
      <c r="AV60" s="90">
        <f>IF('Medical equipment-OST'!AN68="yes", 1, 0)</f>
        <v>0</v>
      </c>
      <c r="AW60" s="90">
        <f t="shared" si="13"/>
        <v>0</v>
      </c>
      <c r="AX60" s="90">
        <f>IF('Medical equipment-OST'!AV68="Yes", 'Service providers'!G70, 1)</f>
        <v>1</v>
      </c>
      <c r="AY60" s="90" t="str">
        <f>IFERROR(('Medical equipment-OST'!AW68*AX60)/BE60, "0")</f>
        <v>0</v>
      </c>
      <c r="AZ60" s="90">
        <f>IF('Medical equipment-OST'!AV68="Yes", 'Service providers'!H70, 1)</f>
        <v>1</v>
      </c>
      <c r="BA60" s="90" t="str">
        <f>IFERROR(('Medical equipment-OST'!AX68*AZ60)/BE60, "0")</f>
        <v>0</v>
      </c>
      <c r="BB60" s="90">
        <f>IF('Medical equipment-OST'!AS68="yes", 1, 0)</f>
        <v>0</v>
      </c>
      <c r="BC60" s="90">
        <f>IF('Medical equipment-OST'!AT68="yes", 1, 0)</f>
        <v>0</v>
      </c>
      <c r="BD60" s="90">
        <f>IF('Medical equipment-OST'!AU68="yes", 1, 0)</f>
        <v>0</v>
      </c>
      <c r="BE60" s="90">
        <f t="shared" si="14"/>
        <v>0</v>
      </c>
      <c r="BF60" s="90">
        <f>IF('Medical equipment-OST'!BC68="Yes", 'Service providers'!G70, 1)</f>
        <v>1</v>
      </c>
      <c r="BG60" s="90" t="str">
        <f>IFERROR(('Medical equipment-OST'!BD68*BF60)/BM60, "0")</f>
        <v>0</v>
      </c>
      <c r="BH60" s="90">
        <f>IF('Medical equipment-OST'!BC68="Yes", 'Service providers'!H70, 1)</f>
        <v>1</v>
      </c>
      <c r="BI60" s="90" t="str">
        <f>IFERROR(('Medical equipment-OST'!BE68*BH60)/BM60, "0")</f>
        <v>0</v>
      </c>
      <c r="BJ60" s="90">
        <f>IF('Medical equipment-OST'!AZ68="yes", 1, 0)</f>
        <v>0</v>
      </c>
      <c r="BK60" s="90">
        <f>IF('Medical equipment-OST'!BA68="yes", 1, 0)</f>
        <v>0</v>
      </c>
      <c r="BL60" s="90">
        <f>IF('Medical equipment-OST'!BB68="yes", 1, 0)</f>
        <v>0</v>
      </c>
      <c r="BM60" s="90">
        <f t="shared" si="15"/>
        <v>0</v>
      </c>
    </row>
    <row r="61" spans="1:65" x14ac:dyDescent="0.25">
      <c r="A61" s="98" t="str">
        <f>'Service providers'!A71</f>
        <v>Enter name of Site 16</v>
      </c>
      <c r="B61" s="90">
        <f>IF('Medical equipment-OST'!F69="Yes", 'Service providers'!G71, 1)</f>
        <v>1</v>
      </c>
      <c r="C61" s="90" t="str">
        <f>IFERROR(('Medical equipment-OST'!G69*B61)/I61, "0")</f>
        <v>0</v>
      </c>
      <c r="D61" s="90">
        <f>IF('Medical equipment-OST'!F69="Yes", 'Service providers'!H71, 1)</f>
        <v>1</v>
      </c>
      <c r="E61" s="90" t="str">
        <f>IFERROR(('Medical equipment-OST'!H69*D61)/I61, "0")</f>
        <v>0</v>
      </c>
      <c r="F61" s="90">
        <f>IF('Medical equipment-OST'!C69="yes", 1, 0)</f>
        <v>0</v>
      </c>
      <c r="G61" s="90">
        <f>IF('Medical equipment-OST'!D69="yes", 1, 0)</f>
        <v>0</v>
      </c>
      <c r="H61" s="90">
        <f>IF('Medical equipment-OST'!E69="yes", 1, 0)</f>
        <v>0</v>
      </c>
      <c r="I61" s="90">
        <f t="shared" si="8"/>
        <v>0</v>
      </c>
      <c r="J61" s="90">
        <f>IF('Medical equipment-OST'!M69="Yes", 'Service providers'!G71, 1)</f>
        <v>1</v>
      </c>
      <c r="K61" s="90" t="str">
        <f>IFERROR(('Medical equipment-OST'!N69*J61)/Q61, "0")</f>
        <v>0</v>
      </c>
      <c r="L61" s="90">
        <f>IF('Medical equipment-OST'!M69="Yes", 'Service providers'!H71, 1)</f>
        <v>1</v>
      </c>
      <c r="M61" s="90" t="str">
        <f>IFERROR(('Medical equipment-OST'!O69*L61)/Q61, "0")</f>
        <v>0</v>
      </c>
      <c r="N61" s="90">
        <f>IF('Medical equipment-OST'!J69="yes", 1, 0)</f>
        <v>0</v>
      </c>
      <c r="O61" s="90">
        <f>IF('Medical equipment-OST'!K69="yes", 1, 0)</f>
        <v>0</v>
      </c>
      <c r="P61" s="90">
        <f>IF('Medical equipment-OST'!L69="yes", 1, 0)</f>
        <v>0</v>
      </c>
      <c r="Q61" s="90">
        <f t="shared" si="9"/>
        <v>0</v>
      </c>
      <c r="R61" s="90">
        <f>IF('Medical equipment-OST'!T69="Yes", 'Service providers'!G71, 1)</f>
        <v>1</v>
      </c>
      <c r="S61" s="90" t="str">
        <f>IFERROR(('Medical equipment-OST'!U69*R61)/Y61, "0")</f>
        <v>0</v>
      </c>
      <c r="T61" s="90">
        <f>IF('Medical equipment-OST'!T69="Yes", 'Service providers'!H71, 1)</f>
        <v>1</v>
      </c>
      <c r="U61" s="90" t="str">
        <f>IFERROR(('Medical equipment-OST'!V69*T61)/Y61, "0")</f>
        <v>0</v>
      </c>
      <c r="V61" s="90">
        <f>IF('Medical equipment-OST'!Q69="yes", 1, 0)</f>
        <v>0</v>
      </c>
      <c r="W61" s="90">
        <f>IF('Medical equipment-OST'!R69="yes", 1, 0)</f>
        <v>0</v>
      </c>
      <c r="X61" s="90">
        <f>IF('Medical equipment-OST'!S69="yes", 1, 0)</f>
        <v>0</v>
      </c>
      <c r="Y61" s="90">
        <f t="shared" si="10"/>
        <v>0</v>
      </c>
      <c r="Z61" s="90">
        <f>IF('Medical equipment-OST'!AA69="Yes", 'Service providers'!G71, 1)</f>
        <v>1</v>
      </c>
      <c r="AA61" s="90" t="str">
        <f>IFERROR(('Medical equipment-OST'!AB69*Z61)/AG61, "0")</f>
        <v>0</v>
      </c>
      <c r="AB61" s="90">
        <f>IF('Medical equipment-OST'!AA69="Yes", 'Service providers'!H71, 1)</f>
        <v>1</v>
      </c>
      <c r="AC61" s="90" t="str">
        <f>IFERROR(('Medical equipment-OST'!AC69*AB61)/AG61, "0")</f>
        <v>0</v>
      </c>
      <c r="AD61" s="90">
        <f>IF('Medical equipment-OST'!X69="yes", 1, 0)</f>
        <v>0</v>
      </c>
      <c r="AE61" s="90">
        <f>IF('Medical equipment-OST'!Y69="yes", 1, 0)</f>
        <v>0</v>
      </c>
      <c r="AF61" s="90">
        <f>IF('Medical equipment-OST'!Z69="yes", 1, 0)</f>
        <v>0</v>
      </c>
      <c r="AG61" s="90">
        <f t="shared" si="11"/>
        <v>0</v>
      </c>
      <c r="AH61" s="90">
        <f>IF('Medical equipment-OST'!AH69="Yes", 'Service providers'!G71, 1)</f>
        <v>1</v>
      </c>
      <c r="AI61" s="90" t="str">
        <f>IFERROR(('Medical equipment-OST'!AI69*AH61)/AO61, "0")</f>
        <v>0</v>
      </c>
      <c r="AJ61" s="90">
        <f>IF('Medical equipment-OST'!AH69="Yes", 'Service providers'!H71, 1)</f>
        <v>1</v>
      </c>
      <c r="AK61" s="90" t="str">
        <f>IFERROR(('Medical equipment-OST'!AJ69*AJ61)/AO61, "0")</f>
        <v>0</v>
      </c>
      <c r="AL61" s="90">
        <f>IF('Medical equipment-OST'!AE69="yes", 1, 0)</f>
        <v>0</v>
      </c>
      <c r="AM61" s="90">
        <f>IF('Medical equipment-OST'!AF69="yes", 1, 0)</f>
        <v>0</v>
      </c>
      <c r="AN61" s="90">
        <f>IF('Medical equipment-OST'!AG69="yes", 1, 0)</f>
        <v>0</v>
      </c>
      <c r="AO61" s="90">
        <f t="shared" si="12"/>
        <v>0</v>
      </c>
      <c r="AP61" s="90">
        <f>IF('Medical equipment-OST'!AO69="Yes", 'Service providers'!G71, 1)</f>
        <v>1</v>
      </c>
      <c r="AQ61" s="90" t="str">
        <f>IFERROR(('Medical equipment-OST'!AP69*AP61)/AW61, "0")</f>
        <v>0</v>
      </c>
      <c r="AR61" s="90">
        <f>IF('Medical equipment-OST'!AO69="Yes", 'Service providers'!H71, 1)</f>
        <v>1</v>
      </c>
      <c r="AS61" s="90" t="str">
        <f>IFERROR(('Medical equipment-OST'!AQ69*AR61)/AW61, "0")</f>
        <v>0</v>
      </c>
      <c r="AT61" s="90">
        <f>IF('Medical equipment-OST'!AL69="yes", 1, 0)</f>
        <v>0</v>
      </c>
      <c r="AU61" s="90">
        <f>IF('Medical equipment-OST'!AM69="yes", 1, 0)</f>
        <v>0</v>
      </c>
      <c r="AV61" s="90">
        <f>IF('Medical equipment-OST'!AN69="yes", 1, 0)</f>
        <v>0</v>
      </c>
      <c r="AW61" s="90">
        <f t="shared" si="13"/>
        <v>0</v>
      </c>
      <c r="AX61" s="90">
        <f>IF('Medical equipment-OST'!AV69="Yes", 'Service providers'!G71, 1)</f>
        <v>1</v>
      </c>
      <c r="AY61" s="90" t="str">
        <f>IFERROR(('Medical equipment-OST'!AW69*AX61)/BE61, "0")</f>
        <v>0</v>
      </c>
      <c r="AZ61" s="90">
        <f>IF('Medical equipment-OST'!AV69="Yes", 'Service providers'!H71, 1)</f>
        <v>1</v>
      </c>
      <c r="BA61" s="90" t="str">
        <f>IFERROR(('Medical equipment-OST'!AX69*AZ61)/BE61, "0")</f>
        <v>0</v>
      </c>
      <c r="BB61" s="90">
        <f>IF('Medical equipment-OST'!AS69="yes", 1, 0)</f>
        <v>0</v>
      </c>
      <c r="BC61" s="90">
        <f>IF('Medical equipment-OST'!AT69="yes", 1, 0)</f>
        <v>0</v>
      </c>
      <c r="BD61" s="90">
        <f>IF('Medical equipment-OST'!AU69="yes", 1, 0)</f>
        <v>0</v>
      </c>
      <c r="BE61" s="90">
        <f t="shared" si="14"/>
        <v>0</v>
      </c>
      <c r="BF61" s="90">
        <f>IF('Medical equipment-OST'!BC69="Yes", 'Service providers'!G71, 1)</f>
        <v>1</v>
      </c>
      <c r="BG61" s="90" t="str">
        <f>IFERROR(('Medical equipment-OST'!BD69*BF61)/BM61, "0")</f>
        <v>0</v>
      </c>
      <c r="BH61" s="90">
        <f>IF('Medical equipment-OST'!BC69="Yes", 'Service providers'!H71, 1)</f>
        <v>1</v>
      </c>
      <c r="BI61" s="90" t="str">
        <f>IFERROR(('Medical equipment-OST'!BE69*BH61)/BM61, "0")</f>
        <v>0</v>
      </c>
      <c r="BJ61" s="90">
        <f>IF('Medical equipment-OST'!AZ69="yes", 1, 0)</f>
        <v>0</v>
      </c>
      <c r="BK61" s="90">
        <f>IF('Medical equipment-OST'!BA69="yes", 1, 0)</f>
        <v>0</v>
      </c>
      <c r="BL61" s="90">
        <f>IF('Medical equipment-OST'!BB69="yes", 1, 0)</f>
        <v>0</v>
      </c>
      <c r="BM61" s="90">
        <f t="shared" si="15"/>
        <v>0</v>
      </c>
    </row>
    <row r="62" spans="1:65" x14ac:dyDescent="0.25">
      <c r="A62" s="98" t="str">
        <f>'Service providers'!A72</f>
        <v>Enter name of Site 17</v>
      </c>
      <c r="B62" s="90">
        <f>IF('Medical equipment-OST'!F70="Yes", 'Service providers'!G72, 1)</f>
        <v>1</v>
      </c>
      <c r="C62" s="90" t="str">
        <f>IFERROR(('Medical equipment-OST'!G70*B62)/I62, "0")</f>
        <v>0</v>
      </c>
      <c r="D62" s="90">
        <f>IF('Medical equipment-OST'!F70="Yes", 'Service providers'!H72, 1)</f>
        <v>1</v>
      </c>
      <c r="E62" s="90" t="str">
        <f>IFERROR(('Medical equipment-OST'!H70*D62)/I62, "0")</f>
        <v>0</v>
      </c>
      <c r="F62" s="90">
        <f>IF('Medical equipment-OST'!C70="yes", 1, 0)</f>
        <v>0</v>
      </c>
      <c r="G62" s="90">
        <f>IF('Medical equipment-OST'!D70="yes", 1, 0)</f>
        <v>0</v>
      </c>
      <c r="H62" s="90">
        <f>IF('Medical equipment-OST'!E70="yes", 1, 0)</f>
        <v>0</v>
      </c>
      <c r="I62" s="90">
        <f t="shared" si="8"/>
        <v>0</v>
      </c>
      <c r="J62" s="90">
        <f>IF('Medical equipment-OST'!M70="Yes", 'Service providers'!G72, 1)</f>
        <v>1</v>
      </c>
      <c r="K62" s="90" t="str">
        <f>IFERROR(('Medical equipment-OST'!N70*J62)/Q62, "0")</f>
        <v>0</v>
      </c>
      <c r="L62" s="90">
        <f>IF('Medical equipment-OST'!M70="Yes", 'Service providers'!H72, 1)</f>
        <v>1</v>
      </c>
      <c r="M62" s="90" t="str">
        <f>IFERROR(('Medical equipment-OST'!O70*L62)/Q62, "0")</f>
        <v>0</v>
      </c>
      <c r="N62" s="90">
        <f>IF('Medical equipment-OST'!J70="yes", 1, 0)</f>
        <v>0</v>
      </c>
      <c r="O62" s="90">
        <f>IF('Medical equipment-OST'!K70="yes", 1, 0)</f>
        <v>0</v>
      </c>
      <c r="P62" s="90">
        <f>IF('Medical equipment-OST'!L70="yes", 1, 0)</f>
        <v>0</v>
      </c>
      <c r="Q62" s="90">
        <f t="shared" si="9"/>
        <v>0</v>
      </c>
      <c r="R62" s="90">
        <f>IF('Medical equipment-OST'!T70="Yes", 'Service providers'!G72, 1)</f>
        <v>1</v>
      </c>
      <c r="S62" s="90" t="str">
        <f>IFERROR(('Medical equipment-OST'!U70*R62)/Y62, "0")</f>
        <v>0</v>
      </c>
      <c r="T62" s="90">
        <f>IF('Medical equipment-OST'!T70="Yes", 'Service providers'!H72, 1)</f>
        <v>1</v>
      </c>
      <c r="U62" s="90" t="str">
        <f>IFERROR(('Medical equipment-OST'!V70*T62)/Y62, "0")</f>
        <v>0</v>
      </c>
      <c r="V62" s="90">
        <f>IF('Medical equipment-OST'!Q70="yes", 1, 0)</f>
        <v>0</v>
      </c>
      <c r="W62" s="90">
        <f>IF('Medical equipment-OST'!R70="yes", 1, 0)</f>
        <v>0</v>
      </c>
      <c r="X62" s="90">
        <f>IF('Medical equipment-OST'!S70="yes", 1, 0)</f>
        <v>0</v>
      </c>
      <c r="Y62" s="90">
        <f t="shared" si="10"/>
        <v>0</v>
      </c>
      <c r="Z62" s="90">
        <f>IF('Medical equipment-OST'!AA70="Yes", 'Service providers'!G72, 1)</f>
        <v>1</v>
      </c>
      <c r="AA62" s="90" t="str">
        <f>IFERROR(('Medical equipment-OST'!AB70*Z62)/AG62, "0")</f>
        <v>0</v>
      </c>
      <c r="AB62" s="90">
        <f>IF('Medical equipment-OST'!AA70="Yes", 'Service providers'!H72, 1)</f>
        <v>1</v>
      </c>
      <c r="AC62" s="90" t="str">
        <f>IFERROR(('Medical equipment-OST'!AC70*AB62)/AG62, "0")</f>
        <v>0</v>
      </c>
      <c r="AD62" s="90">
        <f>IF('Medical equipment-OST'!X70="yes", 1, 0)</f>
        <v>0</v>
      </c>
      <c r="AE62" s="90">
        <f>IF('Medical equipment-OST'!Y70="yes", 1, 0)</f>
        <v>0</v>
      </c>
      <c r="AF62" s="90">
        <f>IF('Medical equipment-OST'!Z70="yes", 1, 0)</f>
        <v>0</v>
      </c>
      <c r="AG62" s="90">
        <f t="shared" si="11"/>
        <v>0</v>
      </c>
      <c r="AH62" s="90">
        <f>IF('Medical equipment-OST'!AH70="Yes", 'Service providers'!G72, 1)</f>
        <v>1</v>
      </c>
      <c r="AI62" s="90" t="str">
        <f>IFERROR(('Medical equipment-OST'!AI70*AH62)/AO62, "0")</f>
        <v>0</v>
      </c>
      <c r="AJ62" s="90">
        <f>IF('Medical equipment-OST'!AH70="Yes", 'Service providers'!H72, 1)</f>
        <v>1</v>
      </c>
      <c r="AK62" s="90" t="str">
        <f>IFERROR(('Medical equipment-OST'!AJ70*AJ62)/AO62, "0")</f>
        <v>0</v>
      </c>
      <c r="AL62" s="90">
        <f>IF('Medical equipment-OST'!AE70="yes", 1, 0)</f>
        <v>0</v>
      </c>
      <c r="AM62" s="90">
        <f>IF('Medical equipment-OST'!AF70="yes", 1, 0)</f>
        <v>0</v>
      </c>
      <c r="AN62" s="90">
        <f>IF('Medical equipment-OST'!AG70="yes", 1, 0)</f>
        <v>0</v>
      </c>
      <c r="AO62" s="90">
        <f t="shared" si="12"/>
        <v>0</v>
      </c>
      <c r="AP62" s="90">
        <f>IF('Medical equipment-OST'!AO70="Yes", 'Service providers'!G72, 1)</f>
        <v>1</v>
      </c>
      <c r="AQ62" s="90" t="str">
        <f>IFERROR(('Medical equipment-OST'!AP70*AP62)/AW62, "0")</f>
        <v>0</v>
      </c>
      <c r="AR62" s="90">
        <f>IF('Medical equipment-OST'!AO70="Yes", 'Service providers'!H72, 1)</f>
        <v>1</v>
      </c>
      <c r="AS62" s="90" t="str">
        <f>IFERROR(('Medical equipment-OST'!AQ70*AR62)/AW62, "0")</f>
        <v>0</v>
      </c>
      <c r="AT62" s="90">
        <f>IF('Medical equipment-OST'!AL70="yes", 1, 0)</f>
        <v>0</v>
      </c>
      <c r="AU62" s="90">
        <f>IF('Medical equipment-OST'!AM70="yes", 1, 0)</f>
        <v>0</v>
      </c>
      <c r="AV62" s="90">
        <f>IF('Medical equipment-OST'!AN70="yes", 1, 0)</f>
        <v>0</v>
      </c>
      <c r="AW62" s="90">
        <f t="shared" si="13"/>
        <v>0</v>
      </c>
      <c r="AX62" s="90">
        <f>IF('Medical equipment-OST'!AV70="Yes", 'Service providers'!G72, 1)</f>
        <v>1</v>
      </c>
      <c r="AY62" s="90" t="str">
        <f>IFERROR(('Medical equipment-OST'!AW70*AX62)/BE62, "0")</f>
        <v>0</v>
      </c>
      <c r="AZ62" s="90">
        <f>IF('Medical equipment-OST'!AV70="Yes", 'Service providers'!H72, 1)</f>
        <v>1</v>
      </c>
      <c r="BA62" s="90" t="str">
        <f>IFERROR(('Medical equipment-OST'!AX70*AZ62)/BE62, "0")</f>
        <v>0</v>
      </c>
      <c r="BB62" s="90">
        <f>IF('Medical equipment-OST'!AS70="yes", 1, 0)</f>
        <v>0</v>
      </c>
      <c r="BC62" s="90">
        <f>IF('Medical equipment-OST'!AT70="yes", 1, 0)</f>
        <v>0</v>
      </c>
      <c r="BD62" s="90">
        <f>IF('Medical equipment-OST'!AU70="yes", 1, 0)</f>
        <v>0</v>
      </c>
      <c r="BE62" s="90">
        <f t="shared" si="14"/>
        <v>0</v>
      </c>
      <c r="BF62" s="90">
        <f>IF('Medical equipment-OST'!BC70="Yes", 'Service providers'!G72, 1)</f>
        <v>1</v>
      </c>
      <c r="BG62" s="90" t="str">
        <f>IFERROR(('Medical equipment-OST'!BD70*BF62)/BM62, "0")</f>
        <v>0</v>
      </c>
      <c r="BH62" s="90">
        <f>IF('Medical equipment-OST'!BC70="Yes", 'Service providers'!H72, 1)</f>
        <v>1</v>
      </c>
      <c r="BI62" s="90" t="str">
        <f>IFERROR(('Medical equipment-OST'!BE70*BH62)/BM62, "0")</f>
        <v>0</v>
      </c>
      <c r="BJ62" s="90">
        <f>IF('Medical equipment-OST'!AZ70="yes", 1, 0)</f>
        <v>0</v>
      </c>
      <c r="BK62" s="90">
        <f>IF('Medical equipment-OST'!BA70="yes", 1, 0)</f>
        <v>0</v>
      </c>
      <c r="BL62" s="90">
        <f>IF('Medical equipment-OST'!BB70="yes", 1, 0)</f>
        <v>0</v>
      </c>
      <c r="BM62" s="90">
        <f t="shared" si="15"/>
        <v>0</v>
      </c>
    </row>
    <row r="63" spans="1:65" x14ac:dyDescent="0.25">
      <c r="A63" s="98" t="str">
        <f>'Service providers'!A73</f>
        <v>Enter name of Site 18</v>
      </c>
      <c r="B63" s="90">
        <f>IF('Medical equipment-OST'!F71="Yes", 'Service providers'!G73, 1)</f>
        <v>1</v>
      </c>
      <c r="C63" s="90" t="str">
        <f>IFERROR(('Medical equipment-OST'!G71*B63)/I63, "0")</f>
        <v>0</v>
      </c>
      <c r="D63" s="90">
        <f>IF('Medical equipment-OST'!F71="Yes", 'Service providers'!H73, 1)</f>
        <v>1</v>
      </c>
      <c r="E63" s="90" t="str">
        <f>IFERROR(('Medical equipment-OST'!H71*D63)/I63, "0")</f>
        <v>0</v>
      </c>
      <c r="F63" s="90">
        <f>IF('Medical equipment-OST'!C71="yes", 1, 0)</f>
        <v>0</v>
      </c>
      <c r="G63" s="90">
        <f>IF('Medical equipment-OST'!D71="yes", 1, 0)</f>
        <v>0</v>
      </c>
      <c r="H63" s="90">
        <f>IF('Medical equipment-OST'!E71="yes", 1, 0)</f>
        <v>0</v>
      </c>
      <c r="I63" s="90">
        <f t="shared" si="8"/>
        <v>0</v>
      </c>
      <c r="J63" s="90">
        <f>IF('Medical equipment-OST'!M71="Yes", 'Service providers'!G73, 1)</f>
        <v>1</v>
      </c>
      <c r="K63" s="90" t="str">
        <f>IFERROR(('Medical equipment-OST'!N71*J63)/Q63, "0")</f>
        <v>0</v>
      </c>
      <c r="L63" s="90">
        <f>IF('Medical equipment-OST'!M71="Yes", 'Service providers'!H73, 1)</f>
        <v>1</v>
      </c>
      <c r="M63" s="90" t="str">
        <f>IFERROR(('Medical equipment-OST'!O71*L63)/Q63, "0")</f>
        <v>0</v>
      </c>
      <c r="N63" s="90">
        <f>IF('Medical equipment-OST'!J71="yes", 1, 0)</f>
        <v>0</v>
      </c>
      <c r="O63" s="90">
        <f>IF('Medical equipment-OST'!K71="yes", 1, 0)</f>
        <v>0</v>
      </c>
      <c r="P63" s="90">
        <f>IF('Medical equipment-OST'!L71="yes", 1, 0)</f>
        <v>0</v>
      </c>
      <c r="Q63" s="90">
        <f t="shared" si="9"/>
        <v>0</v>
      </c>
      <c r="R63" s="90">
        <f>IF('Medical equipment-OST'!T71="Yes", 'Service providers'!G73, 1)</f>
        <v>1</v>
      </c>
      <c r="S63" s="90" t="str">
        <f>IFERROR(('Medical equipment-OST'!U71*R63)/Y63, "0")</f>
        <v>0</v>
      </c>
      <c r="T63" s="90">
        <f>IF('Medical equipment-OST'!T71="Yes", 'Service providers'!H73, 1)</f>
        <v>1</v>
      </c>
      <c r="U63" s="90" t="str">
        <f>IFERROR(('Medical equipment-OST'!V71*T63)/Y63, "0")</f>
        <v>0</v>
      </c>
      <c r="V63" s="90">
        <f>IF('Medical equipment-OST'!Q71="yes", 1, 0)</f>
        <v>0</v>
      </c>
      <c r="W63" s="90">
        <f>IF('Medical equipment-OST'!R71="yes", 1, 0)</f>
        <v>0</v>
      </c>
      <c r="X63" s="90">
        <f>IF('Medical equipment-OST'!S71="yes", 1, 0)</f>
        <v>0</v>
      </c>
      <c r="Y63" s="90">
        <f t="shared" si="10"/>
        <v>0</v>
      </c>
      <c r="Z63" s="90">
        <f>IF('Medical equipment-OST'!AA71="Yes", 'Service providers'!G73, 1)</f>
        <v>1</v>
      </c>
      <c r="AA63" s="90" t="str">
        <f>IFERROR(('Medical equipment-OST'!AB71*Z63)/AG63, "0")</f>
        <v>0</v>
      </c>
      <c r="AB63" s="90">
        <f>IF('Medical equipment-OST'!AA71="Yes", 'Service providers'!H73, 1)</f>
        <v>1</v>
      </c>
      <c r="AC63" s="90" t="str">
        <f>IFERROR(('Medical equipment-OST'!AC71*AB63)/AG63, "0")</f>
        <v>0</v>
      </c>
      <c r="AD63" s="90">
        <f>IF('Medical equipment-OST'!X71="yes", 1, 0)</f>
        <v>0</v>
      </c>
      <c r="AE63" s="90">
        <f>IF('Medical equipment-OST'!Y71="yes", 1, 0)</f>
        <v>0</v>
      </c>
      <c r="AF63" s="90">
        <f>IF('Medical equipment-OST'!Z71="yes", 1, 0)</f>
        <v>0</v>
      </c>
      <c r="AG63" s="90">
        <f t="shared" si="11"/>
        <v>0</v>
      </c>
      <c r="AH63" s="90">
        <f>IF('Medical equipment-OST'!AH71="Yes", 'Service providers'!G73, 1)</f>
        <v>1</v>
      </c>
      <c r="AI63" s="90" t="str">
        <f>IFERROR(('Medical equipment-OST'!AI71*AH63)/AO63, "0")</f>
        <v>0</v>
      </c>
      <c r="AJ63" s="90">
        <f>IF('Medical equipment-OST'!AH71="Yes", 'Service providers'!H73, 1)</f>
        <v>1</v>
      </c>
      <c r="AK63" s="90" t="str">
        <f>IFERROR(('Medical equipment-OST'!AJ71*AJ63)/AO63, "0")</f>
        <v>0</v>
      </c>
      <c r="AL63" s="90">
        <f>IF('Medical equipment-OST'!AE71="yes", 1, 0)</f>
        <v>0</v>
      </c>
      <c r="AM63" s="90">
        <f>IF('Medical equipment-OST'!AF71="yes", 1, 0)</f>
        <v>0</v>
      </c>
      <c r="AN63" s="90">
        <f>IF('Medical equipment-OST'!AG71="yes", 1, 0)</f>
        <v>0</v>
      </c>
      <c r="AO63" s="90">
        <f t="shared" si="12"/>
        <v>0</v>
      </c>
      <c r="AP63" s="90">
        <f>IF('Medical equipment-OST'!AO71="Yes", 'Service providers'!G73, 1)</f>
        <v>1</v>
      </c>
      <c r="AQ63" s="90" t="str">
        <f>IFERROR(('Medical equipment-OST'!AP71*AP63)/AW63, "0")</f>
        <v>0</v>
      </c>
      <c r="AR63" s="90">
        <f>IF('Medical equipment-OST'!AO71="Yes", 'Service providers'!H73, 1)</f>
        <v>1</v>
      </c>
      <c r="AS63" s="90" t="str">
        <f>IFERROR(('Medical equipment-OST'!AQ71*AR63)/AW63, "0")</f>
        <v>0</v>
      </c>
      <c r="AT63" s="90">
        <f>IF('Medical equipment-OST'!AL71="yes", 1, 0)</f>
        <v>0</v>
      </c>
      <c r="AU63" s="90">
        <f>IF('Medical equipment-OST'!AM71="yes", 1, 0)</f>
        <v>0</v>
      </c>
      <c r="AV63" s="90">
        <f>IF('Medical equipment-OST'!AN71="yes", 1, 0)</f>
        <v>0</v>
      </c>
      <c r="AW63" s="90">
        <f t="shared" si="13"/>
        <v>0</v>
      </c>
      <c r="AX63" s="90">
        <f>IF('Medical equipment-OST'!AV71="Yes", 'Service providers'!G73, 1)</f>
        <v>1</v>
      </c>
      <c r="AY63" s="90" t="str">
        <f>IFERROR(('Medical equipment-OST'!AW71*AX63)/BE63, "0")</f>
        <v>0</v>
      </c>
      <c r="AZ63" s="90">
        <f>IF('Medical equipment-OST'!AV71="Yes", 'Service providers'!H73, 1)</f>
        <v>1</v>
      </c>
      <c r="BA63" s="90" t="str">
        <f>IFERROR(('Medical equipment-OST'!AX71*AZ63)/BE63, "0")</f>
        <v>0</v>
      </c>
      <c r="BB63" s="90">
        <f>IF('Medical equipment-OST'!AS71="yes", 1, 0)</f>
        <v>0</v>
      </c>
      <c r="BC63" s="90">
        <f>IF('Medical equipment-OST'!AT71="yes", 1, 0)</f>
        <v>0</v>
      </c>
      <c r="BD63" s="90">
        <f>IF('Medical equipment-OST'!AU71="yes", 1, 0)</f>
        <v>0</v>
      </c>
      <c r="BE63" s="90">
        <f t="shared" si="14"/>
        <v>0</v>
      </c>
      <c r="BF63" s="90">
        <f>IF('Medical equipment-OST'!BC71="Yes", 'Service providers'!G73, 1)</f>
        <v>1</v>
      </c>
      <c r="BG63" s="90" t="str">
        <f>IFERROR(('Medical equipment-OST'!BD71*BF63)/BM63, "0")</f>
        <v>0</v>
      </c>
      <c r="BH63" s="90">
        <f>IF('Medical equipment-OST'!BC71="Yes", 'Service providers'!H73, 1)</f>
        <v>1</v>
      </c>
      <c r="BI63" s="90" t="str">
        <f>IFERROR(('Medical equipment-OST'!BE71*BH63)/BM63, "0")</f>
        <v>0</v>
      </c>
      <c r="BJ63" s="90">
        <f>IF('Medical equipment-OST'!AZ71="yes", 1, 0)</f>
        <v>0</v>
      </c>
      <c r="BK63" s="90">
        <f>IF('Medical equipment-OST'!BA71="yes", 1, 0)</f>
        <v>0</v>
      </c>
      <c r="BL63" s="90">
        <f>IF('Medical equipment-OST'!BB71="yes", 1, 0)</f>
        <v>0</v>
      </c>
      <c r="BM63" s="90">
        <f t="shared" si="15"/>
        <v>0</v>
      </c>
    </row>
    <row r="64" spans="1:65" x14ac:dyDescent="0.25">
      <c r="A64" s="98" t="str">
        <f>'Service providers'!A74</f>
        <v>Enter name of Site 19</v>
      </c>
      <c r="B64" s="90">
        <f>IF('Medical equipment-OST'!F72="Yes", 'Service providers'!G74, 1)</f>
        <v>1</v>
      </c>
      <c r="C64" s="90" t="str">
        <f>IFERROR(('Medical equipment-OST'!G72*B64)/I64, "0")</f>
        <v>0</v>
      </c>
      <c r="D64" s="90">
        <f>IF('Medical equipment-OST'!F72="Yes", 'Service providers'!H74, 1)</f>
        <v>1</v>
      </c>
      <c r="E64" s="90" t="str">
        <f>IFERROR(('Medical equipment-OST'!H72*D64)/I64, "0")</f>
        <v>0</v>
      </c>
      <c r="F64" s="90">
        <f>IF('Medical equipment-OST'!C72="yes", 1, 0)</f>
        <v>0</v>
      </c>
      <c r="G64" s="90">
        <f>IF('Medical equipment-OST'!D72="yes", 1, 0)</f>
        <v>0</v>
      </c>
      <c r="H64" s="90">
        <f>IF('Medical equipment-OST'!E72="yes", 1, 0)</f>
        <v>0</v>
      </c>
      <c r="I64" s="90">
        <f t="shared" si="8"/>
        <v>0</v>
      </c>
      <c r="J64" s="90">
        <f>IF('Medical equipment-OST'!M72="Yes", 'Service providers'!G74, 1)</f>
        <v>1</v>
      </c>
      <c r="K64" s="90" t="str">
        <f>IFERROR(('Medical equipment-OST'!N72*J64)/Q64, "0")</f>
        <v>0</v>
      </c>
      <c r="L64" s="90">
        <f>IF('Medical equipment-OST'!M72="Yes", 'Service providers'!H74, 1)</f>
        <v>1</v>
      </c>
      <c r="M64" s="90" t="str">
        <f>IFERROR(('Medical equipment-OST'!O72*L64)/Q64, "0")</f>
        <v>0</v>
      </c>
      <c r="N64" s="90">
        <f>IF('Medical equipment-OST'!J72="yes", 1, 0)</f>
        <v>0</v>
      </c>
      <c r="O64" s="90">
        <f>IF('Medical equipment-OST'!K72="yes", 1, 0)</f>
        <v>0</v>
      </c>
      <c r="P64" s="90">
        <f>IF('Medical equipment-OST'!L72="yes", 1, 0)</f>
        <v>0</v>
      </c>
      <c r="Q64" s="90">
        <f t="shared" si="9"/>
        <v>0</v>
      </c>
      <c r="R64" s="90">
        <f>IF('Medical equipment-OST'!T72="Yes", 'Service providers'!G74, 1)</f>
        <v>1</v>
      </c>
      <c r="S64" s="90" t="str">
        <f>IFERROR(('Medical equipment-OST'!U72*R64)/Y64, "0")</f>
        <v>0</v>
      </c>
      <c r="T64" s="90">
        <f>IF('Medical equipment-OST'!T72="Yes", 'Service providers'!H74, 1)</f>
        <v>1</v>
      </c>
      <c r="U64" s="90" t="str">
        <f>IFERROR(('Medical equipment-OST'!V72*T64)/Y64, "0")</f>
        <v>0</v>
      </c>
      <c r="V64" s="90">
        <f>IF('Medical equipment-OST'!Q72="yes", 1, 0)</f>
        <v>0</v>
      </c>
      <c r="W64" s="90">
        <f>IF('Medical equipment-OST'!R72="yes", 1, 0)</f>
        <v>0</v>
      </c>
      <c r="X64" s="90">
        <f>IF('Medical equipment-OST'!S72="yes", 1, 0)</f>
        <v>0</v>
      </c>
      <c r="Y64" s="90">
        <f t="shared" si="10"/>
        <v>0</v>
      </c>
      <c r="Z64" s="90">
        <f>IF('Medical equipment-OST'!AA72="Yes", 'Service providers'!G74, 1)</f>
        <v>1</v>
      </c>
      <c r="AA64" s="90" t="str">
        <f>IFERROR(('Medical equipment-OST'!AB72*Z64)/AG64, "0")</f>
        <v>0</v>
      </c>
      <c r="AB64" s="90">
        <f>IF('Medical equipment-OST'!AA72="Yes", 'Service providers'!H74, 1)</f>
        <v>1</v>
      </c>
      <c r="AC64" s="90" t="str">
        <f>IFERROR(('Medical equipment-OST'!AC72*AB64)/AG64, "0")</f>
        <v>0</v>
      </c>
      <c r="AD64" s="90">
        <f>IF('Medical equipment-OST'!X72="yes", 1, 0)</f>
        <v>0</v>
      </c>
      <c r="AE64" s="90">
        <f>IF('Medical equipment-OST'!Y72="yes", 1, 0)</f>
        <v>0</v>
      </c>
      <c r="AF64" s="90">
        <f>IF('Medical equipment-OST'!Z72="yes", 1, 0)</f>
        <v>0</v>
      </c>
      <c r="AG64" s="90">
        <f t="shared" si="11"/>
        <v>0</v>
      </c>
      <c r="AH64" s="90">
        <f>IF('Medical equipment-OST'!AH72="Yes", 'Service providers'!G74, 1)</f>
        <v>1</v>
      </c>
      <c r="AI64" s="90" t="str">
        <f>IFERROR(('Medical equipment-OST'!AI72*AH64)/AO64, "0")</f>
        <v>0</v>
      </c>
      <c r="AJ64" s="90">
        <f>IF('Medical equipment-OST'!AH72="Yes", 'Service providers'!H74, 1)</f>
        <v>1</v>
      </c>
      <c r="AK64" s="90" t="str">
        <f>IFERROR(('Medical equipment-OST'!AJ72*AJ64)/AO64, "0")</f>
        <v>0</v>
      </c>
      <c r="AL64" s="90">
        <f>IF('Medical equipment-OST'!AE72="yes", 1, 0)</f>
        <v>0</v>
      </c>
      <c r="AM64" s="90">
        <f>IF('Medical equipment-OST'!AF72="yes", 1, 0)</f>
        <v>0</v>
      </c>
      <c r="AN64" s="90">
        <f>IF('Medical equipment-OST'!AG72="yes", 1, 0)</f>
        <v>0</v>
      </c>
      <c r="AO64" s="90">
        <f t="shared" si="12"/>
        <v>0</v>
      </c>
      <c r="AP64" s="90">
        <f>IF('Medical equipment-OST'!AO72="Yes", 'Service providers'!G74, 1)</f>
        <v>1</v>
      </c>
      <c r="AQ64" s="90" t="str">
        <f>IFERROR(('Medical equipment-OST'!AP72*AP64)/AW64, "0")</f>
        <v>0</v>
      </c>
      <c r="AR64" s="90">
        <f>IF('Medical equipment-OST'!AO72="Yes", 'Service providers'!H74, 1)</f>
        <v>1</v>
      </c>
      <c r="AS64" s="90" t="str">
        <f>IFERROR(('Medical equipment-OST'!AQ72*AR64)/AW64, "0")</f>
        <v>0</v>
      </c>
      <c r="AT64" s="90">
        <f>IF('Medical equipment-OST'!AL72="yes", 1, 0)</f>
        <v>0</v>
      </c>
      <c r="AU64" s="90">
        <f>IF('Medical equipment-OST'!AM72="yes", 1, 0)</f>
        <v>0</v>
      </c>
      <c r="AV64" s="90">
        <f>IF('Medical equipment-OST'!AN72="yes", 1, 0)</f>
        <v>0</v>
      </c>
      <c r="AW64" s="90">
        <f t="shared" si="13"/>
        <v>0</v>
      </c>
      <c r="AX64" s="90">
        <f>IF('Medical equipment-OST'!AV72="Yes", 'Service providers'!G74, 1)</f>
        <v>1</v>
      </c>
      <c r="AY64" s="90" t="str">
        <f>IFERROR(('Medical equipment-OST'!AW72*AX64)/BE64, "0")</f>
        <v>0</v>
      </c>
      <c r="AZ64" s="90">
        <f>IF('Medical equipment-OST'!AV72="Yes", 'Service providers'!H74, 1)</f>
        <v>1</v>
      </c>
      <c r="BA64" s="90" t="str">
        <f>IFERROR(('Medical equipment-OST'!AX72*AZ64)/BE64, "0")</f>
        <v>0</v>
      </c>
      <c r="BB64" s="90">
        <f>IF('Medical equipment-OST'!AS72="yes", 1, 0)</f>
        <v>0</v>
      </c>
      <c r="BC64" s="90">
        <f>IF('Medical equipment-OST'!AT72="yes", 1, 0)</f>
        <v>0</v>
      </c>
      <c r="BD64" s="90">
        <f>IF('Medical equipment-OST'!AU72="yes", 1, 0)</f>
        <v>0</v>
      </c>
      <c r="BE64" s="90">
        <f t="shared" si="14"/>
        <v>0</v>
      </c>
      <c r="BF64" s="90">
        <f>IF('Medical equipment-OST'!BC72="Yes", 'Service providers'!G74, 1)</f>
        <v>1</v>
      </c>
      <c r="BG64" s="90" t="str">
        <f>IFERROR(('Medical equipment-OST'!BD72*BF64)/BM64, "0")</f>
        <v>0</v>
      </c>
      <c r="BH64" s="90">
        <f>IF('Medical equipment-OST'!BC72="Yes", 'Service providers'!H74, 1)</f>
        <v>1</v>
      </c>
      <c r="BI64" s="90" t="str">
        <f>IFERROR(('Medical equipment-OST'!BE72*BH64)/BM64, "0")</f>
        <v>0</v>
      </c>
      <c r="BJ64" s="90">
        <f>IF('Medical equipment-OST'!AZ72="yes", 1, 0)</f>
        <v>0</v>
      </c>
      <c r="BK64" s="90">
        <f>IF('Medical equipment-OST'!BA72="yes", 1, 0)</f>
        <v>0</v>
      </c>
      <c r="BL64" s="90">
        <f>IF('Medical equipment-OST'!BB72="yes", 1, 0)</f>
        <v>0</v>
      </c>
      <c r="BM64" s="90">
        <f t="shared" si="15"/>
        <v>0</v>
      </c>
    </row>
    <row r="65" spans="1:65" x14ac:dyDescent="0.25">
      <c r="A65" s="98" t="str">
        <f>'Service providers'!A75</f>
        <v>Enter name of Site 20</v>
      </c>
      <c r="B65" s="90">
        <f>IF('Medical equipment-OST'!F73="Yes", 'Service providers'!G75, 1)</f>
        <v>1</v>
      </c>
      <c r="C65" s="90" t="str">
        <f>IFERROR(('Medical equipment-OST'!G73*B65)/I65, "0")</f>
        <v>0</v>
      </c>
      <c r="D65" s="90">
        <f>IF('Medical equipment-OST'!F73="Yes", 'Service providers'!H75, 1)</f>
        <v>1</v>
      </c>
      <c r="E65" s="90" t="str">
        <f>IFERROR(('Medical equipment-OST'!H73*D65)/I65, "0")</f>
        <v>0</v>
      </c>
      <c r="F65" s="90">
        <f>IF('Medical equipment-OST'!C73="yes", 1, 0)</f>
        <v>0</v>
      </c>
      <c r="G65" s="90">
        <f>IF('Medical equipment-OST'!D73="yes", 1, 0)</f>
        <v>0</v>
      </c>
      <c r="H65" s="90">
        <f>IF('Medical equipment-OST'!E73="yes", 1, 0)</f>
        <v>0</v>
      </c>
      <c r="I65" s="90">
        <f t="shared" si="8"/>
        <v>0</v>
      </c>
      <c r="J65" s="90">
        <f>IF('Medical equipment-OST'!M73="Yes", 'Service providers'!G75, 1)</f>
        <v>1</v>
      </c>
      <c r="K65" s="90" t="str">
        <f>IFERROR(('Medical equipment-OST'!N73*J65)/Q65, "0")</f>
        <v>0</v>
      </c>
      <c r="L65" s="90">
        <f>IF('Medical equipment-OST'!M73="Yes", 'Service providers'!H75, 1)</f>
        <v>1</v>
      </c>
      <c r="M65" s="90" t="str">
        <f>IFERROR(('Medical equipment-OST'!O73*L65)/Q65, "0")</f>
        <v>0</v>
      </c>
      <c r="N65" s="90">
        <f>IF('Medical equipment-OST'!J73="yes", 1, 0)</f>
        <v>0</v>
      </c>
      <c r="O65" s="90">
        <f>IF('Medical equipment-OST'!K73="yes", 1, 0)</f>
        <v>0</v>
      </c>
      <c r="P65" s="90">
        <f>IF('Medical equipment-OST'!L73="yes", 1, 0)</f>
        <v>0</v>
      </c>
      <c r="Q65" s="90">
        <f t="shared" si="9"/>
        <v>0</v>
      </c>
      <c r="R65" s="90">
        <f>IF('Medical equipment-OST'!T73="Yes", 'Service providers'!G75, 1)</f>
        <v>1</v>
      </c>
      <c r="S65" s="90" t="str">
        <f>IFERROR(('Medical equipment-OST'!U73*R65)/Y65, "0")</f>
        <v>0</v>
      </c>
      <c r="T65" s="90">
        <f>IF('Medical equipment-OST'!T73="Yes", 'Service providers'!H75, 1)</f>
        <v>1</v>
      </c>
      <c r="U65" s="90" t="str">
        <f>IFERROR(('Medical equipment-OST'!V73*T65)/Y65, "0")</f>
        <v>0</v>
      </c>
      <c r="V65" s="90">
        <f>IF('Medical equipment-OST'!Q73="yes", 1, 0)</f>
        <v>0</v>
      </c>
      <c r="W65" s="90">
        <f>IF('Medical equipment-OST'!R73="yes", 1, 0)</f>
        <v>0</v>
      </c>
      <c r="X65" s="90">
        <f>IF('Medical equipment-OST'!S73="yes", 1, 0)</f>
        <v>0</v>
      </c>
      <c r="Y65" s="90">
        <f t="shared" si="10"/>
        <v>0</v>
      </c>
      <c r="Z65" s="90">
        <f>IF('Medical equipment-OST'!AA73="Yes", 'Service providers'!G75, 1)</f>
        <v>1</v>
      </c>
      <c r="AA65" s="90" t="str">
        <f>IFERROR(('Medical equipment-OST'!AB73*Z65)/AG65, "0")</f>
        <v>0</v>
      </c>
      <c r="AB65" s="90">
        <f>IF('Medical equipment-OST'!AA73="Yes", 'Service providers'!H75, 1)</f>
        <v>1</v>
      </c>
      <c r="AC65" s="90" t="str">
        <f>IFERROR(('Medical equipment-OST'!AC73*AB65)/AG65, "0")</f>
        <v>0</v>
      </c>
      <c r="AD65" s="90">
        <f>IF('Medical equipment-OST'!X73="yes", 1, 0)</f>
        <v>0</v>
      </c>
      <c r="AE65" s="90">
        <f>IF('Medical equipment-OST'!Y73="yes", 1, 0)</f>
        <v>0</v>
      </c>
      <c r="AF65" s="90">
        <f>IF('Medical equipment-OST'!Z73="yes", 1, 0)</f>
        <v>0</v>
      </c>
      <c r="AG65" s="90">
        <f t="shared" si="11"/>
        <v>0</v>
      </c>
      <c r="AH65" s="90">
        <f>IF('Medical equipment-OST'!AH73="Yes", 'Service providers'!G75, 1)</f>
        <v>1</v>
      </c>
      <c r="AI65" s="90" t="str">
        <f>IFERROR(('Medical equipment-OST'!AI73*AH65)/AO65, "0")</f>
        <v>0</v>
      </c>
      <c r="AJ65" s="90">
        <f>IF('Medical equipment-OST'!AH73="Yes", 'Service providers'!H75, 1)</f>
        <v>1</v>
      </c>
      <c r="AK65" s="90" t="str">
        <f>IFERROR(('Medical equipment-OST'!AJ73*AJ65)/AO65, "0")</f>
        <v>0</v>
      </c>
      <c r="AL65" s="90">
        <f>IF('Medical equipment-OST'!AE73="yes", 1, 0)</f>
        <v>0</v>
      </c>
      <c r="AM65" s="90">
        <f>IF('Medical equipment-OST'!AF73="yes", 1, 0)</f>
        <v>0</v>
      </c>
      <c r="AN65" s="90">
        <f>IF('Medical equipment-OST'!AG73="yes", 1, 0)</f>
        <v>0</v>
      </c>
      <c r="AO65" s="90">
        <f t="shared" si="12"/>
        <v>0</v>
      </c>
      <c r="AP65" s="90">
        <f>IF('Medical equipment-OST'!AO73="Yes", 'Service providers'!G75, 1)</f>
        <v>1</v>
      </c>
      <c r="AQ65" s="90" t="str">
        <f>IFERROR(('Medical equipment-OST'!AP73*AP65)/AW65, "0")</f>
        <v>0</v>
      </c>
      <c r="AR65" s="90">
        <f>IF('Medical equipment-OST'!AO73="Yes", 'Service providers'!H75, 1)</f>
        <v>1</v>
      </c>
      <c r="AS65" s="90" t="str">
        <f>IFERROR(('Medical equipment-OST'!AQ73*AR65)/AW65, "0")</f>
        <v>0</v>
      </c>
      <c r="AT65" s="90">
        <f>IF('Medical equipment-OST'!AL73="yes", 1, 0)</f>
        <v>0</v>
      </c>
      <c r="AU65" s="90">
        <f>IF('Medical equipment-OST'!AM73="yes", 1, 0)</f>
        <v>0</v>
      </c>
      <c r="AV65" s="90">
        <f>IF('Medical equipment-OST'!AN73="yes", 1, 0)</f>
        <v>0</v>
      </c>
      <c r="AW65" s="90">
        <f t="shared" si="13"/>
        <v>0</v>
      </c>
      <c r="AX65" s="90">
        <f>IF('Medical equipment-OST'!AV73="Yes", 'Service providers'!G75, 1)</f>
        <v>1</v>
      </c>
      <c r="AY65" s="90" t="str">
        <f>IFERROR(('Medical equipment-OST'!AW73*AX65)/BE65, "0")</f>
        <v>0</v>
      </c>
      <c r="AZ65" s="90">
        <f>IF('Medical equipment-OST'!AV73="Yes", 'Service providers'!H75, 1)</f>
        <v>1</v>
      </c>
      <c r="BA65" s="90" t="str">
        <f>IFERROR(('Medical equipment-OST'!AX73*AZ65)/BE65, "0")</f>
        <v>0</v>
      </c>
      <c r="BB65" s="90">
        <f>IF('Medical equipment-OST'!AS73="yes", 1, 0)</f>
        <v>0</v>
      </c>
      <c r="BC65" s="90">
        <f>IF('Medical equipment-OST'!AT73="yes", 1, 0)</f>
        <v>0</v>
      </c>
      <c r="BD65" s="90">
        <f>IF('Medical equipment-OST'!AU73="yes", 1, 0)</f>
        <v>0</v>
      </c>
      <c r="BE65" s="90">
        <f t="shared" si="14"/>
        <v>0</v>
      </c>
      <c r="BF65" s="90">
        <f>IF('Medical equipment-OST'!BC73="Yes", 'Service providers'!G75, 1)</f>
        <v>1</v>
      </c>
      <c r="BG65" s="90" t="str">
        <f>IFERROR(('Medical equipment-OST'!BD73*BF65)/BM65, "0")</f>
        <v>0</v>
      </c>
      <c r="BH65" s="90">
        <f>IF('Medical equipment-OST'!BC73="Yes", 'Service providers'!H75, 1)</f>
        <v>1</v>
      </c>
      <c r="BI65" s="90" t="str">
        <f>IFERROR(('Medical equipment-OST'!BE73*BH65)/BM65, "0")</f>
        <v>0</v>
      </c>
      <c r="BJ65" s="90">
        <f>IF('Medical equipment-OST'!AZ73="yes", 1, 0)</f>
        <v>0</v>
      </c>
      <c r="BK65" s="90">
        <f>IF('Medical equipment-OST'!BA73="yes", 1, 0)</f>
        <v>0</v>
      </c>
      <c r="BL65" s="90">
        <f>IF('Medical equipment-OST'!BB73="yes", 1, 0)</f>
        <v>0</v>
      </c>
      <c r="BM65" s="90">
        <f t="shared" si="15"/>
        <v>0</v>
      </c>
    </row>
    <row r="66" spans="1:65" x14ac:dyDescent="0.25">
      <c r="A66" s="97" t="str">
        <f>'Service providers'!A76</f>
        <v>Enter name here</v>
      </c>
      <c r="B66" s="90">
        <f>IF('Medical equipment-OST'!F74="Yes", 'Service providers'!G76, 1)</f>
        <v>1</v>
      </c>
      <c r="C66" s="90" t="str">
        <f>IFERROR(('Medical equipment-OST'!G74*B66)/I66, "0")</f>
        <v>0</v>
      </c>
      <c r="D66" s="90">
        <f>IF('Medical equipment-OST'!F74="Yes", 'Service providers'!H76, 1)</f>
        <v>1</v>
      </c>
      <c r="E66" s="90" t="str">
        <f>IFERROR(('Medical equipment-OST'!H74*D66)/I66, "0")</f>
        <v>0</v>
      </c>
      <c r="F66" s="90">
        <f>IF('Medical equipment-OST'!C74="yes", 1, 0)</f>
        <v>0</v>
      </c>
      <c r="G66" s="90">
        <f>IF('Medical equipment-OST'!D74="yes", 1, 0)</f>
        <v>0</v>
      </c>
      <c r="H66" s="90">
        <f>IF('Medical equipment-OST'!E74="yes", 1, 0)</f>
        <v>0</v>
      </c>
      <c r="I66" s="90">
        <f t="shared" ref="I66:I86" si="16">SUM(F66:H66)</f>
        <v>0</v>
      </c>
      <c r="J66" s="90">
        <f>IF('Medical equipment-OST'!M74="Yes", 'Service providers'!G76, 1)</f>
        <v>1</v>
      </c>
      <c r="K66" s="90" t="str">
        <f>IFERROR(('Medical equipment-OST'!N74*J66)/Q66, "0")</f>
        <v>0</v>
      </c>
      <c r="L66" s="90">
        <f>IF('Medical equipment-OST'!M74="Yes", 'Service providers'!H76, 1)</f>
        <v>1</v>
      </c>
      <c r="M66" s="90" t="str">
        <f>IFERROR(('Medical equipment-OST'!O74*L66)/Q66, "0")</f>
        <v>0</v>
      </c>
      <c r="N66" s="90">
        <f>IF('Medical equipment-OST'!J74="yes", 1, 0)</f>
        <v>0</v>
      </c>
      <c r="O66" s="90">
        <f>IF('Medical equipment-OST'!K74="yes", 1, 0)</f>
        <v>0</v>
      </c>
      <c r="P66" s="90">
        <f>IF('Medical equipment-OST'!L74="yes", 1, 0)</f>
        <v>0</v>
      </c>
      <c r="Q66" s="90">
        <f t="shared" ref="Q66:Q86" si="17">SUM(N66:P66)</f>
        <v>0</v>
      </c>
      <c r="R66" s="90">
        <f>IF('Medical equipment-OST'!T74="Yes", 'Service providers'!G76, 1)</f>
        <v>1</v>
      </c>
      <c r="S66" s="90" t="str">
        <f>IFERROR(('Medical equipment-OST'!U74*R66)/Y66, "0")</f>
        <v>0</v>
      </c>
      <c r="T66" s="90">
        <f>IF('Medical equipment-OST'!T74="Yes", 'Service providers'!H76, 1)</f>
        <v>1</v>
      </c>
      <c r="U66" s="90" t="str">
        <f>IFERROR(('Medical equipment-OST'!V74*T66)/Y66, "0")</f>
        <v>0</v>
      </c>
      <c r="V66" s="90">
        <f>IF('Medical equipment-OST'!Q74="yes", 1, 0)</f>
        <v>0</v>
      </c>
      <c r="W66" s="90">
        <f>IF('Medical equipment-OST'!R74="yes", 1, 0)</f>
        <v>0</v>
      </c>
      <c r="X66" s="90">
        <f>IF('Medical equipment-OST'!S74="yes", 1, 0)</f>
        <v>0</v>
      </c>
      <c r="Y66" s="90">
        <f t="shared" ref="Y66:Y86" si="18">SUM(V66:X66)</f>
        <v>0</v>
      </c>
      <c r="Z66" s="90">
        <f>IF('Medical equipment-OST'!AA74="Yes", 'Service providers'!G76, 1)</f>
        <v>1</v>
      </c>
      <c r="AA66" s="90" t="str">
        <f>IFERROR(('Medical equipment-OST'!AB74*Z66)/AG66, "0")</f>
        <v>0</v>
      </c>
      <c r="AB66" s="90">
        <f>IF('Medical equipment-OST'!AA74="Yes", 'Service providers'!H76, 1)</f>
        <v>1</v>
      </c>
      <c r="AC66" s="90" t="str">
        <f>IFERROR(('Medical equipment-OST'!AC74*AB66)/AG66, "0")</f>
        <v>0</v>
      </c>
      <c r="AD66" s="90">
        <f>IF('Medical equipment-OST'!X74="yes", 1, 0)</f>
        <v>0</v>
      </c>
      <c r="AE66" s="90">
        <f>IF('Medical equipment-OST'!Y74="yes", 1, 0)</f>
        <v>0</v>
      </c>
      <c r="AF66" s="90">
        <f>IF('Medical equipment-OST'!Z74="yes", 1, 0)</f>
        <v>0</v>
      </c>
      <c r="AG66" s="90">
        <f t="shared" ref="AG66:AG86" si="19">SUM(AD66:AF66)</f>
        <v>0</v>
      </c>
      <c r="AH66" s="90">
        <f>IF('Medical equipment-OST'!AH74="Yes", 'Service providers'!G76, 1)</f>
        <v>1</v>
      </c>
      <c r="AI66" s="90" t="str">
        <f>IFERROR(('Medical equipment-OST'!AI74*AH66)/AO66, "0")</f>
        <v>0</v>
      </c>
      <c r="AJ66" s="90">
        <f>IF('Medical equipment-OST'!AH74="Yes", 'Service providers'!H76, 1)</f>
        <v>1</v>
      </c>
      <c r="AK66" s="90" t="str">
        <f>IFERROR(('Medical equipment-OST'!AJ74*AJ66)/AO66, "0")</f>
        <v>0</v>
      </c>
      <c r="AL66" s="90">
        <f>IF('Medical equipment-OST'!AE74="yes", 1, 0)</f>
        <v>0</v>
      </c>
      <c r="AM66" s="90">
        <f>IF('Medical equipment-OST'!AF74="yes", 1, 0)</f>
        <v>0</v>
      </c>
      <c r="AN66" s="90">
        <f>IF('Medical equipment-OST'!AG74="yes", 1, 0)</f>
        <v>0</v>
      </c>
      <c r="AO66" s="90">
        <f t="shared" ref="AO66:AO86" si="20">SUM(AL66:AN66)</f>
        <v>0</v>
      </c>
      <c r="AP66" s="90">
        <f>IF('Medical equipment-OST'!AO74="Yes", 'Service providers'!G76, 1)</f>
        <v>1</v>
      </c>
      <c r="AQ66" s="90" t="str">
        <f>IFERROR(('Medical equipment-OST'!AP74*AP66)/AW66, "0")</f>
        <v>0</v>
      </c>
      <c r="AR66" s="90">
        <f>IF('Medical equipment-OST'!AO74="Yes", 'Service providers'!H76, 1)</f>
        <v>1</v>
      </c>
      <c r="AS66" s="90" t="str">
        <f>IFERROR(('Medical equipment-OST'!AQ74*AR66)/AW66, "0")</f>
        <v>0</v>
      </c>
      <c r="AT66" s="90">
        <f>IF('Medical equipment-OST'!AL74="yes", 1, 0)</f>
        <v>0</v>
      </c>
      <c r="AU66" s="90">
        <f>IF('Medical equipment-OST'!AM74="yes", 1, 0)</f>
        <v>0</v>
      </c>
      <c r="AV66" s="90">
        <f>IF('Medical equipment-OST'!AN74="yes", 1, 0)</f>
        <v>0</v>
      </c>
      <c r="AW66" s="90">
        <f t="shared" ref="AW66:AW86" si="21">SUM(AT66:AV66)</f>
        <v>0</v>
      </c>
      <c r="AX66" s="90">
        <f>IF('Medical equipment-OST'!AV74="Yes", 'Service providers'!G76, 1)</f>
        <v>1</v>
      </c>
      <c r="AY66" s="90" t="str">
        <f>IFERROR(('Medical equipment-OST'!AW74*AX66)/BE66, "0")</f>
        <v>0</v>
      </c>
      <c r="AZ66" s="90">
        <f>IF('Medical equipment-OST'!AV74="Yes", 'Service providers'!H76, 1)</f>
        <v>1</v>
      </c>
      <c r="BA66" s="90" t="str">
        <f>IFERROR(('Medical equipment-OST'!AX74*AZ66)/BE66, "0")</f>
        <v>0</v>
      </c>
      <c r="BB66" s="90">
        <f>IF('Medical equipment-OST'!AS74="yes", 1, 0)</f>
        <v>0</v>
      </c>
      <c r="BC66" s="90">
        <f>IF('Medical equipment-OST'!AT74="yes", 1, 0)</f>
        <v>0</v>
      </c>
      <c r="BD66" s="90">
        <f>IF('Medical equipment-OST'!AU74="yes", 1, 0)</f>
        <v>0</v>
      </c>
      <c r="BE66" s="90">
        <f t="shared" ref="BE66:BE86" si="22">SUM(BB66:BD66)</f>
        <v>0</v>
      </c>
      <c r="BF66" s="90">
        <f>IF('Medical equipment-OST'!BC74="Yes", 'Service providers'!G76, 1)</f>
        <v>1</v>
      </c>
      <c r="BG66" s="90" t="str">
        <f>IFERROR(('Medical equipment-OST'!BD74*BF66)/BM66, "0")</f>
        <v>0</v>
      </c>
      <c r="BH66" s="90">
        <f>IF('Medical equipment-OST'!BC74="Yes", 'Service providers'!H76, 1)</f>
        <v>1</v>
      </c>
      <c r="BI66" s="90" t="str">
        <f>IFERROR(('Medical equipment-OST'!BE74*BH66)/BM66, "0")</f>
        <v>0</v>
      </c>
      <c r="BJ66" s="90">
        <f>IF('Medical equipment-OST'!AZ74="yes", 1, 0)</f>
        <v>0</v>
      </c>
      <c r="BK66" s="90">
        <f>IF('Medical equipment-OST'!BA74="yes", 1, 0)</f>
        <v>0</v>
      </c>
      <c r="BL66" s="90">
        <f>IF('Medical equipment-OST'!BB74="yes", 1, 0)</f>
        <v>0</v>
      </c>
      <c r="BM66" s="90">
        <f t="shared" ref="BM66:BM86" si="23">SUM(BJ66:BL66)</f>
        <v>0</v>
      </c>
    </row>
    <row r="67" spans="1:65" x14ac:dyDescent="0.25">
      <c r="A67" s="98" t="str">
        <f>'Service providers'!A77</f>
        <v>Enter name of Site 1</v>
      </c>
      <c r="B67" s="90">
        <f>IF('Medical equipment-OST'!F75="Yes", 'Service providers'!G77, 1)</f>
        <v>1</v>
      </c>
      <c r="C67" s="90" t="str">
        <f>IFERROR(('Medical equipment-OST'!G75*B67)/I67, "0")</f>
        <v>0</v>
      </c>
      <c r="D67" s="90">
        <f>IF('Medical equipment-OST'!F75="Yes", 'Service providers'!H77, 1)</f>
        <v>1</v>
      </c>
      <c r="E67" s="90" t="str">
        <f>IFERROR(('Medical equipment-OST'!H75*D67)/I67, "0")</f>
        <v>0</v>
      </c>
      <c r="F67" s="90">
        <f>IF('Medical equipment-OST'!C75="yes", 1, 0)</f>
        <v>0</v>
      </c>
      <c r="G67" s="90">
        <f>IF('Medical equipment-OST'!D75="yes", 1, 0)</f>
        <v>0</v>
      </c>
      <c r="H67" s="90">
        <f>IF('Medical equipment-OST'!E75="yes", 1, 0)</f>
        <v>0</v>
      </c>
      <c r="I67" s="90">
        <f t="shared" si="16"/>
        <v>0</v>
      </c>
      <c r="J67" s="90">
        <f>IF('Medical equipment-OST'!M75="Yes", 'Service providers'!G77, 1)</f>
        <v>1</v>
      </c>
      <c r="K67" s="90" t="str">
        <f>IFERROR(('Medical equipment-OST'!N75*J67)/Q67, "0")</f>
        <v>0</v>
      </c>
      <c r="L67" s="90">
        <f>IF('Medical equipment-OST'!M75="Yes", 'Service providers'!H77, 1)</f>
        <v>1</v>
      </c>
      <c r="M67" s="90" t="str">
        <f>IFERROR(('Medical equipment-OST'!O75*L67)/Q67, "0")</f>
        <v>0</v>
      </c>
      <c r="N67" s="90">
        <f>IF('Medical equipment-OST'!J75="yes", 1, 0)</f>
        <v>0</v>
      </c>
      <c r="O67" s="90">
        <f>IF('Medical equipment-OST'!K75="yes", 1, 0)</f>
        <v>0</v>
      </c>
      <c r="P67" s="90">
        <f>IF('Medical equipment-OST'!L75="yes", 1, 0)</f>
        <v>0</v>
      </c>
      <c r="Q67" s="90">
        <f t="shared" si="17"/>
        <v>0</v>
      </c>
      <c r="R67" s="90">
        <f>IF('Medical equipment-OST'!T75="Yes", 'Service providers'!G77, 1)</f>
        <v>1</v>
      </c>
      <c r="S67" s="90" t="str">
        <f>IFERROR(('Medical equipment-OST'!U75*R67)/Y67, "0")</f>
        <v>0</v>
      </c>
      <c r="T67" s="90">
        <f>IF('Medical equipment-OST'!T75="Yes", 'Service providers'!H77, 1)</f>
        <v>1</v>
      </c>
      <c r="U67" s="90" t="str">
        <f>IFERROR(('Medical equipment-OST'!V75*T67)/Y67, "0")</f>
        <v>0</v>
      </c>
      <c r="V67" s="90">
        <f>IF('Medical equipment-OST'!Q75="yes", 1, 0)</f>
        <v>0</v>
      </c>
      <c r="W67" s="90">
        <f>IF('Medical equipment-OST'!R75="yes", 1, 0)</f>
        <v>0</v>
      </c>
      <c r="X67" s="90">
        <f>IF('Medical equipment-OST'!S75="yes", 1, 0)</f>
        <v>0</v>
      </c>
      <c r="Y67" s="90">
        <f t="shared" si="18"/>
        <v>0</v>
      </c>
      <c r="Z67" s="90">
        <f>IF('Medical equipment-OST'!AA75="Yes", 'Service providers'!G77, 1)</f>
        <v>1</v>
      </c>
      <c r="AA67" s="90" t="str">
        <f>IFERROR(('Medical equipment-OST'!AB75*Z67)/AG67, "0")</f>
        <v>0</v>
      </c>
      <c r="AB67" s="90">
        <f>IF('Medical equipment-OST'!AA75="Yes", 'Service providers'!H77, 1)</f>
        <v>1</v>
      </c>
      <c r="AC67" s="90" t="str">
        <f>IFERROR(('Medical equipment-OST'!AC75*AB67)/AG67, "0")</f>
        <v>0</v>
      </c>
      <c r="AD67" s="90">
        <f>IF('Medical equipment-OST'!X75="yes", 1, 0)</f>
        <v>0</v>
      </c>
      <c r="AE67" s="90">
        <f>IF('Medical equipment-OST'!Y75="yes", 1, 0)</f>
        <v>0</v>
      </c>
      <c r="AF67" s="90">
        <f>IF('Medical equipment-OST'!Z75="yes", 1, 0)</f>
        <v>0</v>
      </c>
      <c r="AG67" s="90">
        <f t="shared" si="19"/>
        <v>0</v>
      </c>
      <c r="AH67" s="90">
        <f>IF('Medical equipment-OST'!AH75="Yes", 'Service providers'!G77, 1)</f>
        <v>1</v>
      </c>
      <c r="AI67" s="90" t="str">
        <f>IFERROR(('Medical equipment-OST'!AI75*AH67)/AO67, "0")</f>
        <v>0</v>
      </c>
      <c r="AJ67" s="90">
        <f>IF('Medical equipment-OST'!AH75="Yes", 'Service providers'!H77, 1)</f>
        <v>1</v>
      </c>
      <c r="AK67" s="90" t="str">
        <f>IFERROR(('Medical equipment-OST'!AJ75*AJ67)/AO67, "0")</f>
        <v>0</v>
      </c>
      <c r="AL67" s="90">
        <f>IF('Medical equipment-OST'!AE75="yes", 1, 0)</f>
        <v>0</v>
      </c>
      <c r="AM67" s="90">
        <f>IF('Medical equipment-OST'!AF75="yes", 1, 0)</f>
        <v>0</v>
      </c>
      <c r="AN67" s="90">
        <f>IF('Medical equipment-OST'!AG75="yes", 1, 0)</f>
        <v>0</v>
      </c>
      <c r="AO67" s="90">
        <f t="shared" si="20"/>
        <v>0</v>
      </c>
      <c r="AP67" s="90">
        <f>IF('Medical equipment-OST'!AO75="Yes", 'Service providers'!G77, 1)</f>
        <v>1</v>
      </c>
      <c r="AQ67" s="90" t="str">
        <f>IFERROR(('Medical equipment-OST'!AP75*AP67)/AW67, "0")</f>
        <v>0</v>
      </c>
      <c r="AR67" s="90">
        <f>IF('Medical equipment-OST'!AO75="Yes", 'Service providers'!H77, 1)</f>
        <v>1</v>
      </c>
      <c r="AS67" s="90" t="str">
        <f>IFERROR(('Medical equipment-OST'!AQ75*AR67)/AW67, "0")</f>
        <v>0</v>
      </c>
      <c r="AT67" s="90">
        <f>IF('Medical equipment-OST'!AL75="yes", 1, 0)</f>
        <v>0</v>
      </c>
      <c r="AU67" s="90">
        <f>IF('Medical equipment-OST'!AM75="yes", 1, 0)</f>
        <v>0</v>
      </c>
      <c r="AV67" s="90">
        <f>IF('Medical equipment-OST'!AN75="yes", 1, 0)</f>
        <v>0</v>
      </c>
      <c r="AW67" s="90">
        <f t="shared" si="21"/>
        <v>0</v>
      </c>
      <c r="AX67" s="90">
        <f>IF('Medical equipment-OST'!AV75="Yes", 'Service providers'!G77, 1)</f>
        <v>1</v>
      </c>
      <c r="AY67" s="90" t="str">
        <f>IFERROR(('Medical equipment-OST'!AW75*AX67)/BE67, "0")</f>
        <v>0</v>
      </c>
      <c r="AZ67" s="90">
        <f>IF('Medical equipment-OST'!AV75="Yes", 'Service providers'!H77, 1)</f>
        <v>1</v>
      </c>
      <c r="BA67" s="90" t="str">
        <f>IFERROR(('Medical equipment-OST'!AX75*AZ67)/BE67, "0")</f>
        <v>0</v>
      </c>
      <c r="BB67" s="90">
        <f>IF('Medical equipment-OST'!AS75="yes", 1, 0)</f>
        <v>0</v>
      </c>
      <c r="BC67" s="90">
        <f>IF('Medical equipment-OST'!AT75="yes", 1, 0)</f>
        <v>0</v>
      </c>
      <c r="BD67" s="90">
        <f>IF('Medical equipment-OST'!AU75="yes", 1, 0)</f>
        <v>0</v>
      </c>
      <c r="BE67" s="90">
        <f t="shared" si="22"/>
        <v>0</v>
      </c>
      <c r="BF67" s="90">
        <f>IF('Medical equipment-OST'!BC75="Yes", 'Service providers'!G77, 1)</f>
        <v>1</v>
      </c>
      <c r="BG67" s="90" t="str">
        <f>IFERROR(('Medical equipment-OST'!BD75*BF67)/BM67, "0")</f>
        <v>0</v>
      </c>
      <c r="BH67" s="90">
        <f>IF('Medical equipment-OST'!BC75="Yes", 'Service providers'!H77, 1)</f>
        <v>1</v>
      </c>
      <c r="BI67" s="90" t="str">
        <f>IFERROR(('Medical equipment-OST'!BE75*BH67)/BM67, "0")</f>
        <v>0</v>
      </c>
      <c r="BJ67" s="90">
        <f>IF('Medical equipment-OST'!AZ75="yes", 1, 0)</f>
        <v>0</v>
      </c>
      <c r="BK67" s="90">
        <f>IF('Medical equipment-OST'!BA75="yes", 1, 0)</f>
        <v>0</v>
      </c>
      <c r="BL67" s="90">
        <f>IF('Medical equipment-OST'!BB75="yes", 1, 0)</f>
        <v>0</v>
      </c>
      <c r="BM67" s="90">
        <f t="shared" si="23"/>
        <v>0</v>
      </c>
    </row>
    <row r="68" spans="1:65" x14ac:dyDescent="0.25">
      <c r="A68" s="98" t="str">
        <f>'Service providers'!A78</f>
        <v>Enter name of Site 2</v>
      </c>
      <c r="B68" s="90">
        <f>IF('Medical equipment-OST'!F76="Yes", 'Service providers'!G78, 1)</f>
        <v>1</v>
      </c>
      <c r="C68" s="90" t="str">
        <f>IFERROR(('Medical equipment-OST'!G76*B68)/I68, "0")</f>
        <v>0</v>
      </c>
      <c r="D68" s="90">
        <f>IF('Medical equipment-OST'!F76="Yes", 'Service providers'!H78, 1)</f>
        <v>1</v>
      </c>
      <c r="E68" s="90" t="str">
        <f>IFERROR(('Medical equipment-OST'!H76*D68)/I68, "0")</f>
        <v>0</v>
      </c>
      <c r="F68" s="90">
        <f>IF('Medical equipment-OST'!C76="yes", 1, 0)</f>
        <v>0</v>
      </c>
      <c r="G68" s="90">
        <f>IF('Medical equipment-OST'!D76="yes", 1, 0)</f>
        <v>0</v>
      </c>
      <c r="H68" s="90">
        <f>IF('Medical equipment-OST'!E76="yes", 1, 0)</f>
        <v>0</v>
      </c>
      <c r="I68" s="90">
        <f t="shared" si="16"/>
        <v>0</v>
      </c>
      <c r="J68" s="90">
        <f>IF('Medical equipment-OST'!M76="Yes", 'Service providers'!G78, 1)</f>
        <v>1</v>
      </c>
      <c r="K68" s="90" t="str">
        <f>IFERROR(('Medical equipment-OST'!N76*J68)/Q68, "0")</f>
        <v>0</v>
      </c>
      <c r="L68" s="90">
        <f>IF('Medical equipment-OST'!M76="Yes", 'Service providers'!H78, 1)</f>
        <v>1</v>
      </c>
      <c r="M68" s="90" t="str">
        <f>IFERROR(('Medical equipment-OST'!O76*L68)/Q68, "0")</f>
        <v>0</v>
      </c>
      <c r="N68" s="90">
        <f>IF('Medical equipment-OST'!J76="yes", 1, 0)</f>
        <v>0</v>
      </c>
      <c r="O68" s="90">
        <f>IF('Medical equipment-OST'!K76="yes", 1, 0)</f>
        <v>0</v>
      </c>
      <c r="P68" s="90">
        <f>IF('Medical equipment-OST'!L76="yes", 1, 0)</f>
        <v>0</v>
      </c>
      <c r="Q68" s="90">
        <f t="shared" si="17"/>
        <v>0</v>
      </c>
      <c r="R68" s="90">
        <f>IF('Medical equipment-OST'!T76="Yes", 'Service providers'!G78, 1)</f>
        <v>1</v>
      </c>
      <c r="S68" s="90" t="str">
        <f>IFERROR(('Medical equipment-OST'!U76*R68)/Y68, "0")</f>
        <v>0</v>
      </c>
      <c r="T68" s="90">
        <f>IF('Medical equipment-OST'!T76="Yes", 'Service providers'!H78, 1)</f>
        <v>1</v>
      </c>
      <c r="U68" s="90" t="str">
        <f>IFERROR(('Medical equipment-OST'!V76*T68)/Y68, "0")</f>
        <v>0</v>
      </c>
      <c r="V68" s="90">
        <f>IF('Medical equipment-OST'!Q76="yes", 1, 0)</f>
        <v>0</v>
      </c>
      <c r="W68" s="90">
        <f>IF('Medical equipment-OST'!R76="yes", 1, 0)</f>
        <v>0</v>
      </c>
      <c r="X68" s="90">
        <f>IF('Medical equipment-OST'!S76="yes", 1, 0)</f>
        <v>0</v>
      </c>
      <c r="Y68" s="90">
        <f t="shared" si="18"/>
        <v>0</v>
      </c>
      <c r="Z68" s="90">
        <f>IF('Medical equipment-OST'!AA76="Yes", 'Service providers'!G78, 1)</f>
        <v>1</v>
      </c>
      <c r="AA68" s="90" t="str">
        <f>IFERROR(('Medical equipment-OST'!AB76*Z68)/AG68, "0")</f>
        <v>0</v>
      </c>
      <c r="AB68" s="90">
        <f>IF('Medical equipment-OST'!AA76="Yes", 'Service providers'!H78, 1)</f>
        <v>1</v>
      </c>
      <c r="AC68" s="90" t="str">
        <f>IFERROR(('Medical equipment-OST'!AC76*AB68)/AG68, "0")</f>
        <v>0</v>
      </c>
      <c r="AD68" s="90">
        <f>IF('Medical equipment-OST'!X76="yes", 1, 0)</f>
        <v>0</v>
      </c>
      <c r="AE68" s="90">
        <f>IF('Medical equipment-OST'!Y76="yes", 1, 0)</f>
        <v>0</v>
      </c>
      <c r="AF68" s="90">
        <f>IF('Medical equipment-OST'!Z76="yes", 1, 0)</f>
        <v>0</v>
      </c>
      <c r="AG68" s="90">
        <f t="shared" si="19"/>
        <v>0</v>
      </c>
      <c r="AH68" s="90">
        <f>IF('Medical equipment-OST'!AH76="Yes", 'Service providers'!G78, 1)</f>
        <v>1</v>
      </c>
      <c r="AI68" s="90" t="str">
        <f>IFERROR(('Medical equipment-OST'!AI76*AH68)/AO68, "0")</f>
        <v>0</v>
      </c>
      <c r="AJ68" s="90">
        <f>IF('Medical equipment-OST'!AH76="Yes", 'Service providers'!H78, 1)</f>
        <v>1</v>
      </c>
      <c r="AK68" s="90" t="str">
        <f>IFERROR(('Medical equipment-OST'!AJ76*AJ68)/AO68, "0")</f>
        <v>0</v>
      </c>
      <c r="AL68" s="90">
        <f>IF('Medical equipment-OST'!AE76="yes", 1, 0)</f>
        <v>0</v>
      </c>
      <c r="AM68" s="90">
        <f>IF('Medical equipment-OST'!AF76="yes", 1, 0)</f>
        <v>0</v>
      </c>
      <c r="AN68" s="90">
        <f>IF('Medical equipment-OST'!AG76="yes", 1, 0)</f>
        <v>0</v>
      </c>
      <c r="AO68" s="90">
        <f t="shared" si="20"/>
        <v>0</v>
      </c>
      <c r="AP68" s="90">
        <f>IF('Medical equipment-OST'!AO76="Yes", 'Service providers'!G78, 1)</f>
        <v>1</v>
      </c>
      <c r="AQ68" s="90" t="str">
        <f>IFERROR(('Medical equipment-OST'!AP76*AP68)/AW68, "0")</f>
        <v>0</v>
      </c>
      <c r="AR68" s="90">
        <f>IF('Medical equipment-OST'!AO76="Yes", 'Service providers'!H78, 1)</f>
        <v>1</v>
      </c>
      <c r="AS68" s="90" t="str">
        <f>IFERROR(('Medical equipment-OST'!AQ76*AR68)/AW68, "0")</f>
        <v>0</v>
      </c>
      <c r="AT68" s="90">
        <f>IF('Medical equipment-OST'!AL76="yes", 1, 0)</f>
        <v>0</v>
      </c>
      <c r="AU68" s="90">
        <f>IF('Medical equipment-OST'!AM76="yes", 1, 0)</f>
        <v>0</v>
      </c>
      <c r="AV68" s="90">
        <f>IF('Medical equipment-OST'!AN76="yes", 1, 0)</f>
        <v>0</v>
      </c>
      <c r="AW68" s="90">
        <f t="shared" si="21"/>
        <v>0</v>
      </c>
      <c r="AX68" s="90">
        <f>IF('Medical equipment-OST'!AV76="Yes", 'Service providers'!G78, 1)</f>
        <v>1</v>
      </c>
      <c r="AY68" s="90" t="str">
        <f>IFERROR(('Medical equipment-OST'!AW76*AX68)/BE68, "0")</f>
        <v>0</v>
      </c>
      <c r="AZ68" s="90">
        <f>IF('Medical equipment-OST'!AV76="Yes", 'Service providers'!H78, 1)</f>
        <v>1</v>
      </c>
      <c r="BA68" s="90" t="str">
        <f>IFERROR(('Medical equipment-OST'!AX76*AZ68)/BE68, "0")</f>
        <v>0</v>
      </c>
      <c r="BB68" s="90">
        <f>IF('Medical equipment-OST'!AS76="yes", 1, 0)</f>
        <v>0</v>
      </c>
      <c r="BC68" s="90">
        <f>IF('Medical equipment-OST'!AT76="yes", 1, 0)</f>
        <v>0</v>
      </c>
      <c r="BD68" s="90">
        <f>IF('Medical equipment-OST'!AU76="yes", 1, 0)</f>
        <v>0</v>
      </c>
      <c r="BE68" s="90">
        <f t="shared" si="22"/>
        <v>0</v>
      </c>
      <c r="BF68" s="90">
        <f>IF('Medical equipment-OST'!BC76="Yes", 'Service providers'!G78, 1)</f>
        <v>1</v>
      </c>
      <c r="BG68" s="90" t="str">
        <f>IFERROR(('Medical equipment-OST'!BD76*BF68)/BM68, "0")</f>
        <v>0</v>
      </c>
      <c r="BH68" s="90">
        <f>IF('Medical equipment-OST'!BC76="Yes", 'Service providers'!H78, 1)</f>
        <v>1</v>
      </c>
      <c r="BI68" s="90" t="str">
        <f>IFERROR(('Medical equipment-OST'!BE76*BH68)/BM68, "0")</f>
        <v>0</v>
      </c>
      <c r="BJ68" s="90">
        <f>IF('Medical equipment-OST'!AZ76="yes", 1, 0)</f>
        <v>0</v>
      </c>
      <c r="BK68" s="90">
        <f>IF('Medical equipment-OST'!BA76="yes", 1, 0)</f>
        <v>0</v>
      </c>
      <c r="BL68" s="90">
        <f>IF('Medical equipment-OST'!BB76="yes", 1, 0)</f>
        <v>0</v>
      </c>
      <c r="BM68" s="90">
        <f t="shared" si="23"/>
        <v>0</v>
      </c>
    </row>
    <row r="69" spans="1:65" x14ac:dyDescent="0.25">
      <c r="A69" s="98" t="str">
        <f>'Service providers'!A79</f>
        <v>Enter name of Site 3</v>
      </c>
      <c r="B69" s="90">
        <f>IF('Medical equipment-OST'!F77="Yes", 'Service providers'!G79, 1)</f>
        <v>1</v>
      </c>
      <c r="C69" s="90" t="str">
        <f>IFERROR(('Medical equipment-OST'!G77*B69)/I69, "0")</f>
        <v>0</v>
      </c>
      <c r="D69" s="90">
        <f>IF('Medical equipment-OST'!F77="Yes", 'Service providers'!H79, 1)</f>
        <v>1</v>
      </c>
      <c r="E69" s="90" t="str">
        <f>IFERROR(('Medical equipment-OST'!H77*D69)/I69, "0")</f>
        <v>0</v>
      </c>
      <c r="F69" s="90">
        <f>IF('Medical equipment-OST'!C77="yes", 1, 0)</f>
        <v>0</v>
      </c>
      <c r="G69" s="90">
        <f>IF('Medical equipment-OST'!D77="yes", 1, 0)</f>
        <v>0</v>
      </c>
      <c r="H69" s="90">
        <f>IF('Medical equipment-OST'!E77="yes", 1, 0)</f>
        <v>0</v>
      </c>
      <c r="I69" s="90">
        <f t="shared" si="16"/>
        <v>0</v>
      </c>
      <c r="J69" s="90">
        <f>IF('Medical equipment-OST'!M77="Yes", 'Service providers'!G79, 1)</f>
        <v>1</v>
      </c>
      <c r="K69" s="90" t="str">
        <f>IFERROR(('Medical equipment-OST'!N77*J69)/Q69, "0")</f>
        <v>0</v>
      </c>
      <c r="L69" s="90">
        <f>IF('Medical equipment-OST'!M77="Yes", 'Service providers'!H79, 1)</f>
        <v>1</v>
      </c>
      <c r="M69" s="90" t="str">
        <f>IFERROR(('Medical equipment-OST'!O77*L69)/Q69, "0")</f>
        <v>0</v>
      </c>
      <c r="N69" s="90">
        <f>IF('Medical equipment-OST'!J77="yes", 1, 0)</f>
        <v>0</v>
      </c>
      <c r="O69" s="90">
        <f>IF('Medical equipment-OST'!K77="yes", 1, 0)</f>
        <v>0</v>
      </c>
      <c r="P69" s="90">
        <f>IF('Medical equipment-OST'!L77="yes", 1, 0)</f>
        <v>0</v>
      </c>
      <c r="Q69" s="90">
        <f t="shared" si="17"/>
        <v>0</v>
      </c>
      <c r="R69" s="90">
        <f>IF('Medical equipment-OST'!T77="Yes", 'Service providers'!G79, 1)</f>
        <v>1</v>
      </c>
      <c r="S69" s="90" t="str">
        <f>IFERROR(('Medical equipment-OST'!U77*R69)/Y69, "0")</f>
        <v>0</v>
      </c>
      <c r="T69" s="90">
        <f>IF('Medical equipment-OST'!T77="Yes", 'Service providers'!H79, 1)</f>
        <v>1</v>
      </c>
      <c r="U69" s="90" t="str">
        <f>IFERROR(('Medical equipment-OST'!V77*T69)/Y69, "0")</f>
        <v>0</v>
      </c>
      <c r="V69" s="90">
        <f>IF('Medical equipment-OST'!Q77="yes", 1, 0)</f>
        <v>0</v>
      </c>
      <c r="W69" s="90">
        <f>IF('Medical equipment-OST'!R77="yes", 1, 0)</f>
        <v>0</v>
      </c>
      <c r="X69" s="90">
        <f>IF('Medical equipment-OST'!S77="yes", 1, 0)</f>
        <v>0</v>
      </c>
      <c r="Y69" s="90">
        <f t="shared" si="18"/>
        <v>0</v>
      </c>
      <c r="Z69" s="90">
        <f>IF('Medical equipment-OST'!AA77="Yes", 'Service providers'!G79, 1)</f>
        <v>1</v>
      </c>
      <c r="AA69" s="90" t="str">
        <f>IFERROR(('Medical equipment-OST'!AB77*Z69)/AG69, "0")</f>
        <v>0</v>
      </c>
      <c r="AB69" s="90">
        <f>IF('Medical equipment-OST'!AA77="Yes", 'Service providers'!H79, 1)</f>
        <v>1</v>
      </c>
      <c r="AC69" s="90" t="str">
        <f>IFERROR(('Medical equipment-OST'!AC77*AB69)/AG69, "0")</f>
        <v>0</v>
      </c>
      <c r="AD69" s="90">
        <f>IF('Medical equipment-OST'!X77="yes", 1, 0)</f>
        <v>0</v>
      </c>
      <c r="AE69" s="90">
        <f>IF('Medical equipment-OST'!Y77="yes", 1, 0)</f>
        <v>0</v>
      </c>
      <c r="AF69" s="90">
        <f>IF('Medical equipment-OST'!Z77="yes", 1, 0)</f>
        <v>0</v>
      </c>
      <c r="AG69" s="90">
        <f t="shared" si="19"/>
        <v>0</v>
      </c>
      <c r="AH69" s="90">
        <f>IF('Medical equipment-OST'!AH77="Yes", 'Service providers'!G79, 1)</f>
        <v>1</v>
      </c>
      <c r="AI69" s="90" t="str">
        <f>IFERROR(('Medical equipment-OST'!AI77*AH69)/AO69, "0")</f>
        <v>0</v>
      </c>
      <c r="AJ69" s="90">
        <f>IF('Medical equipment-OST'!AH77="Yes", 'Service providers'!H79, 1)</f>
        <v>1</v>
      </c>
      <c r="AK69" s="90" t="str">
        <f>IFERROR(('Medical equipment-OST'!AJ77*AJ69)/AO69, "0")</f>
        <v>0</v>
      </c>
      <c r="AL69" s="90">
        <f>IF('Medical equipment-OST'!AE77="yes", 1, 0)</f>
        <v>0</v>
      </c>
      <c r="AM69" s="90">
        <f>IF('Medical equipment-OST'!AF77="yes", 1, 0)</f>
        <v>0</v>
      </c>
      <c r="AN69" s="90">
        <f>IF('Medical equipment-OST'!AG77="yes", 1, 0)</f>
        <v>0</v>
      </c>
      <c r="AO69" s="90">
        <f t="shared" si="20"/>
        <v>0</v>
      </c>
      <c r="AP69" s="90">
        <f>IF('Medical equipment-OST'!AO77="Yes", 'Service providers'!G79, 1)</f>
        <v>1</v>
      </c>
      <c r="AQ69" s="90" t="str">
        <f>IFERROR(('Medical equipment-OST'!AP77*AP69)/AW69, "0")</f>
        <v>0</v>
      </c>
      <c r="AR69" s="90">
        <f>IF('Medical equipment-OST'!AO77="Yes", 'Service providers'!H79, 1)</f>
        <v>1</v>
      </c>
      <c r="AS69" s="90" t="str">
        <f>IFERROR(('Medical equipment-OST'!AQ77*AR69)/AW69, "0")</f>
        <v>0</v>
      </c>
      <c r="AT69" s="90">
        <f>IF('Medical equipment-OST'!AL77="yes", 1, 0)</f>
        <v>0</v>
      </c>
      <c r="AU69" s="90">
        <f>IF('Medical equipment-OST'!AM77="yes", 1, 0)</f>
        <v>0</v>
      </c>
      <c r="AV69" s="90">
        <f>IF('Medical equipment-OST'!AN77="yes", 1, 0)</f>
        <v>0</v>
      </c>
      <c r="AW69" s="90">
        <f t="shared" si="21"/>
        <v>0</v>
      </c>
      <c r="AX69" s="90">
        <f>IF('Medical equipment-OST'!AV77="Yes", 'Service providers'!G79, 1)</f>
        <v>1</v>
      </c>
      <c r="AY69" s="90" t="str">
        <f>IFERROR(('Medical equipment-OST'!AW77*AX69)/BE69, "0")</f>
        <v>0</v>
      </c>
      <c r="AZ69" s="90">
        <f>IF('Medical equipment-OST'!AV77="Yes", 'Service providers'!H79, 1)</f>
        <v>1</v>
      </c>
      <c r="BA69" s="90" t="str">
        <f>IFERROR(('Medical equipment-OST'!AX77*AZ69)/BE69, "0")</f>
        <v>0</v>
      </c>
      <c r="BB69" s="90">
        <f>IF('Medical equipment-OST'!AS77="yes", 1, 0)</f>
        <v>0</v>
      </c>
      <c r="BC69" s="90">
        <f>IF('Medical equipment-OST'!AT77="yes", 1, 0)</f>
        <v>0</v>
      </c>
      <c r="BD69" s="90">
        <f>IF('Medical equipment-OST'!AU77="yes", 1, 0)</f>
        <v>0</v>
      </c>
      <c r="BE69" s="90">
        <f t="shared" si="22"/>
        <v>0</v>
      </c>
      <c r="BF69" s="90">
        <f>IF('Medical equipment-OST'!BC77="Yes", 'Service providers'!G79, 1)</f>
        <v>1</v>
      </c>
      <c r="BG69" s="90" t="str">
        <f>IFERROR(('Medical equipment-OST'!BD77*BF69)/BM69, "0")</f>
        <v>0</v>
      </c>
      <c r="BH69" s="90">
        <f>IF('Medical equipment-OST'!BC77="Yes", 'Service providers'!H79, 1)</f>
        <v>1</v>
      </c>
      <c r="BI69" s="90" t="str">
        <f>IFERROR(('Medical equipment-OST'!BE77*BH69)/BM69, "0")</f>
        <v>0</v>
      </c>
      <c r="BJ69" s="90">
        <f>IF('Medical equipment-OST'!AZ77="yes", 1, 0)</f>
        <v>0</v>
      </c>
      <c r="BK69" s="90">
        <f>IF('Medical equipment-OST'!BA77="yes", 1, 0)</f>
        <v>0</v>
      </c>
      <c r="BL69" s="90">
        <f>IF('Medical equipment-OST'!BB77="yes", 1, 0)</f>
        <v>0</v>
      </c>
      <c r="BM69" s="90">
        <f t="shared" si="23"/>
        <v>0</v>
      </c>
    </row>
    <row r="70" spans="1:65" x14ac:dyDescent="0.25">
      <c r="A70" s="98" t="str">
        <f>'Service providers'!A80</f>
        <v>Enter name of Site 4</v>
      </c>
      <c r="B70" s="90">
        <f>IF('Medical equipment-OST'!F78="Yes", 'Service providers'!G80, 1)</f>
        <v>1</v>
      </c>
      <c r="C70" s="90" t="str">
        <f>IFERROR(('Medical equipment-OST'!G78*B70)/I70, "0")</f>
        <v>0</v>
      </c>
      <c r="D70" s="90">
        <f>IF('Medical equipment-OST'!F78="Yes", 'Service providers'!H80, 1)</f>
        <v>1</v>
      </c>
      <c r="E70" s="90" t="str">
        <f>IFERROR(('Medical equipment-OST'!H78*D70)/I70, "0")</f>
        <v>0</v>
      </c>
      <c r="F70" s="90">
        <f>IF('Medical equipment-OST'!C78="yes", 1, 0)</f>
        <v>0</v>
      </c>
      <c r="G70" s="90">
        <f>IF('Medical equipment-OST'!D78="yes", 1, 0)</f>
        <v>0</v>
      </c>
      <c r="H70" s="90">
        <f>IF('Medical equipment-OST'!E78="yes", 1, 0)</f>
        <v>0</v>
      </c>
      <c r="I70" s="90">
        <f t="shared" si="16"/>
        <v>0</v>
      </c>
      <c r="J70" s="90">
        <f>IF('Medical equipment-OST'!M78="Yes", 'Service providers'!G80, 1)</f>
        <v>1</v>
      </c>
      <c r="K70" s="90" t="str">
        <f>IFERROR(('Medical equipment-OST'!N78*J70)/Q70, "0")</f>
        <v>0</v>
      </c>
      <c r="L70" s="90">
        <f>IF('Medical equipment-OST'!M78="Yes", 'Service providers'!H80, 1)</f>
        <v>1</v>
      </c>
      <c r="M70" s="90" t="str">
        <f>IFERROR(('Medical equipment-OST'!O78*L70)/Q70, "0")</f>
        <v>0</v>
      </c>
      <c r="N70" s="90">
        <f>IF('Medical equipment-OST'!J78="yes", 1, 0)</f>
        <v>0</v>
      </c>
      <c r="O70" s="90">
        <f>IF('Medical equipment-OST'!K78="yes", 1, 0)</f>
        <v>0</v>
      </c>
      <c r="P70" s="90">
        <f>IF('Medical equipment-OST'!L78="yes", 1, 0)</f>
        <v>0</v>
      </c>
      <c r="Q70" s="90">
        <f t="shared" si="17"/>
        <v>0</v>
      </c>
      <c r="R70" s="90">
        <f>IF('Medical equipment-OST'!T78="Yes", 'Service providers'!G80, 1)</f>
        <v>1</v>
      </c>
      <c r="S70" s="90" t="str">
        <f>IFERROR(('Medical equipment-OST'!U78*R70)/Y70, "0")</f>
        <v>0</v>
      </c>
      <c r="T70" s="90">
        <f>IF('Medical equipment-OST'!T78="Yes", 'Service providers'!H80, 1)</f>
        <v>1</v>
      </c>
      <c r="U70" s="90" t="str">
        <f>IFERROR(('Medical equipment-OST'!V78*T70)/Y70, "0")</f>
        <v>0</v>
      </c>
      <c r="V70" s="90">
        <f>IF('Medical equipment-OST'!Q78="yes", 1, 0)</f>
        <v>0</v>
      </c>
      <c r="W70" s="90">
        <f>IF('Medical equipment-OST'!R78="yes", 1, 0)</f>
        <v>0</v>
      </c>
      <c r="X70" s="90">
        <f>IF('Medical equipment-OST'!S78="yes", 1, 0)</f>
        <v>0</v>
      </c>
      <c r="Y70" s="90">
        <f t="shared" si="18"/>
        <v>0</v>
      </c>
      <c r="Z70" s="90">
        <f>IF('Medical equipment-OST'!AA78="Yes", 'Service providers'!G80, 1)</f>
        <v>1</v>
      </c>
      <c r="AA70" s="90" t="str">
        <f>IFERROR(('Medical equipment-OST'!AB78*Z70)/AG70, "0")</f>
        <v>0</v>
      </c>
      <c r="AB70" s="90">
        <f>IF('Medical equipment-OST'!AA78="Yes", 'Service providers'!H80, 1)</f>
        <v>1</v>
      </c>
      <c r="AC70" s="90" t="str">
        <f>IFERROR(('Medical equipment-OST'!AC78*AB70)/AG70, "0")</f>
        <v>0</v>
      </c>
      <c r="AD70" s="90">
        <f>IF('Medical equipment-OST'!X78="yes", 1, 0)</f>
        <v>0</v>
      </c>
      <c r="AE70" s="90">
        <f>IF('Medical equipment-OST'!Y78="yes", 1, 0)</f>
        <v>0</v>
      </c>
      <c r="AF70" s="90">
        <f>IF('Medical equipment-OST'!Z78="yes", 1, 0)</f>
        <v>0</v>
      </c>
      <c r="AG70" s="90">
        <f t="shared" si="19"/>
        <v>0</v>
      </c>
      <c r="AH70" s="90">
        <f>IF('Medical equipment-OST'!AH78="Yes", 'Service providers'!G80, 1)</f>
        <v>1</v>
      </c>
      <c r="AI70" s="90" t="str">
        <f>IFERROR(('Medical equipment-OST'!AI78*AH70)/AO70, "0")</f>
        <v>0</v>
      </c>
      <c r="AJ70" s="90">
        <f>IF('Medical equipment-OST'!AH78="Yes", 'Service providers'!H80, 1)</f>
        <v>1</v>
      </c>
      <c r="AK70" s="90" t="str">
        <f>IFERROR(('Medical equipment-OST'!AJ78*AJ70)/AO70, "0")</f>
        <v>0</v>
      </c>
      <c r="AL70" s="90">
        <f>IF('Medical equipment-OST'!AE78="yes", 1, 0)</f>
        <v>0</v>
      </c>
      <c r="AM70" s="90">
        <f>IF('Medical equipment-OST'!AF78="yes", 1, 0)</f>
        <v>0</v>
      </c>
      <c r="AN70" s="90">
        <f>IF('Medical equipment-OST'!AG78="yes", 1, 0)</f>
        <v>0</v>
      </c>
      <c r="AO70" s="90">
        <f t="shared" si="20"/>
        <v>0</v>
      </c>
      <c r="AP70" s="90">
        <f>IF('Medical equipment-OST'!AO78="Yes", 'Service providers'!G80, 1)</f>
        <v>1</v>
      </c>
      <c r="AQ70" s="90" t="str">
        <f>IFERROR(('Medical equipment-OST'!AP78*AP70)/AW70, "0")</f>
        <v>0</v>
      </c>
      <c r="AR70" s="90">
        <f>IF('Medical equipment-OST'!AO78="Yes", 'Service providers'!H80, 1)</f>
        <v>1</v>
      </c>
      <c r="AS70" s="90" t="str">
        <f>IFERROR(('Medical equipment-OST'!AQ78*AR70)/AW70, "0")</f>
        <v>0</v>
      </c>
      <c r="AT70" s="90">
        <f>IF('Medical equipment-OST'!AL78="yes", 1, 0)</f>
        <v>0</v>
      </c>
      <c r="AU70" s="90">
        <f>IF('Medical equipment-OST'!AM78="yes", 1, 0)</f>
        <v>0</v>
      </c>
      <c r="AV70" s="90">
        <f>IF('Medical equipment-OST'!AN78="yes", 1, 0)</f>
        <v>0</v>
      </c>
      <c r="AW70" s="90">
        <f t="shared" si="21"/>
        <v>0</v>
      </c>
      <c r="AX70" s="90">
        <f>IF('Medical equipment-OST'!AV78="Yes", 'Service providers'!G80, 1)</f>
        <v>1</v>
      </c>
      <c r="AY70" s="90" t="str">
        <f>IFERROR(('Medical equipment-OST'!AW78*AX70)/BE70, "0")</f>
        <v>0</v>
      </c>
      <c r="AZ70" s="90">
        <f>IF('Medical equipment-OST'!AV78="Yes", 'Service providers'!H80, 1)</f>
        <v>1</v>
      </c>
      <c r="BA70" s="90" t="str">
        <f>IFERROR(('Medical equipment-OST'!AX78*AZ70)/BE70, "0")</f>
        <v>0</v>
      </c>
      <c r="BB70" s="90">
        <f>IF('Medical equipment-OST'!AS78="yes", 1, 0)</f>
        <v>0</v>
      </c>
      <c r="BC70" s="90">
        <f>IF('Medical equipment-OST'!AT78="yes", 1, 0)</f>
        <v>0</v>
      </c>
      <c r="BD70" s="90">
        <f>IF('Medical equipment-OST'!AU78="yes", 1, 0)</f>
        <v>0</v>
      </c>
      <c r="BE70" s="90">
        <f t="shared" si="22"/>
        <v>0</v>
      </c>
      <c r="BF70" s="90">
        <f>IF('Medical equipment-OST'!BC78="Yes", 'Service providers'!G80, 1)</f>
        <v>1</v>
      </c>
      <c r="BG70" s="90" t="str">
        <f>IFERROR(('Medical equipment-OST'!BD78*BF70)/BM70, "0")</f>
        <v>0</v>
      </c>
      <c r="BH70" s="90">
        <f>IF('Medical equipment-OST'!BC78="Yes", 'Service providers'!H80, 1)</f>
        <v>1</v>
      </c>
      <c r="BI70" s="90" t="str">
        <f>IFERROR(('Medical equipment-OST'!BE78*BH70)/BM70, "0")</f>
        <v>0</v>
      </c>
      <c r="BJ70" s="90">
        <f>IF('Medical equipment-OST'!AZ78="yes", 1, 0)</f>
        <v>0</v>
      </c>
      <c r="BK70" s="90">
        <f>IF('Medical equipment-OST'!BA78="yes", 1, 0)</f>
        <v>0</v>
      </c>
      <c r="BL70" s="90">
        <f>IF('Medical equipment-OST'!BB78="yes", 1, 0)</f>
        <v>0</v>
      </c>
      <c r="BM70" s="90">
        <f t="shared" si="23"/>
        <v>0</v>
      </c>
    </row>
    <row r="71" spans="1:65" x14ac:dyDescent="0.25">
      <c r="A71" s="98" t="str">
        <f>'Service providers'!A81</f>
        <v>Enter name of Site 5</v>
      </c>
      <c r="B71" s="90">
        <f>IF('Medical equipment-OST'!F79="Yes", 'Service providers'!G81, 1)</f>
        <v>1</v>
      </c>
      <c r="C71" s="90" t="str">
        <f>IFERROR(('Medical equipment-OST'!G79*B71)/I71, "0")</f>
        <v>0</v>
      </c>
      <c r="D71" s="90">
        <f>IF('Medical equipment-OST'!F79="Yes", 'Service providers'!H81, 1)</f>
        <v>1</v>
      </c>
      <c r="E71" s="90" t="str">
        <f>IFERROR(('Medical equipment-OST'!H79*D71)/I71, "0")</f>
        <v>0</v>
      </c>
      <c r="F71" s="90">
        <f>IF('Medical equipment-OST'!C79="yes", 1, 0)</f>
        <v>0</v>
      </c>
      <c r="G71" s="90">
        <f>IF('Medical equipment-OST'!D79="yes", 1, 0)</f>
        <v>0</v>
      </c>
      <c r="H71" s="90">
        <f>IF('Medical equipment-OST'!E79="yes", 1, 0)</f>
        <v>0</v>
      </c>
      <c r="I71" s="90">
        <f t="shared" si="16"/>
        <v>0</v>
      </c>
      <c r="J71" s="90">
        <f>IF('Medical equipment-OST'!M79="Yes", 'Service providers'!G81, 1)</f>
        <v>1</v>
      </c>
      <c r="K71" s="90" t="str">
        <f>IFERROR(('Medical equipment-OST'!N79*J71)/Q71, "0")</f>
        <v>0</v>
      </c>
      <c r="L71" s="90">
        <f>IF('Medical equipment-OST'!M79="Yes", 'Service providers'!H81, 1)</f>
        <v>1</v>
      </c>
      <c r="M71" s="90" t="str">
        <f>IFERROR(('Medical equipment-OST'!O79*L71)/Q71, "0")</f>
        <v>0</v>
      </c>
      <c r="N71" s="90">
        <f>IF('Medical equipment-OST'!J79="yes", 1, 0)</f>
        <v>0</v>
      </c>
      <c r="O71" s="90">
        <f>IF('Medical equipment-OST'!K79="yes", 1, 0)</f>
        <v>0</v>
      </c>
      <c r="P71" s="90">
        <f>IF('Medical equipment-OST'!L79="yes", 1, 0)</f>
        <v>0</v>
      </c>
      <c r="Q71" s="90">
        <f t="shared" si="17"/>
        <v>0</v>
      </c>
      <c r="R71" s="90">
        <f>IF('Medical equipment-OST'!T79="Yes", 'Service providers'!G81, 1)</f>
        <v>1</v>
      </c>
      <c r="S71" s="90" t="str">
        <f>IFERROR(('Medical equipment-OST'!U79*R71)/Y71, "0")</f>
        <v>0</v>
      </c>
      <c r="T71" s="90">
        <f>IF('Medical equipment-OST'!T79="Yes", 'Service providers'!H81, 1)</f>
        <v>1</v>
      </c>
      <c r="U71" s="90" t="str">
        <f>IFERROR(('Medical equipment-OST'!V79*T71)/Y71, "0")</f>
        <v>0</v>
      </c>
      <c r="V71" s="90">
        <f>IF('Medical equipment-OST'!Q79="yes", 1, 0)</f>
        <v>0</v>
      </c>
      <c r="W71" s="90">
        <f>IF('Medical equipment-OST'!R79="yes", 1, 0)</f>
        <v>0</v>
      </c>
      <c r="X71" s="90">
        <f>IF('Medical equipment-OST'!S79="yes", 1, 0)</f>
        <v>0</v>
      </c>
      <c r="Y71" s="90">
        <f t="shared" si="18"/>
        <v>0</v>
      </c>
      <c r="Z71" s="90">
        <f>IF('Medical equipment-OST'!AA79="Yes", 'Service providers'!G81, 1)</f>
        <v>1</v>
      </c>
      <c r="AA71" s="90" t="str">
        <f>IFERROR(('Medical equipment-OST'!AB79*Z71)/AG71, "0")</f>
        <v>0</v>
      </c>
      <c r="AB71" s="90">
        <f>IF('Medical equipment-OST'!AA79="Yes", 'Service providers'!H81, 1)</f>
        <v>1</v>
      </c>
      <c r="AC71" s="90" t="str">
        <f>IFERROR(('Medical equipment-OST'!AC79*AB71)/AG71, "0")</f>
        <v>0</v>
      </c>
      <c r="AD71" s="90">
        <f>IF('Medical equipment-OST'!X79="yes", 1, 0)</f>
        <v>0</v>
      </c>
      <c r="AE71" s="90">
        <f>IF('Medical equipment-OST'!Y79="yes", 1, 0)</f>
        <v>0</v>
      </c>
      <c r="AF71" s="90">
        <f>IF('Medical equipment-OST'!Z79="yes", 1, 0)</f>
        <v>0</v>
      </c>
      <c r="AG71" s="90">
        <f t="shared" si="19"/>
        <v>0</v>
      </c>
      <c r="AH71" s="90">
        <f>IF('Medical equipment-OST'!AH79="Yes", 'Service providers'!G81, 1)</f>
        <v>1</v>
      </c>
      <c r="AI71" s="90" t="str">
        <f>IFERROR(('Medical equipment-OST'!AI79*AH71)/AO71, "0")</f>
        <v>0</v>
      </c>
      <c r="AJ71" s="90">
        <f>IF('Medical equipment-OST'!AH79="Yes", 'Service providers'!H81, 1)</f>
        <v>1</v>
      </c>
      <c r="AK71" s="90" t="str">
        <f>IFERROR(('Medical equipment-OST'!AJ79*AJ71)/AO71, "0")</f>
        <v>0</v>
      </c>
      <c r="AL71" s="90">
        <f>IF('Medical equipment-OST'!AE79="yes", 1, 0)</f>
        <v>0</v>
      </c>
      <c r="AM71" s="90">
        <f>IF('Medical equipment-OST'!AF79="yes", 1, 0)</f>
        <v>0</v>
      </c>
      <c r="AN71" s="90">
        <f>IF('Medical equipment-OST'!AG79="yes", 1, 0)</f>
        <v>0</v>
      </c>
      <c r="AO71" s="90">
        <f t="shared" si="20"/>
        <v>0</v>
      </c>
      <c r="AP71" s="90">
        <f>IF('Medical equipment-OST'!AO79="Yes", 'Service providers'!G81, 1)</f>
        <v>1</v>
      </c>
      <c r="AQ71" s="90" t="str">
        <f>IFERROR(('Medical equipment-OST'!AP79*AP71)/AW71, "0")</f>
        <v>0</v>
      </c>
      <c r="AR71" s="90">
        <f>IF('Medical equipment-OST'!AO79="Yes", 'Service providers'!H81, 1)</f>
        <v>1</v>
      </c>
      <c r="AS71" s="90" t="str">
        <f>IFERROR(('Medical equipment-OST'!AQ79*AR71)/AW71, "0")</f>
        <v>0</v>
      </c>
      <c r="AT71" s="90">
        <f>IF('Medical equipment-OST'!AL79="yes", 1, 0)</f>
        <v>0</v>
      </c>
      <c r="AU71" s="90">
        <f>IF('Medical equipment-OST'!AM79="yes", 1, 0)</f>
        <v>0</v>
      </c>
      <c r="AV71" s="90">
        <f>IF('Medical equipment-OST'!AN79="yes", 1, 0)</f>
        <v>0</v>
      </c>
      <c r="AW71" s="90">
        <f t="shared" si="21"/>
        <v>0</v>
      </c>
      <c r="AX71" s="90">
        <f>IF('Medical equipment-OST'!AV79="Yes", 'Service providers'!G81, 1)</f>
        <v>1</v>
      </c>
      <c r="AY71" s="90" t="str">
        <f>IFERROR(('Medical equipment-OST'!AW79*AX71)/BE71, "0")</f>
        <v>0</v>
      </c>
      <c r="AZ71" s="90">
        <f>IF('Medical equipment-OST'!AV79="Yes", 'Service providers'!H81, 1)</f>
        <v>1</v>
      </c>
      <c r="BA71" s="90" t="str">
        <f>IFERROR(('Medical equipment-OST'!AX79*AZ71)/BE71, "0")</f>
        <v>0</v>
      </c>
      <c r="BB71" s="90">
        <f>IF('Medical equipment-OST'!AS79="yes", 1, 0)</f>
        <v>0</v>
      </c>
      <c r="BC71" s="90">
        <f>IF('Medical equipment-OST'!AT79="yes", 1, 0)</f>
        <v>0</v>
      </c>
      <c r="BD71" s="90">
        <f>IF('Medical equipment-OST'!AU79="yes", 1, 0)</f>
        <v>0</v>
      </c>
      <c r="BE71" s="90">
        <f t="shared" si="22"/>
        <v>0</v>
      </c>
      <c r="BF71" s="90">
        <f>IF('Medical equipment-OST'!BC79="Yes", 'Service providers'!G81, 1)</f>
        <v>1</v>
      </c>
      <c r="BG71" s="90" t="str">
        <f>IFERROR(('Medical equipment-OST'!BD79*BF71)/BM71, "0")</f>
        <v>0</v>
      </c>
      <c r="BH71" s="90">
        <f>IF('Medical equipment-OST'!BC79="Yes", 'Service providers'!H81, 1)</f>
        <v>1</v>
      </c>
      <c r="BI71" s="90" t="str">
        <f>IFERROR(('Medical equipment-OST'!BE79*BH71)/BM71, "0")</f>
        <v>0</v>
      </c>
      <c r="BJ71" s="90">
        <f>IF('Medical equipment-OST'!AZ79="yes", 1, 0)</f>
        <v>0</v>
      </c>
      <c r="BK71" s="90">
        <f>IF('Medical equipment-OST'!BA79="yes", 1, 0)</f>
        <v>0</v>
      </c>
      <c r="BL71" s="90">
        <f>IF('Medical equipment-OST'!BB79="yes", 1, 0)</f>
        <v>0</v>
      </c>
      <c r="BM71" s="90">
        <f t="shared" si="23"/>
        <v>0</v>
      </c>
    </row>
    <row r="72" spans="1:65" x14ac:dyDescent="0.25">
      <c r="A72" s="98" t="str">
        <f>'Service providers'!A82</f>
        <v>Enter name of Site 6</v>
      </c>
      <c r="B72" s="90">
        <f>IF('Medical equipment-OST'!F80="Yes", 'Service providers'!G82, 1)</f>
        <v>1</v>
      </c>
      <c r="C72" s="90" t="str">
        <f>IFERROR(('Medical equipment-OST'!G80*B72)/I72, "0")</f>
        <v>0</v>
      </c>
      <c r="D72" s="90">
        <f>IF('Medical equipment-OST'!F80="Yes", 'Service providers'!H82, 1)</f>
        <v>1</v>
      </c>
      <c r="E72" s="90" t="str">
        <f>IFERROR(('Medical equipment-OST'!H80*D72)/I72, "0")</f>
        <v>0</v>
      </c>
      <c r="F72" s="90">
        <f>IF('Medical equipment-OST'!C80="yes", 1, 0)</f>
        <v>0</v>
      </c>
      <c r="G72" s="90">
        <f>IF('Medical equipment-OST'!D80="yes", 1, 0)</f>
        <v>0</v>
      </c>
      <c r="H72" s="90">
        <f>IF('Medical equipment-OST'!E80="yes", 1, 0)</f>
        <v>0</v>
      </c>
      <c r="I72" s="90">
        <f t="shared" si="16"/>
        <v>0</v>
      </c>
      <c r="J72" s="90">
        <f>IF('Medical equipment-OST'!M80="Yes", 'Service providers'!G82, 1)</f>
        <v>1</v>
      </c>
      <c r="K72" s="90" t="str">
        <f>IFERROR(('Medical equipment-OST'!N80*J72)/Q72, "0")</f>
        <v>0</v>
      </c>
      <c r="L72" s="90">
        <f>IF('Medical equipment-OST'!M80="Yes", 'Service providers'!H82, 1)</f>
        <v>1</v>
      </c>
      <c r="M72" s="90" t="str">
        <f>IFERROR(('Medical equipment-OST'!O80*L72)/Q72, "0")</f>
        <v>0</v>
      </c>
      <c r="N72" s="90">
        <f>IF('Medical equipment-OST'!J80="yes", 1, 0)</f>
        <v>0</v>
      </c>
      <c r="O72" s="90">
        <f>IF('Medical equipment-OST'!K80="yes", 1, 0)</f>
        <v>0</v>
      </c>
      <c r="P72" s="90">
        <f>IF('Medical equipment-OST'!L80="yes", 1, 0)</f>
        <v>0</v>
      </c>
      <c r="Q72" s="90">
        <f t="shared" si="17"/>
        <v>0</v>
      </c>
      <c r="R72" s="90">
        <f>IF('Medical equipment-OST'!T80="Yes", 'Service providers'!G82, 1)</f>
        <v>1</v>
      </c>
      <c r="S72" s="90" t="str">
        <f>IFERROR(('Medical equipment-OST'!U80*R72)/Y72, "0")</f>
        <v>0</v>
      </c>
      <c r="T72" s="90">
        <f>IF('Medical equipment-OST'!T80="Yes", 'Service providers'!H82, 1)</f>
        <v>1</v>
      </c>
      <c r="U72" s="90" t="str">
        <f>IFERROR(('Medical equipment-OST'!V80*T72)/Y72, "0")</f>
        <v>0</v>
      </c>
      <c r="V72" s="90">
        <f>IF('Medical equipment-OST'!Q80="yes", 1, 0)</f>
        <v>0</v>
      </c>
      <c r="W72" s="90">
        <f>IF('Medical equipment-OST'!R80="yes", 1, 0)</f>
        <v>0</v>
      </c>
      <c r="X72" s="90">
        <f>IF('Medical equipment-OST'!S80="yes", 1, 0)</f>
        <v>0</v>
      </c>
      <c r="Y72" s="90">
        <f t="shared" si="18"/>
        <v>0</v>
      </c>
      <c r="Z72" s="90">
        <f>IF('Medical equipment-OST'!AA80="Yes", 'Service providers'!G82, 1)</f>
        <v>1</v>
      </c>
      <c r="AA72" s="90" t="str">
        <f>IFERROR(('Medical equipment-OST'!AB80*Z72)/AG72, "0")</f>
        <v>0</v>
      </c>
      <c r="AB72" s="90">
        <f>IF('Medical equipment-OST'!AA80="Yes", 'Service providers'!H82, 1)</f>
        <v>1</v>
      </c>
      <c r="AC72" s="90" t="str">
        <f>IFERROR(('Medical equipment-OST'!AC80*AB72)/AG72, "0")</f>
        <v>0</v>
      </c>
      <c r="AD72" s="90">
        <f>IF('Medical equipment-OST'!X80="yes", 1, 0)</f>
        <v>0</v>
      </c>
      <c r="AE72" s="90">
        <f>IF('Medical equipment-OST'!Y80="yes", 1, 0)</f>
        <v>0</v>
      </c>
      <c r="AF72" s="90">
        <f>IF('Medical equipment-OST'!Z80="yes", 1, 0)</f>
        <v>0</v>
      </c>
      <c r="AG72" s="90">
        <f t="shared" si="19"/>
        <v>0</v>
      </c>
      <c r="AH72" s="90">
        <f>IF('Medical equipment-OST'!AH80="Yes", 'Service providers'!G82, 1)</f>
        <v>1</v>
      </c>
      <c r="AI72" s="90" t="str">
        <f>IFERROR(('Medical equipment-OST'!AI80*AH72)/AO72, "0")</f>
        <v>0</v>
      </c>
      <c r="AJ72" s="90">
        <f>IF('Medical equipment-OST'!AH80="Yes", 'Service providers'!H82, 1)</f>
        <v>1</v>
      </c>
      <c r="AK72" s="90" t="str">
        <f>IFERROR(('Medical equipment-OST'!AJ80*AJ72)/AO72, "0")</f>
        <v>0</v>
      </c>
      <c r="AL72" s="90">
        <f>IF('Medical equipment-OST'!AE80="yes", 1, 0)</f>
        <v>0</v>
      </c>
      <c r="AM72" s="90">
        <f>IF('Medical equipment-OST'!AF80="yes", 1, 0)</f>
        <v>0</v>
      </c>
      <c r="AN72" s="90">
        <f>IF('Medical equipment-OST'!AG80="yes", 1, 0)</f>
        <v>0</v>
      </c>
      <c r="AO72" s="90">
        <f t="shared" si="20"/>
        <v>0</v>
      </c>
      <c r="AP72" s="90">
        <f>IF('Medical equipment-OST'!AO80="Yes", 'Service providers'!G82, 1)</f>
        <v>1</v>
      </c>
      <c r="AQ72" s="90" t="str">
        <f>IFERROR(('Medical equipment-OST'!AP80*AP72)/AW72, "0")</f>
        <v>0</v>
      </c>
      <c r="AR72" s="90">
        <f>IF('Medical equipment-OST'!AO80="Yes", 'Service providers'!H82, 1)</f>
        <v>1</v>
      </c>
      <c r="AS72" s="90" t="str">
        <f>IFERROR(('Medical equipment-OST'!AQ80*AR72)/AW72, "0")</f>
        <v>0</v>
      </c>
      <c r="AT72" s="90">
        <f>IF('Medical equipment-OST'!AL80="yes", 1, 0)</f>
        <v>0</v>
      </c>
      <c r="AU72" s="90">
        <f>IF('Medical equipment-OST'!AM80="yes", 1, 0)</f>
        <v>0</v>
      </c>
      <c r="AV72" s="90">
        <f>IF('Medical equipment-OST'!AN80="yes", 1, 0)</f>
        <v>0</v>
      </c>
      <c r="AW72" s="90">
        <f t="shared" si="21"/>
        <v>0</v>
      </c>
      <c r="AX72" s="90">
        <f>IF('Medical equipment-OST'!AV80="Yes", 'Service providers'!G82, 1)</f>
        <v>1</v>
      </c>
      <c r="AY72" s="90" t="str">
        <f>IFERROR(('Medical equipment-OST'!AW80*AX72)/BE72, "0")</f>
        <v>0</v>
      </c>
      <c r="AZ72" s="90">
        <f>IF('Medical equipment-OST'!AV80="Yes", 'Service providers'!H82, 1)</f>
        <v>1</v>
      </c>
      <c r="BA72" s="90" t="str">
        <f>IFERROR(('Medical equipment-OST'!AX80*AZ72)/BE72, "0")</f>
        <v>0</v>
      </c>
      <c r="BB72" s="90">
        <f>IF('Medical equipment-OST'!AS80="yes", 1, 0)</f>
        <v>0</v>
      </c>
      <c r="BC72" s="90">
        <f>IF('Medical equipment-OST'!AT80="yes", 1, 0)</f>
        <v>0</v>
      </c>
      <c r="BD72" s="90">
        <f>IF('Medical equipment-OST'!AU80="yes", 1, 0)</f>
        <v>0</v>
      </c>
      <c r="BE72" s="90">
        <f t="shared" si="22"/>
        <v>0</v>
      </c>
      <c r="BF72" s="90">
        <f>IF('Medical equipment-OST'!BC80="Yes", 'Service providers'!G82, 1)</f>
        <v>1</v>
      </c>
      <c r="BG72" s="90" t="str">
        <f>IFERROR(('Medical equipment-OST'!BD80*BF72)/BM72, "0")</f>
        <v>0</v>
      </c>
      <c r="BH72" s="90">
        <f>IF('Medical equipment-OST'!BC80="Yes", 'Service providers'!H82, 1)</f>
        <v>1</v>
      </c>
      <c r="BI72" s="90" t="str">
        <f>IFERROR(('Medical equipment-OST'!BE80*BH72)/BM72, "0")</f>
        <v>0</v>
      </c>
      <c r="BJ72" s="90">
        <f>IF('Medical equipment-OST'!AZ80="yes", 1, 0)</f>
        <v>0</v>
      </c>
      <c r="BK72" s="90">
        <f>IF('Medical equipment-OST'!BA80="yes", 1, 0)</f>
        <v>0</v>
      </c>
      <c r="BL72" s="90">
        <f>IF('Medical equipment-OST'!BB80="yes", 1, 0)</f>
        <v>0</v>
      </c>
      <c r="BM72" s="90">
        <f t="shared" si="23"/>
        <v>0</v>
      </c>
    </row>
    <row r="73" spans="1:65" x14ac:dyDescent="0.25">
      <c r="A73" s="98" t="str">
        <f>'Service providers'!A83</f>
        <v>Enter name of Site 7</v>
      </c>
      <c r="B73" s="90">
        <f>IF('Medical equipment-OST'!F81="Yes", 'Service providers'!G83, 1)</f>
        <v>1</v>
      </c>
      <c r="C73" s="90" t="str">
        <f>IFERROR(('Medical equipment-OST'!G81*B73)/I73, "0")</f>
        <v>0</v>
      </c>
      <c r="D73" s="90">
        <f>IF('Medical equipment-OST'!F81="Yes", 'Service providers'!H83, 1)</f>
        <v>1</v>
      </c>
      <c r="E73" s="90" t="str">
        <f>IFERROR(('Medical equipment-OST'!H81*D73)/I73, "0")</f>
        <v>0</v>
      </c>
      <c r="F73" s="90">
        <f>IF('Medical equipment-OST'!C81="yes", 1, 0)</f>
        <v>0</v>
      </c>
      <c r="G73" s="90">
        <f>IF('Medical equipment-OST'!D81="yes", 1, 0)</f>
        <v>0</v>
      </c>
      <c r="H73" s="90">
        <f>IF('Medical equipment-OST'!E81="yes", 1, 0)</f>
        <v>0</v>
      </c>
      <c r="I73" s="90">
        <f t="shared" si="16"/>
        <v>0</v>
      </c>
      <c r="J73" s="90">
        <f>IF('Medical equipment-OST'!M81="Yes", 'Service providers'!G83, 1)</f>
        <v>1</v>
      </c>
      <c r="K73" s="90" t="str">
        <f>IFERROR(('Medical equipment-OST'!N81*J73)/Q73, "0")</f>
        <v>0</v>
      </c>
      <c r="L73" s="90">
        <f>IF('Medical equipment-OST'!M81="Yes", 'Service providers'!H83, 1)</f>
        <v>1</v>
      </c>
      <c r="M73" s="90" t="str">
        <f>IFERROR(('Medical equipment-OST'!O81*L73)/Q73, "0")</f>
        <v>0</v>
      </c>
      <c r="N73" s="90">
        <f>IF('Medical equipment-OST'!J81="yes", 1, 0)</f>
        <v>0</v>
      </c>
      <c r="O73" s="90">
        <f>IF('Medical equipment-OST'!K81="yes", 1, 0)</f>
        <v>0</v>
      </c>
      <c r="P73" s="90">
        <f>IF('Medical equipment-OST'!L81="yes", 1, 0)</f>
        <v>0</v>
      </c>
      <c r="Q73" s="90">
        <f t="shared" si="17"/>
        <v>0</v>
      </c>
      <c r="R73" s="90">
        <f>IF('Medical equipment-OST'!T81="Yes", 'Service providers'!G83, 1)</f>
        <v>1</v>
      </c>
      <c r="S73" s="90" t="str">
        <f>IFERROR(('Medical equipment-OST'!U81*R73)/Y73, "0")</f>
        <v>0</v>
      </c>
      <c r="T73" s="90">
        <f>IF('Medical equipment-OST'!T81="Yes", 'Service providers'!H83, 1)</f>
        <v>1</v>
      </c>
      <c r="U73" s="90" t="str">
        <f>IFERROR(('Medical equipment-OST'!V81*T73)/Y73, "0")</f>
        <v>0</v>
      </c>
      <c r="V73" s="90">
        <f>IF('Medical equipment-OST'!Q81="yes", 1, 0)</f>
        <v>0</v>
      </c>
      <c r="W73" s="90">
        <f>IF('Medical equipment-OST'!R81="yes", 1, 0)</f>
        <v>0</v>
      </c>
      <c r="X73" s="90">
        <f>IF('Medical equipment-OST'!S81="yes", 1, 0)</f>
        <v>0</v>
      </c>
      <c r="Y73" s="90">
        <f t="shared" si="18"/>
        <v>0</v>
      </c>
      <c r="Z73" s="90">
        <f>IF('Medical equipment-OST'!AA81="Yes", 'Service providers'!G83, 1)</f>
        <v>1</v>
      </c>
      <c r="AA73" s="90" t="str">
        <f>IFERROR(('Medical equipment-OST'!AB81*Z73)/AG73, "0")</f>
        <v>0</v>
      </c>
      <c r="AB73" s="90">
        <f>IF('Medical equipment-OST'!AA81="Yes", 'Service providers'!H83, 1)</f>
        <v>1</v>
      </c>
      <c r="AC73" s="90" t="str">
        <f>IFERROR(('Medical equipment-OST'!AC81*AB73)/AG73, "0")</f>
        <v>0</v>
      </c>
      <c r="AD73" s="90">
        <f>IF('Medical equipment-OST'!X81="yes", 1, 0)</f>
        <v>0</v>
      </c>
      <c r="AE73" s="90">
        <f>IF('Medical equipment-OST'!Y81="yes", 1, 0)</f>
        <v>0</v>
      </c>
      <c r="AF73" s="90">
        <f>IF('Medical equipment-OST'!Z81="yes", 1, 0)</f>
        <v>0</v>
      </c>
      <c r="AG73" s="90">
        <f t="shared" si="19"/>
        <v>0</v>
      </c>
      <c r="AH73" s="90">
        <f>IF('Medical equipment-OST'!AH81="Yes", 'Service providers'!G83, 1)</f>
        <v>1</v>
      </c>
      <c r="AI73" s="90" t="str">
        <f>IFERROR(('Medical equipment-OST'!AI81*AH73)/AO73, "0")</f>
        <v>0</v>
      </c>
      <c r="AJ73" s="90">
        <f>IF('Medical equipment-OST'!AH81="Yes", 'Service providers'!H83, 1)</f>
        <v>1</v>
      </c>
      <c r="AK73" s="90" t="str">
        <f>IFERROR(('Medical equipment-OST'!AJ81*AJ73)/AO73, "0")</f>
        <v>0</v>
      </c>
      <c r="AL73" s="90">
        <f>IF('Medical equipment-OST'!AE81="yes", 1, 0)</f>
        <v>0</v>
      </c>
      <c r="AM73" s="90">
        <f>IF('Medical equipment-OST'!AF81="yes", 1, 0)</f>
        <v>0</v>
      </c>
      <c r="AN73" s="90">
        <f>IF('Medical equipment-OST'!AG81="yes", 1, 0)</f>
        <v>0</v>
      </c>
      <c r="AO73" s="90">
        <f t="shared" si="20"/>
        <v>0</v>
      </c>
      <c r="AP73" s="90">
        <f>IF('Medical equipment-OST'!AO81="Yes", 'Service providers'!G83, 1)</f>
        <v>1</v>
      </c>
      <c r="AQ73" s="90" t="str">
        <f>IFERROR(('Medical equipment-OST'!AP81*AP73)/AW73, "0")</f>
        <v>0</v>
      </c>
      <c r="AR73" s="90">
        <f>IF('Medical equipment-OST'!AO81="Yes", 'Service providers'!H83, 1)</f>
        <v>1</v>
      </c>
      <c r="AS73" s="90" t="str">
        <f>IFERROR(('Medical equipment-OST'!AQ81*AR73)/AW73, "0")</f>
        <v>0</v>
      </c>
      <c r="AT73" s="90">
        <f>IF('Medical equipment-OST'!AL81="yes", 1, 0)</f>
        <v>0</v>
      </c>
      <c r="AU73" s="90">
        <f>IF('Medical equipment-OST'!AM81="yes", 1, 0)</f>
        <v>0</v>
      </c>
      <c r="AV73" s="90">
        <f>IF('Medical equipment-OST'!AN81="yes", 1, 0)</f>
        <v>0</v>
      </c>
      <c r="AW73" s="90">
        <f t="shared" si="21"/>
        <v>0</v>
      </c>
      <c r="AX73" s="90">
        <f>IF('Medical equipment-OST'!AV81="Yes", 'Service providers'!G83, 1)</f>
        <v>1</v>
      </c>
      <c r="AY73" s="90" t="str">
        <f>IFERROR(('Medical equipment-OST'!AW81*AX73)/BE73, "0")</f>
        <v>0</v>
      </c>
      <c r="AZ73" s="90">
        <f>IF('Medical equipment-OST'!AV81="Yes", 'Service providers'!H83, 1)</f>
        <v>1</v>
      </c>
      <c r="BA73" s="90" t="str">
        <f>IFERROR(('Medical equipment-OST'!AX81*AZ73)/BE73, "0")</f>
        <v>0</v>
      </c>
      <c r="BB73" s="90">
        <f>IF('Medical equipment-OST'!AS81="yes", 1, 0)</f>
        <v>0</v>
      </c>
      <c r="BC73" s="90">
        <f>IF('Medical equipment-OST'!AT81="yes", 1, 0)</f>
        <v>0</v>
      </c>
      <c r="BD73" s="90">
        <f>IF('Medical equipment-OST'!AU81="yes", 1, 0)</f>
        <v>0</v>
      </c>
      <c r="BE73" s="90">
        <f t="shared" si="22"/>
        <v>0</v>
      </c>
      <c r="BF73" s="90">
        <f>IF('Medical equipment-OST'!BC81="Yes", 'Service providers'!G83, 1)</f>
        <v>1</v>
      </c>
      <c r="BG73" s="90" t="str">
        <f>IFERROR(('Medical equipment-OST'!BD81*BF73)/BM73, "0")</f>
        <v>0</v>
      </c>
      <c r="BH73" s="90">
        <f>IF('Medical equipment-OST'!BC81="Yes", 'Service providers'!H83, 1)</f>
        <v>1</v>
      </c>
      <c r="BI73" s="90" t="str">
        <f>IFERROR(('Medical equipment-OST'!BE81*BH73)/BM73, "0")</f>
        <v>0</v>
      </c>
      <c r="BJ73" s="90">
        <f>IF('Medical equipment-OST'!AZ81="yes", 1, 0)</f>
        <v>0</v>
      </c>
      <c r="BK73" s="90">
        <f>IF('Medical equipment-OST'!BA81="yes", 1, 0)</f>
        <v>0</v>
      </c>
      <c r="BL73" s="90">
        <f>IF('Medical equipment-OST'!BB81="yes", 1, 0)</f>
        <v>0</v>
      </c>
      <c r="BM73" s="90">
        <f t="shared" si="23"/>
        <v>0</v>
      </c>
    </row>
    <row r="74" spans="1:65" x14ac:dyDescent="0.25">
      <c r="A74" s="98" t="str">
        <f>'Service providers'!A84</f>
        <v>Enter name of Site 8</v>
      </c>
      <c r="B74" s="90">
        <f>IF('Medical equipment-OST'!F82="Yes", 'Service providers'!G84, 1)</f>
        <v>1</v>
      </c>
      <c r="C74" s="90" t="str">
        <f>IFERROR(('Medical equipment-OST'!G82*B74)/I74, "0")</f>
        <v>0</v>
      </c>
      <c r="D74" s="90">
        <f>IF('Medical equipment-OST'!F82="Yes", 'Service providers'!H84, 1)</f>
        <v>1</v>
      </c>
      <c r="E74" s="90" t="str">
        <f>IFERROR(('Medical equipment-OST'!H82*D74)/I74, "0")</f>
        <v>0</v>
      </c>
      <c r="F74" s="90">
        <f>IF('Medical equipment-OST'!C82="yes", 1, 0)</f>
        <v>0</v>
      </c>
      <c r="G74" s="90">
        <f>IF('Medical equipment-OST'!D82="yes", 1, 0)</f>
        <v>0</v>
      </c>
      <c r="H74" s="90">
        <f>IF('Medical equipment-OST'!E82="yes", 1, 0)</f>
        <v>0</v>
      </c>
      <c r="I74" s="90">
        <f t="shared" si="16"/>
        <v>0</v>
      </c>
      <c r="J74" s="90">
        <f>IF('Medical equipment-OST'!M82="Yes", 'Service providers'!G84, 1)</f>
        <v>1</v>
      </c>
      <c r="K74" s="90" t="str">
        <f>IFERROR(('Medical equipment-OST'!N82*J74)/Q74, "0")</f>
        <v>0</v>
      </c>
      <c r="L74" s="90">
        <f>IF('Medical equipment-OST'!M82="Yes", 'Service providers'!H84, 1)</f>
        <v>1</v>
      </c>
      <c r="M74" s="90" t="str">
        <f>IFERROR(('Medical equipment-OST'!O82*L74)/Q74, "0")</f>
        <v>0</v>
      </c>
      <c r="N74" s="90">
        <f>IF('Medical equipment-OST'!J82="yes", 1, 0)</f>
        <v>0</v>
      </c>
      <c r="O74" s="90">
        <f>IF('Medical equipment-OST'!K82="yes", 1, 0)</f>
        <v>0</v>
      </c>
      <c r="P74" s="90">
        <f>IF('Medical equipment-OST'!L82="yes", 1, 0)</f>
        <v>0</v>
      </c>
      <c r="Q74" s="90">
        <f t="shared" si="17"/>
        <v>0</v>
      </c>
      <c r="R74" s="90">
        <f>IF('Medical equipment-OST'!T82="Yes", 'Service providers'!G84, 1)</f>
        <v>1</v>
      </c>
      <c r="S74" s="90" t="str">
        <f>IFERROR(('Medical equipment-OST'!U82*R74)/Y74, "0")</f>
        <v>0</v>
      </c>
      <c r="T74" s="90">
        <f>IF('Medical equipment-OST'!T82="Yes", 'Service providers'!H84, 1)</f>
        <v>1</v>
      </c>
      <c r="U74" s="90" t="str">
        <f>IFERROR(('Medical equipment-OST'!V82*T74)/Y74, "0")</f>
        <v>0</v>
      </c>
      <c r="V74" s="90">
        <f>IF('Medical equipment-OST'!Q82="yes", 1, 0)</f>
        <v>0</v>
      </c>
      <c r="W74" s="90">
        <f>IF('Medical equipment-OST'!R82="yes", 1, 0)</f>
        <v>0</v>
      </c>
      <c r="X74" s="90">
        <f>IF('Medical equipment-OST'!S82="yes", 1, 0)</f>
        <v>0</v>
      </c>
      <c r="Y74" s="90">
        <f t="shared" si="18"/>
        <v>0</v>
      </c>
      <c r="Z74" s="90">
        <f>IF('Medical equipment-OST'!AA82="Yes", 'Service providers'!G84, 1)</f>
        <v>1</v>
      </c>
      <c r="AA74" s="90" t="str">
        <f>IFERROR(('Medical equipment-OST'!AB82*Z74)/AG74, "0")</f>
        <v>0</v>
      </c>
      <c r="AB74" s="90">
        <f>IF('Medical equipment-OST'!AA82="Yes", 'Service providers'!H84, 1)</f>
        <v>1</v>
      </c>
      <c r="AC74" s="90" t="str">
        <f>IFERROR(('Medical equipment-OST'!AC82*AB74)/AG74, "0")</f>
        <v>0</v>
      </c>
      <c r="AD74" s="90">
        <f>IF('Medical equipment-OST'!X82="yes", 1, 0)</f>
        <v>0</v>
      </c>
      <c r="AE74" s="90">
        <f>IF('Medical equipment-OST'!Y82="yes", 1, 0)</f>
        <v>0</v>
      </c>
      <c r="AF74" s="90">
        <f>IF('Medical equipment-OST'!Z82="yes", 1, 0)</f>
        <v>0</v>
      </c>
      <c r="AG74" s="90">
        <f t="shared" si="19"/>
        <v>0</v>
      </c>
      <c r="AH74" s="90">
        <f>IF('Medical equipment-OST'!AH82="Yes", 'Service providers'!G84, 1)</f>
        <v>1</v>
      </c>
      <c r="AI74" s="90" t="str">
        <f>IFERROR(('Medical equipment-OST'!AI82*AH74)/AO74, "0")</f>
        <v>0</v>
      </c>
      <c r="AJ74" s="90">
        <f>IF('Medical equipment-OST'!AH82="Yes", 'Service providers'!H84, 1)</f>
        <v>1</v>
      </c>
      <c r="AK74" s="90" t="str">
        <f>IFERROR(('Medical equipment-OST'!AJ82*AJ74)/AO74, "0")</f>
        <v>0</v>
      </c>
      <c r="AL74" s="90">
        <f>IF('Medical equipment-OST'!AE82="yes", 1, 0)</f>
        <v>0</v>
      </c>
      <c r="AM74" s="90">
        <f>IF('Medical equipment-OST'!AF82="yes", 1, 0)</f>
        <v>0</v>
      </c>
      <c r="AN74" s="90">
        <f>IF('Medical equipment-OST'!AG82="yes", 1, 0)</f>
        <v>0</v>
      </c>
      <c r="AO74" s="90">
        <f t="shared" si="20"/>
        <v>0</v>
      </c>
      <c r="AP74" s="90">
        <f>IF('Medical equipment-OST'!AO82="Yes", 'Service providers'!G84, 1)</f>
        <v>1</v>
      </c>
      <c r="AQ74" s="90" t="str">
        <f>IFERROR(('Medical equipment-OST'!AP82*AP74)/AW74, "0")</f>
        <v>0</v>
      </c>
      <c r="AR74" s="90">
        <f>IF('Medical equipment-OST'!AO82="Yes", 'Service providers'!H84, 1)</f>
        <v>1</v>
      </c>
      <c r="AS74" s="90" t="str">
        <f>IFERROR(('Medical equipment-OST'!AQ82*AR74)/AW74, "0")</f>
        <v>0</v>
      </c>
      <c r="AT74" s="90">
        <f>IF('Medical equipment-OST'!AL82="yes", 1, 0)</f>
        <v>0</v>
      </c>
      <c r="AU74" s="90">
        <f>IF('Medical equipment-OST'!AM82="yes", 1, 0)</f>
        <v>0</v>
      </c>
      <c r="AV74" s="90">
        <f>IF('Medical equipment-OST'!AN82="yes", 1, 0)</f>
        <v>0</v>
      </c>
      <c r="AW74" s="90">
        <f t="shared" si="21"/>
        <v>0</v>
      </c>
      <c r="AX74" s="90">
        <f>IF('Medical equipment-OST'!AV82="Yes", 'Service providers'!G84, 1)</f>
        <v>1</v>
      </c>
      <c r="AY74" s="90" t="str">
        <f>IFERROR(('Medical equipment-OST'!AW82*AX74)/BE74, "0")</f>
        <v>0</v>
      </c>
      <c r="AZ74" s="90">
        <f>IF('Medical equipment-OST'!AV82="Yes", 'Service providers'!H84, 1)</f>
        <v>1</v>
      </c>
      <c r="BA74" s="90" t="str">
        <f>IFERROR(('Medical equipment-OST'!AX82*AZ74)/BE74, "0")</f>
        <v>0</v>
      </c>
      <c r="BB74" s="90">
        <f>IF('Medical equipment-OST'!AS82="yes", 1, 0)</f>
        <v>0</v>
      </c>
      <c r="BC74" s="90">
        <f>IF('Medical equipment-OST'!AT82="yes", 1, 0)</f>
        <v>0</v>
      </c>
      <c r="BD74" s="90">
        <f>IF('Medical equipment-OST'!AU82="yes", 1, 0)</f>
        <v>0</v>
      </c>
      <c r="BE74" s="90">
        <f t="shared" si="22"/>
        <v>0</v>
      </c>
      <c r="BF74" s="90">
        <f>IF('Medical equipment-OST'!BC82="Yes", 'Service providers'!G84, 1)</f>
        <v>1</v>
      </c>
      <c r="BG74" s="90" t="str">
        <f>IFERROR(('Medical equipment-OST'!BD82*BF74)/BM74, "0")</f>
        <v>0</v>
      </c>
      <c r="BH74" s="90">
        <f>IF('Medical equipment-OST'!BC82="Yes", 'Service providers'!H84, 1)</f>
        <v>1</v>
      </c>
      <c r="BI74" s="90" t="str">
        <f>IFERROR(('Medical equipment-OST'!BE82*BH74)/BM74, "0")</f>
        <v>0</v>
      </c>
      <c r="BJ74" s="90">
        <f>IF('Medical equipment-OST'!AZ82="yes", 1, 0)</f>
        <v>0</v>
      </c>
      <c r="BK74" s="90">
        <f>IF('Medical equipment-OST'!BA82="yes", 1, 0)</f>
        <v>0</v>
      </c>
      <c r="BL74" s="90">
        <f>IF('Medical equipment-OST'!BB82="yes", 1, 0)</f>
        <v>0</v>
      </c>
      <c r="BM74" s="90">
        <f t="shared" si="23"/>
        <v>0</v>
      </c>
    </row>
    <row r="75" spans="1:65" x14ac:dyDescent="0.25">
      <c r="A75" s="98" t="str">
        <f>'Service providers'!A85</f>
        <v>Enter name of Site 9</v>
      </c>
      <c r="B75" s="90">
        <f>IF('Medical equipment-OST'!F83="Yes", 'Service providers'!G85, 1)</f>
        <v>1</v>
      </c>
      <c r="C75" s="90" t="str">
        <f>IFERROR(('Medical equipment-OST'!G83*B75)/I75, "0")</f>
        <v>0</v>
      </c>
      <c r="D75" s="90">
        <f>IF('Medical equipment-OST'!F83="Yes", 'Service providers'!H85, 1)</f>
        <v>1</v>
      </c>
      <c r="E75" s="90" t="str">
        <f>IFERROR(('Medical equipment-OST'!H83*D75)/I75, "0")</f>
        <v>0</v>
      </c>
      <c r="F75" s="90">
        <f>IF('Medical equipment-OST'!C83="yes", 1, 0)</f>
        <v>0</v>
      </c>
      <c r="G75" s="90">
        <f>IF('Medical equipment-OST'!D83="yes", 1, 0)</f>
        <v>0</v>
      </c>
      <c r="H75" s="90">
        <f>IF('Medical equipment-OST'!E83="yes", 1, 0)</f>
        <v>0</v>
      </c>
      <c r="I75" s="90">
        <f t="shared" si="16"/>
        <v>0</v>
      </c>
      <c r="J75" s="90">
        <f>IF('Medical equipment-OST'!M83="Yes", 'Service providers'!G85, 1)</f>
        <v>1</v>
      </c>
      <c r="K75" s="90" t="str">
        <f>IFERROR(('Medical equipment-OST'!N83*J75)/Q75, "0")</f>
        <v>0</v>
      </c>
      <c r="L75" s="90">
        <f>IF('Medical equipment-OST'!M83="Yes", 'Service providers'!H85, 1)</f>
        <v>1</v>
      </c>
      <c r="M75" s="90" t="str">
        <f>IFERROR(('Medical equipment-OST'!O83*L75)/Q75, "0")</f>
        <v>0</v>
      </c>
      <c r="N75" s="90">
        <f>IF('Medical equipment-OST'!J83="yes", 1, 0)</f>
        <v>0</v>
      </c>
      <c r="O75" s="90">
        <f>IF('Medical equipment-OST'!K83="yes", 1, 0)</f>
        <v>0</v>
      </c>
      <c r="P75" s="90">
        <f>IF('Medical equipment-OST'!L83="yes", 1, 0)</f>
        <v>0</v>
      </c>
      <c r="Q75" s="90">
        <f t="shared" si="17"/>
        <v>0</v>
      </c>
      <c r="R75" s="90">
        <f>IF('Medical equipment-OST'!T83="Yes", 'Service providers'!G85, 1)</f>
        <v>1</v>
      </c>
      <c r="S75" s="90" t="str">
        <f>IFERROR(('Medical equipment-OST'!U83*R75)/Y75, "0")</f>
        <v>0</v>
      </c>
      <c r="T75" s="90">
        <f>IF('Medical equipment-OST'!T83="Yes", 'Service providers'!H85, 1)</f>
        <v>1</v>
      </c>
      <c r="U75" s="90" t="str">
        <f>IFERROR(('Medical equipment-OST'!V83*T75)/Y75, "0")</f>
        <v>0</v>
      </c>
      <c r="V75" s="90">
        <f>IF('Medical equipment-OST'!Q83="yes", 1, 0)</f>
        <v>0</v>
      </c>
      <c r="W75" s="90">
        <f>IF('Medical equipment-OST'!R83="yes", 1, 0)</f>
        <v>0</v>
      </c>
      <c r="X75" s="90">
        <f>IF('Medical equipment-OST'!S83="yes", 1, 0)</f>
        <v>0</v>
      </c>
      <c r="Y75" s="90">
        <f t="shared" si="18"/>
        <v>0</v>
      </c>
      <c r="Z75" s="90">
        <f>IF('Medical equipment-OST'!AA83="Yes", 'Service providers'!G85, 1)</f>
        <v>1</v>
      </c>
      <c r="AA75" s="90" t="str">
        <f>IFERROR(('Medical equipment-OST'!AB83*Z75)/AG75, "0")</f>
        <v>0</v>
      </c>
      <c r="AB75" s="90">
        <f>IF('Medical equipment-OST'!AA83="Yes", 'Service providers'!H85, 1)</f>
        <v>1</v>
      </c>
      <c r="AC75" s="90" t="str">
        <f>IFERROR(('Medical equipment-OST'!AC83*AB75)/AG75, "0")</f>
        <v>0</v>
      </c>
      <c r="AD75" s="90">
        <f>IF('Medical equipment-OST'!X83="yes", 1, 0)</f>
        <v>0</v>
      </c>
      <c r="AE75" s="90">
        <f>IF('Medical equipment-OST'!Y83="yes", 1, 0)</f>
        <v>0</v>
      </c>
      <c r="AF75" s="90">
        <f>IF('Medical equipment-OST'!Z83="yes", 1, 0)</f>
        <v>0</v>
      </c>
      <c r="AG75" s="90">
        <f t="shared" si="19"/>
        <v>0</v>
      </c>
      <c r="AH75" s="90">
        <f>IF('Medical equipment-OST'!AH83="Yes", 'Service providers'!G85, 1)</f>
        <v>1</v>
      </c>
      <c r="AI75" s="90" t="str">
        <f>IFERROR(('Medical equipment-OST'!AI83*AH75)/AO75, "0")</f>
        <v>0</v>
      </c>
      <c r="AJ75" s="90">
        <f>IF('Medical equipment-OST'!AH83="Yes", 'Service providers'!H85, 1)</f>
        <v>1</v>
      </c>
      <c r="AK75" s="90" t="str">
        <f>IFERROR(('Medical equipment-OST'!AJ83*AJ75)/AO75, "0")</f>
        <v>0</v>
      </c>
      <c r="AL75" s="90">
        <f>IF('Medical equipment-OST'!AE83="yes", 1, 0)</f>
        <v>0</v>
      </c>
      <c r="AM75" s="90">
        <f>IF('Medical equipment-OST'!AF83="yes", 1, 0)</f>
        <v>0</v>
      </c>
      <c r="AN75" s="90">
        <f>IF('Medical equipment-OST'!AG83="yes", 1, 0)</f>
        <v>0</v>
      </c>
      <c r="AO75" s="90">
        <f t="shared" si="20"/>
        <v>0</v>
      </c>
      <c r="AP75" s="90">
        <f>IF('Medical equipment-OST'!AO83="Yes", 'Service providers'!G85, 1)</f>
        <v>1</v>
      </c>
      <c r="AQ75" s="90" t="str">
        <f>IFERROR(('Medical equipment-OST'!AP83*AP75)/AW75, "0")</f>
        <v>0</v>
      </c>
      <c r="AR75" s="90">
        <f>IF('Medical equipment-OST'!AO83="Yes", 'Service providers'!H85, 1)</f>
        <v>1</v>
      </c>
      <c r="AS75" s="90" t="str">
        <f>IFERROR(('Medical equipment-OST'!AQ83*AR75)/AW75, "0")</f>
        <v>0</v>
      </c>
      <c r="AT75" s="90">
        <f>IF('Medical equipment-OST'!AL83="yes", 1, 0)</f>
        <v>0</v>
      </c>
      <c r="AU75" s="90">
        <f>IF('Medical equipment-OST'!AM83="yes", 1, 0)</f>
        <v>0</v>
      </c>
      <c r="AV75" s="90">
        <f>IF('Medical equipment-OST'!AN83="yes", 1, 0)</f>
        <v>0</v>
      </c>
      <c r="AW75" s="90">
        <f t="shared" si="21"/>
        <v>0</v>
      </c>
      <c r="AX75" s="90">
        <f>IF('Medical equipment-OST'!AV83="Yes", 'Service providers'!G85, 1)</f>
        <v>1</v>
      </c>
      <c r="AY75" s="90" t="str">
        <f>IFERROR(('Medical equipment-OST'!AW83*AX75)/BE75, "0")</f>
        <v>0</v>
      </c>
      <c r="AZ75" s="90">
        <f>IF('Medical equipment-OST'!AV83="Yes", 'Service providers'!H85, 1)</f>
        <v>1</v>
      </c>
      <c r="BA75" s="90" t="str">
        <f>IFERROR(('Medical equipment-OST'!AX83*AZ75)/BE75, "0")</f>
        <v>0</v>
      </c>
      <c r="BB75" s="90">
        <f>IF('Medical equipment-OST'!AS83="yes", 1, 0)</f>
        <v>0</v>
      </c>
      <c r="BC75" s="90">
        <f>IF('Medical equipment-OST'!AT83="yes", 1, 0)</f>
        <v>0</v>
      </c>
      <c r="BD75" s="90">
        <f>IF('Medical equipment-OST'!AU83="yes", 1, 0)</f>
        <v>0</v>
      </c>
      <c r="BE75" s="90">
        <f t="shared" si="22"/>
        <v>0</v>
      </c>
      <c r="BF75" s="90">
        <f>IF('Medical equipment-OST'!BC83="Yes", 'Service providers'!G85, 1)</f>
        <v>1</v>
      </c>
      <c r="BG75" s="90" t="str">
        <f>IFERROR(('Medical equipment-OST'!BD83*BF75)/BM75, "0")</f>
        <v>0</v>
      </c>
      <c r="BH75" s="90">
        <f>IF('Medical equipment-OST'!BC83="Yes", 'Service providers'!H85, 1)</f>
        <v>1</v>
      </c>
      <c r="BI75" s="90" t="str">
        <f>IFERROR(('Medical equipment-OST'!BE83*BH75)/BM75, "0")</f>
        <v>0</v>
      </c>
      <c r="BJ75" s="90">
        <f>IF('Medical equipment-OST'!AZ83="yes", 1, 0)</f>
        <v>0</v>
      </c>
      <c r="BK75" s="90">
        <f>IF('Medical equipment-OST'!BA83="yes", 1, 0)</f>
        <v>0</v>
      </c>
      <c r="BL75" s="90">
        <f>IF('Medical equipment-OST'!BB83="yes", 1, 0)</f>
        <v>0</v>
      </c>
      <c r="BM75" s="90">
        <f t="shared" si="23"/>
        <v>0</v>
      </c>
    </row>
    <row r="76" spans="1:65" x14ac:dyDescent="0.25">
      <c r="A76" s="98" t="str">
        <f>'Service providers'!A86</f>
        <v>Enter name of Site 10</v>
      </c>
      <c r="B76" s="90">
        <f>IF('Medical equipment-OST'!F84="Yes", 'Service providers'!G86, 1)</f>
        <v>1</v>
      </c>
      <c r="C76" s="90" t="str">
        <f>IFERROR(('Medical equipment-OST'!G84*B76)/I76, "0")</f>
        <v>0</v>
      </c>
      <c r="D76" s="90">
        <f>IF('Medical equipment-OST'!F84="Yes", 'Service providers'!H86, 1)</f>
        <v>1</v>
      </c>
      <c r="E76" s="90" t="str">
        <f>IFERROR(('Medical equipment-OST'!H84*D76)/I76, "0")</f>
        <v>0</v>
      </c>
      <c r="F76" s="90">
        <f>IF('Medical equipment-OST'!C84="yes", 1, 0)</f>
        <v>0</v>
      </c>
      <c r="G76" s="90">
        <f>IF('Medical equipment-OST'!D84="yes", 1, 0)</f>
        <v>0</v>
      </c>
      <c r="H76" s="90">
        <f>IF('Medical equipment-OST'!E84="yes", 1, 0)</f>
        <v>0</v>
      </c>
      <c r="I76" s="90">
        <f t="shared" si="16"/>
        <v>0</v>
      </c>
      <c r="J76" s="90">
        <f>IF('Medical equipment-OST'!M84="Yes", 'Service providers'!G86, 1)</f>
        <v>1</v>
      </c>
      <c r="K76" s="90" t="str">
        <f>IFERROR(('Medical equipment-OST'!N84*J76)/Q76, "0")</f>
        <v>0</v>
      </c>
      <c r="L76" s="90">
        <f>IF('Medical equipment-OST'!M84="Yes", 'Service providers'!H86, 1)</f>
        <v>1</v>
      </c>
      <c r="M76" s="90" t="str">
        <f>IFERROR(('Medical equipment-OST'!O84*L76)/Q76, "0")</f>
        <v>0</v>
      </c>
      <c r="N76" s="90">
        <f>IF('Medical equipment-OST'!J84="yes", 1, 0)</f>
        <v>0</v>
      </c>
      <c r="O76" s="90">
        <f>IF('Medical equipment-OST'!K84="yes", 1, 0)</f>
        <v>0</v>
      </c>
      <c r="P76" s="90">
        <f>IF('Medical equipment-OST'!L84="yes", 1, 0)</f>
        <v>0</v>
      </c>
      <c r="Q76" s="90">
        <f t="shared" si="17"/>
        <v>0</v>
      </c>
      <c r="R76" s="90">
        <f>IF('Medical equipment-OST'!T84="Yes", 'Service providers'!G86, 1)</f>
        <v>1</v>
      </c>
      <c r="S76" s="90" t="str">
        <f>IFERROR(('Medical equipment-OST'!U84*R76)/Y76, "0")</f>
        <v>0</v>
      </c>
      <c r="T76" s="90">
        <f>IF('Medical equipment-OST'!T84="Yes", 'Service providers'!H86, 1)</f>
        <v>1</v>
      </c>
      <c r="U76" s="90" t="str">
        <f>IFERROR(('Medical equipment-OST'!V84*T76)/Y76, "0")</f>
        <v>0</v>
      </c>
      <c r="V76" s="90">
        <f>IF('Medical equipment-OST'!Q84="yes", 1, 0)</f>
        <v>0</v>
      </c>
      <c r="W76" s="90">
        <f>IF('Medical equipment-OST'!R84="yes", 1, 0)</f>
        <v>0</v>
      </c>
      <c r="X76" s="90">
        <f>IF('Medical equipment-OST'!S84="yes", 1, 0)</f>
        <v>0</v>
      </c>
      <c r="Y76" s="90">
        <f t="shared" si="18"/>
        <v>0</v>
      </c>
      <c r="Z76" s="90">
        <f>IF('Medical equipment-OST'!AA84="Yes", 'Service providers'!G86, 1)</f>
        <v>1</v>
      </c>
      <c r="AA76" s="90" t="str">
        <f>IFERROR(('Medical equipment-OST'!AB84*Z76)/AG76, "0")</f>
        <v>0</v>
      </c>
      <c r="AB76" s="90">
        <f>IF('Medical equipment-OST'!AA84="Yes", 'Service providers'!H86, 1)</f>
        <v>1</v>
      </c>
      <c r="AC76" s="90" t="str">
        <f>IFERROR(('Medical equipment-OST'!AC84*AB76)/AG76, "0")</f>
        <v>0</v>
      </c>
      <c r="AD76" s="90">
        <f>IF('Medical equipment-OST'!X84="yes", 1, 0)</f>
        <v>0</v>
      </c>
      <c r="AE76" s="90">
        <f>IF('Medical equipment-OST'!Y84="yes", 1, 0)</f>
        <v>0</v>
      </c>
      <c r="AF76" s="90">
        <f>IF('Medical equipment-OST'!Z84="yes", 1, 0)</f>
        <v>0</v>
      </c>
      <c r="AG76" s="90">
        <f t="shared" si="19"/>
        <v>0</v>
      </c>
      <c r="AH76" s="90">
        <f>IF('Medical equipment-OST'!AH84="Yes", 'Service providers'!G86, 1)</f>
        <v>1</v>
      </c>
      <c r="AI76" s="90" t="str">
        <f>IFERROR(('Medical equipment-OST'!AI84*AH76)/AO76, "0")</f>
        <v>0</v>
      </c>
      <c r="AJ76" s="90">
        <f>IF('Medical equipment-OST'!AH84="Yes", 'Service providers'!H86, 1)</f>
        <v>1</v>
      </c>
      <c r="AK76" s="90" t="str">
        <f>IFERROR(('Medical equipment-OST'!AJ84*AJ76)/AO76, "0")</f>
        <v>0</v>
      </c>
      <c r="AL76" s="90">
        <f>IF('Medical equipment-OST'!AE84="yes", 1, 0)</f>
        <v>0</v>
      </c>
      <c r="AM76" s="90">
        <f>IF('Medical equipment-OST'!AF84="yes", 1, 0)</f>
        <v>0</v>
      </c>
      <c r="AN76" s="90">
        <f>IF('Medical equipment-OST'!AG84="yes", 1, 0)</f>
        <v>0</v>
      </c>
      <c r="AO76" s="90">
        <f t="shared" si="20"/>
        <v>0</v>
      </c>
      <c r="AP76" s="90">
        <f>IF('Medical equipment-OST'!AO84="Yes", 'Service providers'!G86, 1)</f>
        <v>1</v>
      </c>
      <c r="AQ76" s="90" t="str">
        <f>IFERROR(('Medical equipment-OST'!AP84*AP76)/AW76, "0")</f>
        <v>0</v>
      </c>
      <c r="AR76" s="90">
        <f>IF('Medical equipment-OST'!AO84="Yes", 'Service providers'!H86, 1)</f>
        <v>1</v>
      </c>
      <c r="AS76" s="90" t="str">
        <f>IFERROR(('Medical equipment-OST'!AQ84*AR76)/AW76, "0")</f>
        <v>0</v>
      </c>
      <c r="AT76" s="90">
        <f>IF('Medical equipment-OST'!AL84="yes", 1, 0)</f>
        <v>0</v>
      </c>
      <c r="AU76" s="90">
        <f>IF('Medical equipment-OST'!AM84="yes", 1, 0)</f>
        <v>0</v>
      </c>
      <c r="AV76" s="90">
        <f>IF('Medical equipment-OST'!AN84="yes", 1, 0)</f>
        <v>0</v>
      </c>
      <c r="AW76" s="90">
        <f t="shared" si="21"/>
        <v>0</v>
      </c>
      <c r="AX76" s="90">
        <f>IF('Medical equipment-OST'!AV84="Yes", 'Service providers'!G86, 1)</f>
        <v>1</v>
      </c>
      <c r="AY76" s="90" t="str">
        <f>IFERROR(('Medical equipment-OST'!AW84*AX76)/BE76, "0")</f>
        <v>0</v>
      </c>
      <c r="AZ76" s="90">
        <f>IF('Medical equipment-OST'!AV84="Yes", 'Service providers'!H86, 1)</f>
        <v>1</v>
      </c>
      <c r="BA76" s="90" t="str">
        <f>IFERROR(('Medical equipment-OST'!AX84*AZ76)/BE76, "0")</f>
        <v>0</v>
      </c>
      <c r="BB76" s="90">
        <f>IF('Medical equipment-OST'!AS84="yes", 1, 0)</f>
        <v>0</v>
      </c>
      <c r="BC76" s="90">
        <f>IF('Medical equipment-OST'!AT84="yes", 1, 0)</f>
        <v>0</v>
      </c>
      <c r="BD76" s="90">
        <f>IF('Medical equipment-OST'!AU84="yes", 1, 0)</f>
        <v>0</v>
      </c>
      <c r="BE76" s="90">
        <f t="shared" si="22"/>
        <v>0</v>
      </c>
      <c r="BF76" s="90">
        <f>IF('Medical equipment-OST'!BC84="Yes", 'Service providers'!G86, 1)</f>
        <v>1</v>
      </c>
      <c r="BG76" s="90" t="str">
        <f>IFERROR(('Medical equipment-OST'!BD84*BF76)/BM76, "0")</f>
        <v>0</v>
      </c>
      <c r="BH76" s="90">
        <f>IF('Medical equipment-OST'!BC84="Yes", 'Service providers'!H86, 1)</f>
        <v>1</v>
      </c>
      <c r="BI76" s="90" t="str">
        <f>IFERROR(('Medical equipment-OST'!BE84*BH76)/BM76, "0")</f>
        <v>0</v>
      </c>
      <c r="BJ76" s="90">
        <f>IF('Medical equipment-OST'!AZ84="yes", 1, 0)</f>
        <v>0</v>
      </c>
      <c r="BK76" s="90">
        <f>IF('Medical equipment-OST'!BA84="yes", 1, 0)</f>
        <v>0</v>
      </c>
      <c r="BL76" s="90">
        <f>IF('Medical equipment-OST'!BB84="yes", 1, 0)</f>
        <v>0</v>
      </c>
      <c r="BM76" s="90">
        <f t="shared" si="23"/>
        <v>0</v>
      </c>
    </row>
    <row r="77" spans="1:65" x14ac:dyDescent="0.25">
      <c r="A77" s="98" t="str">
        <f>'Service providers'!A87</f>
        <v>Enter name of Site 11</v>
      </c>
      <c r="B77" s="90">
        <f>IF('Medical equipment-OST'!F85="Yes", 'Service providers'!G87, 1)</f>
        <v>1</v>
      </c>
      <c r="C77" s="90" t="str">
        <f>IFERROR(('Medical equipment-OST'!G85*B77)/I77, "0")</f>
        <v>0</v>
      </c>
      <c r="D77" s="90">
        <f>IF('Medical equipment-OST'!F85="Yes", 'Service providers'!H87, 1)</f>
        <v>1</v>
      </c>
      <c r="E77" s="90" t="str">
        <f>IFERROR(('Medical equipment-OST'!H85*D77)/I77, "0")</f>
        <v>0</v>
      </c>
      <c r="F77" s="90">
        <f>IF('Medical equipment-OST'!C85="yes", 1, 0)</f>
        <v>0</v>
      </c>
      <c r="G77" s="90">
        <f>IF('Medical equipment-OST'!D85="yes", 1, 0)</f>
        <v>0</v>
      </c>
      <c r="H77" s="90">
        <f>IF('Medical equipment-OST'!E85="yes", 1, 0)</f>
        <v>0</v>
      </c>
      <c r="I77" s="90">
        <f t="shared" si="16"/>
        <v>0</v>
      </c>
      <c r="J77" s="90">
        <f>IF('Medical equipment-OST'!M85="Yes", 'Service providers'!G87, 1)</f>
        <v>1</v>
      </c>
      <c r="K77" s="90" t="str">
        <f>IFERROR(('Medical equipment-OST'!N85*J77)/Q77, "0")</f>
        <v>0</v>
      </c>
      <c r="L77" s="90">
        <f>IF('Medical equipment-OST'!M85="Yes", 'Service providers'!H87, 1)</f>
        <v>1</v>
      </c>
      <c r="M77" s="90" t="str">
        <f>IFERROR(('Medical equipment-OST'!O85*L77)/Q77, "0")</f>
        <v>0</v>
      </c>
      <c r="N77" s="90">
        <f>IF('Medical equipment-OST'!J85="yes", 1, 0)</f>
        <v>0</v>
      </c>
      <c r="O77" s="90">
        <f>IF('Medical equipment-OST'!K85="yes", 1, 0)</f>
        <v>0</v>
      </c>
      <c r="P77" s="90">
        <f>IF('Medical equipment-OST'!L85="yes", 1, 0)</f>
        <v>0</v>
      </c>
      <c r="Q77" s="90">
        <f t="shared" si="17"/>
        <v>0</v>
      </c>
      <c r="R77" s="90">
        <f>IF('Medical equipment-OST'!T85="Yes", 'Service providers'!G87, 1)</f>
        <v>1</v>
      </c>
      <c r="S77" s="90" t="str">
        <f>IFERROR(('Medical equipment-OST'!U85*R77)/Y77, "0")</f>
        <v>0</v>
      </c>
      <c r="T77" s="90">
        <f>IF('Medical equipment-OST'!T85="Yes", 'Service providers'!H87, 1)</f>
        <v>1</v>
      </c>
      <c r="U77" s="90" t="str">
        <f>IFERROR(('Medical equipment-OST'!V85*T77)/Y77, "0")</f>
        <v>0</v>
      </c>
      <c r="V77" s="90">
        <f>IF('Medical equipment-OST'!Q85="yes", 1, 0)</f>
        <v>0</v>
      </c>
      <c r="W77" s="90">
        <f>IF('Medical equipment-OST'!R85="yes", 1, 0)</f>
        <v>0</v>
      </c>
      <c r="X77" s="90">
        <f>IF('Medical equipment-OST'!S85="yes", 1, 0)</f>
        <v>0</v>
      </c>
      <c r="Y77" s="90">
        <f t="shared" si="18"/>
        <v>0</v>
      </c>
      <c r="Z77" s="90">
        <f>IF('Medical equipment-OST'!AA85="Yes", 'Service providers'!G87, 1)</f>
        <v>1</v>
      </c>
      <c r="AA77" s="90" t="str">
        <f>IFERROR(('Medical equipment-OST'!AB85*Z77)/AG77, "0")</f>
        <v>0</v>
      </c>
      <c r="AB77" s="90">
        <f>IF('Medical equipment-OST'!AA85="Yes", 'Service providers'!H87, 1)</f>
        <v>1</v>
      </c>
      <c r="AC77" s="90" t="str">
        <f>IFERROR(('Medical equipment-OST'!AC85*AB77)/AG77, "0")</f>
        <v>0</v>
      </c>
      <c r="AD77" s="90">
        <f>IF('Medical equipment-OST'!X85="yes", 1, 0)</f>
        <v>0</v>
      </c>
      <c r="AE77" s="90">
        <f>IF('Medical equipment-OST'!Y85="yes", 1, 0)</f>
        <v>0</v>
      </c>
      <c r="AF77" s="90">
        <f>IF('Medical equipment-OST'!Z85="yes", 1, 0)</f>
        <v>0</v>
      </c>
      <c r="AG77" s="90">
        <f t="shared" si="19"/>
        <v>0</v>
      </c>
      <c r="AH77" s="90">
        <f>IF('Medical equipment-OST'!AH85="Yes", 'Service providers'!G87, 1)</f>
        <v>1</v>
      </c>
      <c r="AI77" s="90" t="str">
        <f>IFERROR(('Medical equipment-OST'!AI85*AH77)/AO77, "0")</f>
        <v>0</v>
      </c>
      <c r="AJ77" s="90">
        <f>IF('Medical equipment-OST'!AH85="Yes", 'Service providers'!H87, 1)</f>
        <v>1</v>
      </c>
      <c r="AK77" s="90" t="str">
        <f>IFERROR(('Medical equipment-OST'!AJ85*AJ77)/AO77, "0")</f>
        <v>0</v>
      </c>
      <c r="AL77" s="90">
        <f>IF('Medical equipment-OST'!AE85="yes", 1, 0)</f>
        <v>0</v>
      </c>
      <c r="AM77" s="90">
        <f>IF('Medical equipment-OST'!AF85="yes", 1, 0)</f>
        <v>0</v>
      </c>
      <c r="AN77" s="90">
        <f>IF('Medical equipment-OST'!AG85="yes", 1, 0)</f>
        <v>0</v>
      </c>
      <c r="AO77" s="90">
        <f t="shared" si="20"/>
        <v>0</v>
      </c>
      <c r="AP77" s="90">
        <f>IF('Medical equipment-OST'!AO85="Yes", 'Service providers'!G87, 1)</f>
        <v>1</v>
      </c>
      <c r="AQ77" s="90" t="str">
        <f>IFERROR(('Medical equipment-OST'!AP85*AP77)/AW77, "0")</f>
        <v>0</v>
      </c>
      <c r="AR77" s="90">
        <f>IF('Medical equipment-OST'!AO85="Yes", 'Service providers'!H87, 1)</f>
        <v>1</v>
      </c>
      <c r="AS77" s="90" t="str">
        <f>IFERROR(('Medical equipment-OST'!AQ85*AR77)/AW77, "0")</f>
        <v>0</v>
      </c>
      <c r="AT77" s="90">
        <f>IF('Medical equipment-OST'!AL85="yes", 1, 0)</f>
        <v>0</v>
      </c>
      <c r="AU77" s="90">
        <f>IF('Medical equipment-OST'!AM85="yes", 1, 0)</f>
        <v>0</v>
      </c>
      <c r="AV77" s="90">
        <f>IF('Medical equipment-OST'!AN85="yes", 1, 0)</f>
        <v>0</v>
      </c>
      <c r="AW77" s="90">
        <f t="shared" si="21"/>
        <v>0</v>
      </c>
      <c r="AX77" s="90">
        <f>IF('Medical equipment-OST'!AV85="Yes", 'Service providers'!G87, 1)</f>
        <v>1</v>
      </c>
      <c r="AY77" s="90" t="str">
        <f>IFERROR(('Medical equipment-OST'!AW85*AX77)/BE77, "0")</f>
        <v>0</v>
      </c>
      <c r="AZ77" s="90">
        <f>IF('Medical equipment-OST'!AV85="Yes", 'Service providers'!H87, 1)</f>
        <v>1</v>
      </c>
      <c r="BA77" s="90" t="str">
        <f>IFERROR(('Medical equipment-OST'!AX85*AZ77)/BE77, "0")</f>
        <v>0</v>
      </c>
      <c r="BB77" s="90">
        <f>IF('Medical equipment-OST'!AS85="yes", 1, 0)</f>
        <v>0</v>
      </c>
      <c r="BC77" s="90">
        <f>IF('Medical equipment-OST'!AT85="yes", 1, 0)</f>
        <v>0</v>
      </c>
      <c r="BD77" s="90">
        <f>IF('Medical equipment-OST'!AU85="yes", 1, 0)</f>
        <v>0</v>
      </c>
      <c r="BE77" s="90">
        <f t="shared" si="22"/>
        <v>0</v>
      </c>
      <c r="BF77" s="90">
        <f>IF('Medical equipment-OST'!BC85="Yes", 'Service providers'!G87, 1)</f>
        <v>1</v>
      </c>
      <c r="BG77" s="90" t="str">
        <f>IFERROR(('Medical equipment-OST'!BD85*BF77)/BM77, "0")</f>
        <v>0</v>
      </c>
      <c r="BH77" s="90">
        <f>IF('Medical equipment-OST'!BC85="Yes", 'Service providers'!H87, 1)</f>
        <v>1</v>
      </c>
      <c r="BI77" s="90" t="str">
        <f>IFERROR(('Medical equipment-OST'!BE85*BH77)/BM77, "0")</f>
        <v>0</v>
      </c>
      <c r="BJ77" s="90">
        <f>IF('Medical equipment-OST'!AZ85="yes", 1, 0)</f>
        <v>0</v>
      </c>
      <c r="BK77" s="90">
        <f>IF('Medical equipment-OST'!BA85="yes", 1, 0)</f>
        <v>0</v>
      </c>
      <c r="BL77" s="90">
        <f>IF('Medical equipment-OST'!BB85="yes", 1, 0)</f>
        <v>0</v>
      </c>
      <c r="BM77" s="90">
        <f t="shared" si="23"/>
        <v>0</v>
      </c>
    </row>
    <row r="78" spans="1:65" x14ac:dyDescent="0.25">
      <c r="A78" s="98" t="str">
        <f>'Service providers'!A88</f>
        <v>Enter name of Site 12</v>
      </c>
      <c r="B78" s="90">
        <f>IF('Medical equipment-OST'!F86="Yes", 'Service providers'!G88, 1)</f>
        <v>1</v>
      </c>
      <c r="C78" s="90" t="str">
        <f>IFERROR(('Medical equipment-OST'!G86*B78)/I78, "0")</f>
        <v>0</v>
      </c>
      <c r="D78" s="90">
        <f>IF('Medical equipment-OST'!F86="Yes", 'Service providers'!H88, 1)</f>
        <v>1</v>
      </c>
      <c r="E78" s="90" t="str">
        <f>IFERROR(('Medical equipment-OST'!H86*D78)/I78, "0")</f>
        <v>0</v>
      </c>
      <c r="F78" s="90">
        <f>IF('Medical equipment-OST'!C86="yes", 1, 0)</f>
        <v>0</v>
      </c>
      <c r="G78" s="90">
        <f>IF('Medical equipment-OST'!D86="yes", 1, 0)</f>
        <v>0</v>
      </c>
      <c r="H78" s="90">
        <f>IF('Medical equipment-OST'!E86="yes", 1, 0)</f>
        <v>0</v>
      </c>
      <c r="I78" s="90">
        <f t="shared" si="16"/>
        <v>0</v>
      </c>
      <c r="J78" s="90">
        <f>IF('Medical equipment-OST'!M86="Yes", 'Service providers'!G88, 1)</f>
        <v>1</v>
      </c>
      <c r="K78" s="90" t="str">
        <f>IFERROR(('Medical equipment-OST'!N86*J78)/Q78, "0")</f>
        <v>0</v>
      </c>
      <c r="L78" s="90">
        <f>IF('Medical equipment-OST'!M86="Yes", 'Service providers'!H88, 1)</f>
        <v>1</v>
      </c>
      <c r="M78" s="90" t="str">
        <f>IFERROR(('Medical equipment-OST'!O86*L78)/Q78, "0")</f>
        <v>0</v>
      </c>
      <c r="N78" s="90">
        <f>IF('Medical equipment-OST'!J86="yes", 1, 0)</f>
        <v>0</v>
      </c>
      <c r="O78" s="90">
        <f>IF('Medical equipment-OST'!K86="yes", 1, 0)</f>
        <v>0</v>
      </c>
      <c r="P78" s="90">
        <f>IF('Medical equipment-OST'!L86="yes", 1, 0)</f>
        <v>0</v>
      </c>
      <c r="Q78" s="90">
        <f t="shared" si="17"/>
        <v>0</v>
      </c>
      <c r="R78" s="90">
        <f>IF('Medical equipment-OST'!T86="Yes", 'Service providers'!G88, 1)</f>
        <v>1</v>
      </c>
      <c r="S78" s="90" t="str">
        <f>IFERROR(('Medical equipment-OST'!U86*R78)/Y78, "0")</f>
        <v>0</v>
      </c>
      <c r="T78" s="90">
        <f>IF('Medical equipment-OST'!T86="Yes", 'Service providers'!H88, 1)</f>
        <v>1</v>
      </c>
      <c r="U78" s="90" t="str">
        <f>IFERROR(('Medical equipment-OST'!V86*T78)/Y78, "0")</f>
        <v>0</v>
      </c>
      <c r="V78" s="90">
        <f>IF('Medical equipment-OST'!Q86="yes", 1, 0)</f>
        <v>0</v>
      </c>
      <c r="W78" s="90">
        <f>IF('Medical equipment-OST'!R86="yes", 1, 0)</f>
        <v>0</v>
      </c>
      <c r="X78" s="90">
        <f>IF('Medical equipment-OST'!S86="yes", 1, 0)</f>
        <v>0</v>
      </c>
      <c r="Y78" s="90">
        <f t="shared" si="18"/>
        <v>0</v>
      </c>
      <c r="Z78" s="90">
        <f>IF('Medical equipment-OST'!AA86="Yes", 'Service providers'!G88, 1)</f>
        <v>1</v>
      </c>
      <c r="AA78" s="90" t="str">
        <f>IFERROR(('Medical equipment-OST'!AB86*Z78)/AG78, "0")</f>
        <v>0</v>
      </c>
      <c r="AB78" s="90">
        <f>IF('Medical equipment-OST'!AA86="Yes", 'Service providers'!H88, 1)</f>
        <v>1</v>
      </c>
      <c r="AC78" s="90" t="str">
        <f>IFERROR(('Medical equipment-OST'!AC86*AB78)/AG78, "0")</f>
        <v>0</v>
      </c>
      <c r="AD78" s="90">
        <f>IF('Medical equipment-OST'!X86="yes", 1, 0)</f>
        <v>0</v>
      </c>
      <c r="AE78" s="90">
        <f>IF('Medical equipment-OST'!Y86="yes", 1, 0)</f>
        <v>0</v>
      </c>
      <c r="AF78" s="90">
        <f>IF('Medical equipment-OST'!Z86="yes", 1, 0)</f>
        <v>0</v>
      </c>
      <c r="AG78" s="90">
        <f t="shared" si="19"/>
        <v>0</v>
      </c>
      <c r="AH78" s="90">
        <f>IF('Medical equipment-OST'!AH86="Yes", 'Service providers'!G88, 1)</f>
        <v>1</v>
      </c>
      <c r="AI78" s="90" t="str">
        <f>IFERROR(('Medical equipment-OST'!AI86*AH78)/AO78, "0")</f>
        <v>0</v>
      </c>
      <c r="AJ78" s="90">
        <f>IF('Medical equipment-OST'!AH86="Yes", 'Service providers'!H88, 1)</f>
        <v>1</v>
      </c>
      <c r="AK78" s="90" t="str">
        <f>IFERROR(('Medical equipment-OST'!AJ86*AJ78)/AO78, "0")</f>
        <v>0</v>
      </c>
      <c r="AL78" s="90">
        <f>IF('Medical equipment-OST'!AE86="yes", 1, 0)</f>
        <v>0</v>
      </c>
      <c r="AM78" s="90">
        <f>IF('Medical equipment-OST'!AF86="yes", 1, 0)</f>
        <v>0</v>
      </c>
      <c r="AN78" s="90">
        <f>IF('Medical equipment-OST'!AG86="yes", 1, 0)</f>
        <v>0</v>
      </c>
      <c r="AO78" s="90">
        <f t="shared" si="20"/>
        <v>0</v>
      </c>
      <c r="AP78" s="90">
        <f>IF('Medical equipment-OST'!AO86="Yes", 'Service providers'!G88, 1)</f>
        <v>1</v>
      </c>
      <c r="AQ78" s="90" t="str">
        <f>IFERROR(('Medical equipment-OST'!AP86*AP78)/AW78, "0")</f>
        <v>0</v>
      </c>
      <c r="AR78" s="90">
        <f>IF('Medical equipment-OST'!AO86="Yes", 'Service providers'!H88, 1)</f>
        <v>1</v>
      </c>
      <c r="AS78" s="90" t="str">
        <f>IFERROR(('Medical equipment-OST'!AQ86*AR78)/AW78, "0")</f>
        <v>0</v>
      </c>
      <c r="AT78" s="90">
        <f>IF('Medical equipment-OST'!AL86="yes", 1, 0)</f>
        <v>0</v>
      </c>
      <c r="AU78" s="90">
        <f>IF('Medical equipment-OST'!AM86="yes", 1, 0)</f>
        <v>0</v>
      </c>
      <c r="AV78" s="90">
        <f>IF('Medical equipment-OST'!AN86="yes", 1, 0)</f>
        <v>0</v>
      </c>
      <c r="AW78" s="90">
        <f t="shared" si="21"/>
        <v>0</v>
      </c>
      <c r="AX78" s="90">
        <f>IF('Medical equipment-OST'!AV86="Yes", 'Service providers'!G88, 1)</f>
        <v>1</v>
      </c>
      <c r="AY78" s="90" t="str">
        <f>IFERROR(('Medical equipment-OST'!AW86*AX78)/BE78, "0")</f>
        <v>0</v>
      </c>
      <c r="AZ78" s="90">
        <f>IF('Medical equipment-OST'!AV86="Yes", 'Service providers'!H88, 1)</f>
        <v>1</v>
      </c>
      <c r="BA78" s="90" t="str">
        <f>IFERROR(('Medical equipment-OST'!AX86*AZ78)/BE78, "0")</f>
        <v>0</v>
      </c>
      <c r="BB78" s="90">
        <f>IF('Medical equipment-OST'!AS86="yes", 1, 0)</f>
        <v>0</v>
      </c>
      <c r="BC78" s="90">
        <f>IF('Medical equipment-OST'!AT86="yes", 1, 0)</f>
        <v>0</v>
      </c>
      <c r="BD78" s="90">
        <f>IF('Medical equipment-OST'!AU86="yes", 1, 0)</f>
        <v>0</v>
      </c>
      <c r="BE78" s="90">
        <f t="shared" si="22"/>
        <v>0</v>
      </c>
      <c r="BF78" s="90">
        <f>IF('Medical equipment-OST'!BC86="Yes", 'Service providers'!G88, 1)</f>
        <v>1</v>
      </c>
      <c r="BG78" s="90" t="str">
        <f>IFERROR(('Medical equipment-OST'!BD86*BF78)/BM78, "0")</f>
        <v>0</v>
      </c>
      <c r="BH78" s="90">
        <f>IF('Medical equipment-OST'!BC86="Yes", 'Service providers'!H88, 1)</f>
        <v>1</v>
      </c>
      <c r="BI78" s="90" t="str">
        <f>IFERROR(('Medical equipment-OST'!BE86*BH78)/BM78, "0")</f>
        <v>0</v>
      </c>
      <c r="BJ78" s="90">
        <f>IF('Medical equipment-OST'!AZ86="yes", 1, 0)</f>
        <v>0</v>
      </c>
      <c r="BK78" s="90">
        <f>IF('Medical equipment-OST'!BA86="yes", 1, 0)</f>
        <v>0</v>
      </c>
      <c r="BL78" s="90">
        <f>IF('Medical equipment-OST'!BB86="yes", 1, 0)</f>
        <v>0</v>
      </c>
      <c r="BM78" s="90">
        <f t="shared" si="23"/>
        <v>0</v>
      </c>
    </row>
    <row r="79" spans="1:65" x14ac:dyDescent="0.25">
      <c r="A79" s="98" t="str">
        <f>'Service providers'!A89</f>
        <v>Enter name of Site 13</v>
      </c>
      <c r="B79" s="90">
        <f>IF('Medical equipment-OST'!F87="Yes", 'Service providers'!G89, 1)</f>
        <v>1</v>
      </c>
      <c r="C79" s="90" t="str">
        <f>IFERROR(('Medical equipment-OST'!G87*B79)/I79, "0")</f>
        <v>0</v>
      </c>
      <c r="D79" s="90">
        <f>IF('Medical equipment-OST'!F87="Yes", 'Service providers'!H89, 1)</f>
        <v>1</v>
      </c>
      <c r="E79" s="90" t="str">
        <f>IFERROR(('Medical equipment-OST'!H87*D79)/I79, "0")</f>
        <v>0</v>
      </c>
      <c r="F79" s="90">
        <f>IF('Medical equipment-OST'!C87="yes", 1, 0)</f>
        <v>0</v>
      </c>
      <c r="G79" s="90">
        <f>IF('Medical equipment-OST'!D87="yes", 1, 0)</f>
        <v>0</v>
      </c>
      <c r="H79" s="90">
        <f>IF('Medical equipment-OST'!E87="yes", 1, 0)</f>
        <v>0</v>
      </c>
      <c r="I79" s="90">
        <f t="shared" si="16"/>
        <v>0</v>
      </c>
      <c r="J79" s="90">
        <f>IF('Medical equipment-OST'!M87="Yes", 'Service providers'!G89, 1)</f>
        <v>1</v>
      </c>
      <c r="K79" s="90" t="str">
        <f>IFERROR(('Medical equipment-OST'!N87*J79)/Q79, "0")</f>
        <v>0</v>
      </c>
      <c r="L79" s="90">
        <f>IF('Medical equipment-OST'!M87="Yes", 'Service providers'!H89, 1)</f>
        <v>1</v>
      </c>
      <c r="M79" s="90" t="str">
        <f>IFERROR(('Medical equipment-OST'!O87*L79)/Q79, "0")</f>
        <v>0</v>
      </c>
      <c r="N79" s="90">
        <f>IF('Medical equipment-OST'!J87="yes", 1, 0)</f>
        <v>0</v>
      </c>
      <c r="O79" s="90">
        <f>IF('Medical equipment-OST'!K87="yes", 1, 0)</f>
        <v>0</v>
      </c>
      <c r="P79" s="90">
        <f>IF('Medical equipment-OST'!L87="yes", 1, 0)</f>
        <v>0</v>
      </c>
      <c r="Q79" s="90">
        <f t="shared" si="17"/>
        <v>0</v>
      </c>
      <c r="R79" s="90">
        <f>IF('Medical equipment-OST'!T87="Yes", 'Service providers'!G89, 1)</f>
        <v>1</v>
      </c>
      <c r="S79" s="90" t="str">
        <f>IFERROR(('Medical equipment-OST'!U87*R79)/Y79, "0")</f>
        <v>0</v>
      </c>
      <c r="T79" s="90">
        <f>IF('Medical equipment-OST'!T87="Yes", 'Service providers'!H89, 1)</f>
        <v>1</v>
      </c>
      <c r="U79" s="90" t="str">
        <f>IFERROR(('Medical equipment-OST'!V87*T79)/Y79, "0")</f>
        <v>0</v>
      </c>
      <c r="V79" s="90">
        <f>IF('Medical equipment-OST'!Q87="yes", 1, 0)</f>
        <v>0</v>
      </c>
      <c r="W79" s="90">
        <f>IF('Medical equipment-OST'!R87="yes", 1, 0)</f>
        <v>0</v>
      </c>
      <c r="X79" s="90">
        <f>IF('Medical equipment-OST'!S87="yes", 1, 0)</f>
        <v>0</v>
      </c>
      <c r="Y79" s="90">
        <f t="shared" si="18"/>
        <v>0</v>
      </c>
      <c r="Z79" s="90">
        <f>IF('Medical equipment-OST'!AA87="Yes", 'Service providers'!G89, 1)</f>
        <v>1</v>
      </c>
      <c r="AA79" s="90" t="str">
        <f>IFERROR(('Medical equipment-OST'!AB87*Z79)/AG79, "0")</f>
        <v>0</v>
      </c>
      <c r="AB79" s="90">
        <f>IF('Medical equipment-OST'!AA87="Yes", 'Service providers'!H89, 1)</f>
        <v>1</v>
      </c>
      <c r="AC79" s="90" t="str">
        <f>IFERROR(('Medical equipment-OST'!AC87*AB79)/AG79, "0")</f>
        <v>0</v>
      </c>
      <c r="AD79" s="90">
        <f>IF('Medical equipment-OST'!X87="yes", 1, 0)</f>
        <v>0</v>
      </c>
      <c r="AE79" s="90">
        <f>IF('Medical equipment-OST'!Y87="yes", 1, 0)</f>
        <v>0</v>
      </c>
      <c r="AF79" s="90">
        <f>IF('Medical equipment-OST'!Z87="yes", 1, 0)</f>
        <v>0</v>
      </c>
      <c r="AG79" s="90">
        <f t="shared" si="19"/>
        <v>0</v>
      </c>
      <c r="AH79" s="90">
        <f>IF('Medical equipment-OST'!AH87="Yes", 'Service providers'!G89, 1)</f>
        <v>1</v>
      </c>
      <c r="AI79" s="90" t="str">
        <f>IFERROR(('Medical equipment-OST'!AI87*AH79)/AO79, "0")</f>
        <v>0</v>
      </c>
      <c r="AJ79" s="90">
        <f>IF('Medical equipment-OST'!AH87="Yes", 'Service providers'!H89, 1)</f>
        <v>1</v>
      </c>
      <c r="AK79" s="90" t="str">
        <f>IFERROR(('Medical equipment-OST'!AJ87*AJ79)/AO79, "0")</f>
        <v>0</v>
      </c>
      <c r="AL79" s="90">
        <f>IF('Medical equipment-OST'!AE87="yes", 1, 0)</f>
        <v>0</v>
      </c>
      <c r="AM79" s="90">
        <f>IF('Medical equipment-OST'!AF87="yes", 1, 0)</f>
        <v>0</v>
      </c>
      <c r="AN79" s="90">
        <f>IF('Medical equipment-OST'!AG87="yes", 1, 0)</f>
        <v>0</v>
      </c>
      <c r="AO79" s="90">
        <f t="shared" si="20"/>
        <v>0</v>
      </c>
      <c r="AP79" s="90">
        <f>IF('Medical equipment-OST'!AO87="Yes", 'Service providers'!G89, 1)</f>
        <v>1</v>
      </c>
      <c r="AQ79" s="90" t="str">
        <f>IFERROR(('Medical equipment-OST'!AP87*AP79)/AW79, "0")</f>
        <v>0</v>
      </c>
      <c r="AR79" s="90">
        <f>IF('Medical equipment-OST'!AO87="Yes", 'Service providers'!H89, 1)</f>
        <v>1</v>
      </c>
      <c r="AS79" s="90" t="str">
        <f>IFERROR(('Medical equipment-OST'!AQ87*AR79)/AW79, "0")</f>
        <v>0</v>
      </c>
      <c r="AT79" s="90">
        <f>IF('Medical equipment-OST'!AL87="yes", 1, 0)</f>
        <v>0</v>
      </c>
      <c r="AU79" s="90">
        <f>IF('Medical equipment-OST'!AM87="yes", 1, 0)</f>
        <v>0</v>
      </c>
      <c r="AV79" s="90">
        <f>IF('Medical equipment-OST'!AN87="yes", 1, 0)</f>
        <v>0</v>
      </c>
      <c r="AW79" s="90">
        <f t="shared" si="21"/>
        <v>0</v>
      </c>
      <c r="AX79" s="90">
        <f>IF('Medical equipment-OST'!AV87="Yes", 'Service providers'!G89, 1)</f>
        <v>1</v>
      </c>
      <c r="AY79" s="90" t="str">
        <f>IFERROR(('Medical equipment-OST'!AW87*AX79)/BE79, "0")</f>
        <v>0</v>
      </c>
      <c r="AZ79" s="90">
        <f>IF('Medical equipment-OST'!AV87="Yes", 'Service providers'!H89, 1)</f>
        <v>1</v>
      </c>
      <c r="BA79" s="90" t="str">
        <f>IFERROR(('Medical equipment-OST'!AX87*AZ79)/BE79, "0")</f>
        <v>0</v>
      </c>
      <c r="BB79" s="90">
        <f>IF('Medical equipment-OST'!AS87="yes", 1, 0)</f>
        <v>0</v>
      </c>
      <c r="BC79" s="90">
        <f>IF('Medical equipment-OST'!AT87="yes", 1, 0)</f>
        <v>0</v>
      </c>
      <c r="BD79" s="90">
        <f>IF('Medical equipment-OST'!AU87="yes", 1, 0)</f>
        <v>0</v>
      </c>
      <c r="BE79" s="90">
        <f t="shared" si="22"/>
        <v>0</v>
      </c>
      <c r="BF79" s="90">
        <f>IF('Medical equipment-OST'!BC87="Yes", 'Service providers'!G89, 1)</f>
        <v>1</v>
      </c>
      <c r="BG79" s="90" t="str">
        <f>IFERROR(('Medical equipment-OST'!BD87*BF79)/BM79, "0")</f>
        <v>0</v>
      </c>
      <c r="BH79" s="90">
        <f>IF('Medical equipment-OST'!BC87="Yes", 'Service providers'!H89, 1)</f>
        <v>1</v>
      </c>
      <c r="BI79" s="90" t="str">
        <f>IFERROR(('Medical equipment-OST'!BE87*BH79)/BM79, "0")</f>
        <v>0</v>
      </c>
      <c r="BJ79" s="90">
        <f>IF('Medical equipment-OST'!AZ87="yes", 1, 0)</f>
        <v>0</v>
      </c>
      <c r="BK79" s="90">
        <f>IF('Medical equipment-OST'!BA87="yes", 1, 0)</f>
        <v>0</v>
      </c>
      <c r="BL79" s="90">
        <f>IF('Medical equipment-OST'!BB87="yes", 1, 0)</f>
        <v>0</v>
      </c>
      <c r="BM79" s="90">
        <f t="shared" si="23"/>
        <v>0</v>
      </c>
    </row>
    <row r="80" spans="1:65" x14ac:dyDescent="0.25">
      <c r="A80" s="98" t="str">
        <f>'Service providers'!A90</f>
        <v>Enter name of Site 14</v>
      </c>
      <c r="B80" s="90">
        <f>IF('Medical equipment-OST'!F88="Yes", 'Service providers'!G90, 1)</f>
        <v>1</v>
      </c>
      <c r="C80" s="90" t="str">
        <f>IFERROR(('Medical equipment-OST'!G88*B80)/I80, "0")</f>
        <v>0</v>
      </c>
      <c r="D80" s="90">
        <f>IF('Medical equipment-OST'!F88="Yes", 'Service providers'!H90, 1)</f>
        <v>1</v>
      </c>
      <c r="E80" s="90" t="str">
        <f>IFERROR(('Medical equipment-OST'!H88*D80)/I80, "0")</f>
        <v>0</v>
      </c>
      <c r="F80" s="90">
        <f>IF('Medical equipment-OST'!C88="yes", 1, 0)</f>
        <v>0</v>
      </c>
      <c r="G80" s="90">
        <f>IF('Medical equipment-OST'!D88="yes", 1, 0)</f>
        <v>0</v>
      </c>
      <c r="H80" s="90">
        <f>IF('Medical equipment-OST'!E88="yes", 1, 0)</f>
        <v>0</v>
      </c>
      <c r="I80" s="90">
        <f t="shared" si="16"/>
        <v>0</v>
      </c>
      <c r="J80" s="90">
        <f>IF('Medical equipment-OST'!M88="Yes", 'Service providers'!G90, 1)</f>
        <v>1</v>
      </c>
      <c r="K80" s="90" t="str">
        <f>IFERROR(('Medical equipment-OST'!N88*J80)/Q80, "0")</f>
        <v>0</v>
      </c>
      <c r="L80" s="90">
        <f>IF('Medical equipment-OST'!M88="Yes", 'Service providers'!H90, 1)</f>
        <v>1</v>
      </c>
      <c r="M80" s="90" t="str">
        <f>IFERROR(('Medical equipment-OST'!O88*L80)/Q80, "0")</f>
        <v>0</v>
      </c>
      <c r="N80" s="90">
        <f>IF('Medical equipment-OST'!J88="yes", 1, 0)</f>
        <v>0</v>
      </c>
      <c r="O80" s="90">
        <f>IF('Medical equipment-OST'!K88="yes", 1, 0)</f>
        <v>0</v>
      </c>
      <c r="P80" s="90">
        <f>IF('Medical equipment-OST'!L88="yes", 1, 0)</f>
        <v>0</v>
      </c>
      <c r="Q80" s="90">
        <f t="shared" si="17"/>
        <v>0</v>
      </c>
      <c r="R80" s="90">
        <f>IF('Medical equipment-OST'!T88="Yes", 'Service providers'!G90, 1)</f>
        <v>1</v>
      </c>
      <c r="S80" s="90" t="str">
        <f>IFERROR(('Medical equipment-OST'!U88*R80)/Y80, "0")</f>
        <v>0</v>
      </c>
      <c r="T80" s="90">
        <f>IF('Medical equipment-OST'!T88="Yes", 'Service providers'!H90, 1)</f>
        <v>1</v>
      </c>
      <c r="U80" s="90" t="str">
        <f>IFERROR(('Medical equipment-OST'!V88*T80)/Y80, "0")</f>
        <v>0</v>
      </c>
      <c r="V80" s="90">
        <f>IF('Medical equipment-OST'!Q88="yes", 1, 0)</f>
        <v>0</v>
      </c>
      <c r="W80" s="90">
        <f>IF('Medical equipment-OST'!R88="yes", 1, 0)</f>
        <v>0</v>
      </c>
      <c r="X80" s="90">
        <f>IF('Medical equipment-OST'!S88="yes", 1, 0)</f>
        <v>0</v>
      </c>
      <c r="Y80" s="90">
        <f t="shared" si="18"/>
        <v>0</v>
      </c>
      <c r="Z80" s="90">
        <f>IF('Medical equipment-OST'!AA88="Yes", 'Service providers'!G90, 1)</f>
        <v>1</v>
      </c>
      <c r="AA80" s="90" t="str">
        <f>IFERROR(('Medical equipment-OST'!AB88*Z80)/AG80, "0")</f>
        <v>0</v>
      </c>
      <c r="AB80" s="90">
        <f>IF('Medical equipment-OST'!AA88="Yes", 'Service providers'!H90, 1)</f>
        <v>1</v>
      </c>
      <c r="AC80" s="90" t="str">
        <f>IFERROR(('Medical equipment-OST'!AC88*AB80)/AG80, "0")</f>
        <v>0</v>
      </c>
      <c r="AD80" s="90">
        <f>IF('Medical equipment-OST'!X88="yes", 1, 0)</f>
        <v>0</v>
      </c>
      <c r="AE80" s="90">
        <f>IF('Medical equipment-OST'!Y88="yes", 1, 0)</f>
        <v>0</v>
      </c>
      <c r="AF80" s="90">
        <f>IF('Medical equipment-OST'!Z88="yes", 1, 0)</f>
        <v>0</v>
      </c>
      <c r="AG80" s="90">
        <f t="shared" si="19"/>
        <v>0</v>
      </c>
      <c r="AH80" s="90">
        <f>IF('Medical equipment-OST'!AH88="Yes", 'Service providers'!G90, 1)</f>
        <v>1</v>
      </c>
      <c r="AI80" s="90" t="str">
        <f>IFERROR(('Medical equipment-OST'!AI88*AH80)/AO80, "0")</f>
        <v>0</v>
      </c>
      <c r="AJ80" s="90">
        <f>IF('Medical equipment-OST'!AH88="Yes", 'Service providers'!H90, 1)</f>
        <v>1</v>
      </c>
      <c r="AK80" s="90" t="str">
        <f>IFERROR(('Medical equipment-OST'!AJ88*AJ80)/AO80, "0")</f>
        <v>0</v>
      </c>
      <c r="AL80" s="90">
        <f>IF('Medical equipment-OST'!AE88="yes", 1, 0)</f>
        <v>0</v>
      </c>
      <c r="AM80" s="90">
        <f>IF('Medical equipment-OST'!AF88="yes", 1, 0)</f>
        <v>0</v>
      </c>
      <c r="AN80" s="90">
        <f>IF('Medical equipment-OST'!AG88="yes", 1, 0)</f>
        <v>0</v>
      </c>
      <c r="AO80" s="90">
        <f t="shared" si="20"/>
        <v>0</v>
      </c>
      <c r="AP80" s="90">
        <f>IF('Medical equipment-OST'!AO88="Yes", 'Service providers'!G90, 1)</f>
        <v>1</v>
      </c>
      <c r="AQ80" s="90" t="str">
        <f>IFERROR(('Medical equipment-OST'!AP88*AP80)/AW80, "0")</f>
        <v>0</v>
      </c>
      <c r="AR80" s="90">
        <f>IF('Medical equipment-OST'!AO88="Yes", 'Service providers'!H90, 1)</f>
        <v>1</v>
      </c>
      <c r="AS80" s="90" t="str">
        <f>IFERROR(('Medical equipment-OST'!AQ88*AR80)/AW80, "0")</f>
        <v>0</v>
      </c>
      <c r="AT80" s="90">
        <f>IF('Medical equipment-OST'!AL88="yes", 1, 0)</f>
        <v>0</v>
      </c>
      <c r="AU80" s="90">
        <f>IF('Medical equipment-OST'!AM88="yes", 1, 0)</f>
        <v>0</v>
      </c>
      <c r="AV80" s="90">
        <f>IF('Medical equipment-OST'!AN88="yes", 1, 0)</f>
        <v>0</v>
      </c>
      <c r="AW80" s="90">
        <f t="shared" si="21"/>
        <v>0</v>
      </c>
      <c r="AX80" s="90">
        <f>IF('Medical equipment-OST'!AV88="Yes", 'Service providers'!G90, 1)</f>
        <v>1</v>
      </c>
      <c r="AY80" s="90" t="str">
        <f>IFERROR(('Medical equipment-OST'!AW88*AX80)/BE80, "0")</f>
        <v>0</v>
      </c>
      <c r="AZ80" s="90">
        <f>IF('Medical equipment-OST'!AV88="Yes", 'Service providers'!H90, 1)</f>
        <v>1</v>
      </c>
      <c r="BA80" s="90" t="str">
        <f>IFERROR(('Medical equipment-OST'!AX88*AZ80)/BE80, "0")</f>
        <v>0</v>
      </c>
      <c r="BB80" s="90">
        <f>IF('Medical equipment-OST'!AS88="yes", 1, 0)</f>
        <v>0</v>
      </c>
      <c r="BC80" s="90">
        <f>IF('Medical equipment-OST'!AT88="yes", 1, 0)</f>
        <v>0</v>
      </c>
      <c r="BD80" s="90">
        <f>IF('Medical equipment-OST'!AU88="yes", 1, 0)</f>
        <v>0</v>
      </c>
      <c r="BE80" s="90">
        <f t="shared" si="22"/>
        <v>0</v>
      </c>
      <c r="BF80" s="90">
        <f>IF('Medical equipment-OST'!BC88="Yes", 'Service providers'!G90, 1)</f>
        <v>1</v>
      </c>
      <c r="BG80" s="90" t="str">
        <f>IFERROR(('Medical equipment-OST'!BD88*BF80)/BM80, "0")</f>
        <v>0</v>
      </c>
      <c r="BH80" s="90">
        <f>IF('Medical equipment-OST'!BC88="Yes", 'Service providers'!H90, 1)</f>
        <v>1</v>
      </c>
      <c r="BI80" s="90" t="str">
        <f>IFERROR(('Medical equipment-OST'!BE88*BH80)/BM80, "0")</f>
        <v>0</v>
      </c>
      <c r="BJ80" s="90">
        <f>IF('Medical equipment-OST'!AZ88="yes", 1, 0)</f>
        <v>0</v>
      </c>
      <c r="BK80" s="90">
        <f>IF('Medical equipment-OST'!BA88="yes", 1, 0)</f>
        <v>0</v>
      </c>
      <c r="BL80" s="90">
        <f>IF('Medical equipment-OST'!BB88="yes", 1, 0)</f>
        <v>0</v>
      </c>
      <c r="BM80" s="90">
        <f t="shared" si="23"/>
        <v>0</v>
      </c>
    </row>
    <row r="81" spans="1:65" x14ac:dyDescent="0.25">
      <c r="A81" s="98" t="str">
        <f>'Service providers'!A91</f>
        <v>Enter name of Site 15</v>
      </c>
      <c r="B81" s="90">
        <f>IF('Medical equipment-OST'!F89="Yes", 'Service providers'!G91, 1)</f>
        <v>1</v>
      </c>
      <c r="C81" s="90" t="str">
        <f>IFERROR(('Medical equipment-OST'!G89*B81)/I81, "0")</f>
        <v>0</v>
      </c>
      <c r="D81" s="90">
        <f>IF('Medical equipment-OST'!F89="Yes", 'Service providers'!H91, 1)</f>
        <v>1</v>
      </c>
      <c r="E81" s="90" t="str">
        <f>IFERROR(('Medical equipment-OST'!H89*D81)/I81, "0")</f>
        <v>0</v>
      </c>
      <c r="F81" s="90">
        <f>IF('Medical equipment-OST'!C89="yes", 1, 0)</f>
        <v>0</v>
      </c>
      <c r="G81" s="90">
        <f>IF('Medical equipment-OST'!D89="yes", 1, 0)</f>
        <v>0</v>
      </c>
      <c r="H81" s="90">
        <f>IF('Medical equipment-OST'!E89="yes", 1, 0)</f>
        <v>0</v>
      </c>
      <c r="I81" s="90">
        <f t="shared" si="16"/>
        <v>0</v>
      </c>
      <c r="J81" s="90">
        <f>IF('Medical equipment-OST'!M89="Yes", 'Service providers'!G91, 1)</f>
        <v>1</v>
      </c>
      <c r="K81" s="90" t="str">
        <f>IFERROR(('Medical equipment-OST'!N89*J81)/Q81, "0")</f>
        <v>0</v>
      </c>
      <c r="L81" s="90">
        <f>IF('Medical equipment-OST'!M89="Yes", 'Service providers'!H91, 1)</f>
        <v>1</v>
      </c>
      <c r="M81" s="90" t="str">
        <f>IFERROR(('Medical equipment-OST'!O89*L81)/Q81, "0")</f>
        <v>0</v>
      </c>
      <c r="N81" s="90">
        <f>IF('Medical equipment-OST'!J89="yes", 1, 0)</f>
        <v>0</v>
      </c>
      <c r="O81" s="90">
        <f>IF('Medical equipment-OST'!K89="yes", 1, 0)</f>
        <v>0</v>
      </c>
      <c r="P81" s="90">
        <f>IF('Medical equipment-OST'!L89="yes", 1, 0)</f>
        <v>0</v>
      </c>
      <c r="Q81" s="90">
        <f t="shared" si="17"/>
        <v>0</v>
      </c>
      <c r="R81" s="90">
        <f>IF('Medical equipment-OST'!T89="Yes", 'Service providers'!G91, 1)</f>
        <v>1</v>
      </c>
      <c r="S81" s="90" t="str">
        <f>IFERROR(('Medical equipment-OST'!U89*R81)/Y81, "0")</f>
        <v>0</v>
      </c>
      <c r="T81" s="90">
        <f>IF('Medical equipment-OST'!T89="Yes", 'Service providers'!H91, 1)</f>
        <v>1</v>
      </c>
      <c r="U81" s="90" t="str">
        <f>IFERROR(('Medical equipment-OST'!V89*T81)/Y81, "0")</f>
        <v>0</v>
      </c>
      <c r="V81" s="90">
        <f>IF('Medical equipment-OST'!Q89="yes", 1, 0)</f>
        <v>0</v>
      </c>
      <c r="W81" s="90">
        <f>IF('Medical equipment-OST'!R89="yes", 1, 0)</f>
        <v>0</v>
      </c>
      <c r="X81" s="90">
        <f>IF('Medical equipment-OST'!S89="yes", 1, 0)</f>
        <v>0</v>
      </c>
      <c r="Y81" s="90">
        <f t="shared" si="18"/>
        <v>0</v>
      </c>
      <c r="Z81" s="90">
        <f>IF('Medical equipment-OST'!AA89="Yes", 'Service providers'!G91, 1)</f>
        <v>1</v>
      </c>
      <c r="AA81" s="90" t="str">
        <f>IFERROR(('Medical equipment-OST'!AB89*Z81)/AG81, "0")</f>
        <v>0</v>
      </c>
      <c r="AB81" s="90">
        <f>IF('Medical equipment-OST'!AA89="Yes", 'Service providers'!H91, 1)</f>
        <v>1</v>
      </c>
      <c r="AC81" s="90" t="str">
        <f>IFERROR(('Medical equipment-OST'!AC89*AB81)/AG81, "0")</f>
        <v>0</v>
      </c>
      <c r="AD81" s="90">
        <f>IF('Medical equipment-OST'!X89="yes", 1, 0)</f>
        <v>0</v>
      </c>
      <c r="AE81" s="90">
        <f>IF('Medical equipment-OST'!Y89="yes", 1, 0)</f>
        <v>0</v>
      </c>
      <c r="AF81" s="90">
        <f>IF('Medical equipment-OST'!Z89="yes", 1, 0)</f>
        <v>0</v>
      </c>
      <c r="AG81" s="90">
        <f t="shared" si="19"/>
        <v>0</v>
      </c>
      <c r="AH81" s="90">
        <f>IF('Medical equipment-OST'!AH89="Yes", 'Service providers'!G91, 1)</f>
        <v>1</v>
      </c>
      <c r="AI81" s="90" t="str">
        <f>IFERROR(('Medical equipment-OST'!AI89*AH81)/AO81, "0")</f>
        <v>0</v>
      </c>
      <c r="AJ81" s="90">
        <f>IF('Medical equipment-OST'!AH89="Yes", 'Service providers'!H91, 1)</f>
        <v>1</v>
      </c>
      <c r="AK81" s="90" t="str">
        <f>IFERROR(('Medical equipment-OST'!AJ89*AJ81)/AO81, "0")</f>
        <v>0</v>
      </c>
      <c r="AL81" s="90">
        <f>IF('Medical equipment-OST'!AE89="yes", 1, 0)</f>
        <v>0</v>
      </c>
      <c r="AM81" s="90">
        <f>IF('Medical equipment-OST'!AF89="yes", 1, 0)</f>
        <v>0</v>
      </c>
      <c r="AN81" s="90">
        <f>IF('Medical equipment-OST'!AG89="yes", 1, 0)</f>
        <v>0</v>
      </c>
      <c r="AO81" s="90">
        <f t="shared" si="20"/>
        <v>0</v>
      </c>
      <c r="AP81" s="90">
        <f>IF('Medical equipment-OST'!AO89="Yes", 'Service providers'!G91, 1)</f>
        <v>1</v>
      </c>
      <c r="AQ81" s="90" t="str">
        <f>IFERROR(('Medical equipment-OST'!AP89*AP81)/AW81, "0")</f>
        <v>0</v>
      </c>
      <c r="AR81" s="90">
        <f>IF('Medical equipment-OST'!AO89="Yes", 'Service providers'!H91, 1)</f>
        <v>1</v>
      </c>
      <c r="AS81" s="90" t="str">
        <f>IFERROR(('Medical equipment-OST'!AQ89*AR81)/AW81, "0")</f>
        <v>0</v>
      </c>
      <c r="AT81" s="90">
        <f>IF('Medical equipment-OST'!AL89="yes", 1, 0)</f>
        <v>0</v>
      </c>
      <c r="AU81" s="90">
        <f>IF('Medical equipment-OST'!AM89="yes", 1, 0)</f>
        <v>0</v>
      </c>
      <c r="AV81" s="90">
        <f>IF('Medical equipment-OST'!AN89="yes", 1, 0)</f>
        <v>0</v>
      </c>
      <c r="AW81" s="90">
        <f t="shared" si="21"/>
        <v>0</v>
      </c>
      <c r="AX81" s="90">
        <f>IF('Medical equipment-OST'!AV89="Yes", 'Service providers'!G91, 1)</f>
        <v>1</v>
      </c>
      <c r="AY81" s="90" t="str">
        <f>IFERROR(('Medical equipment-OST'!AW89*AX81)/BE81, "0")</f>
        <v>0</v>
      </c>
      <c r="AZ81" s="90">
        <f>IF('Medical equipment-OST'!AV89="Yes", 'Service providers'!H91, 1)</f>
        <v>1</v>
      </c>
      <c r="BA81" s="90" t="str">
        <f>IFERROR(('Medical equipment-OST'!AX89*AZ81)/BE81, "0")</f>
        <v>0</v>
      </c>
      <c r="BB81" s="90">
        <f>IF('Medical equipment-OST'!AS89="yes", 1, 0)</f>
        <v>0</v>
      </c>
      <c r="BC81" s="90">
        <f>IF('Medical equipment-OST'!AT89="yes", 1, 0)</f>
        <v>0</v>
      </c>
      <c r="BD81" s="90">
        <f>IF('Medical equipment-OST'!AU89="yes", 1, 0)</f>
        <v>0</v>
      </c>
      <c r="BE81" s="90">
        <f t="shared" si="22"/>
        <v>0</v>
      </c>
      <c r="BF81" s="90">
        <f>IF('Medical equipment-OST'!BC89="Yes", 'Service providers'!G91, 1)</f>
        <v>1</v>
      </c>
      <c r="BG81" s="90" t="str">
        <f>IFERROR(('Medical equipment-OST'!BD89*BF81)/BM81, "0")</f>
        <v>0</v>
      </c>
      <c r="BH81" s="90">
        <f>IF('Medical equipment-OST'!BC89="Yes", 'Service providers'!H91, 1)</f>
        <v>1</v>
      </c>
      <c r="BI81" s="90" t="str">
        <f>IFERROR(('Medical equipment-OST'!BE89*BH81)/BM81, "0")</f>
        <v>0</v>
      </c>
      <c r="BJ81" s="90">
        <f>IF('Medical equipment-OST'!AZ89="yes", 1, 0)</f>
        <v>0</v>
      </c>
      <c r="BK81" s="90">
        <f>IF('Medical equipment-OST'!BA89="yes", 1, 0)</f>
        <v>0</v>
      </c>
      <c r="BL81" s="90">
        <f>IF('Medical equipment-OST'!BB89="yes", 1, 0)</f>
        <v>0</v>
      </c>
      <c r="BM81" s="90">
        <f t="shared" si="23"/>
        <v>0</v>
      </c>
    </row>
    <row r="82" spans="1:65" x14ac:dyDescent="0.25">
      <c r="A82" s="98" t="str">
        <f>'Service providers'!A92</f>
        <v>Enter name of Site 16</v>
      </c>
      <c r="B82" s="90">
        <f>IF('Medical equipment-OST'!F90="Yes", 'Service providers'!G92, 1)</f>
        <v>1</v>
      </c>
      <c r="C82" s="90" t="str">
        <f>IFERROR(('Medical equipment-OST'!G90*B82)/I82, "0")</f>
        <v>0</v>
      </c>
      <c r="D82" s="90">
        <f>IF('Medical equipment-OST'!F90="Yes", 'Service providers'!H92, 1)</f>
        <v>1</v>
      </c>
      <c r="E82" s="90" t="str">
        <f>IFERROR(('Medical equipment-OST'!H90*D82)/I82, "0")</f>
        <v>0</v>
      </c>
      <c r="F82" s="90">
        <f>IF('Medical equipment-OST'!C90="yes", 1, 0)</f>
        <v>0</v>
      </c>
      <c r="G82" s="90">
        <f>IF('Medical equipment-OST'!D90="yes", 1, 0)</f>
        <v>0</v>
      </c>
      <c r="H82" s="90">
        <f>IF('Medical equipment-OST'!E90="yes", 1, 0)</f>
        <v>0</v>
      </c>
      <c r="I82" s="90">
        <f t="shared" si="16"/>
        <v>0</v>
      </c>
      <c r="J82" s="90">
        <f>IF('Medical equipment-OST'!M90="Yes", 'Service providers'!G92, 1)</f>
        <v>1</v>
      </c>
      <c r="K82" s="90" t="str">
        <f>IFERROR(('Medical equipment-OST'!N90*J82)/Q82, "0")</f>
        <v>0</v>
      </c>
      <c r="L82" s="90">
        <f>IF('Medical equipment-OST'!M90="Yes", 'Service providers'!H92, 1)</f>
        <v>1</v>
      </c>
      <c r="M82" s="90" t="str">
        <f>IFERROR(('Medical equipment-OST'!O90*L82)/Q82, "0")</f>
        <v>0</v>
      </c>
      <c r="N82" s="90">
        <f>IF('Medical equipment-OST'!J90="yes", 1, 0)</f>
        <v>0</v>
      </c>
      <c r="O82" s="90">
        <f>IF('Medical equipment-OST'!K90="yes", 1, 0)</f>
        <v>0</v>
      </c>
      <c r="P82" s="90">
        <f>IF('Medical equipment-OST'!L90="yes", 1, 0)</f>
        <v>0</v>
      </c>
      <c r="Q82" s="90">
        <f t="shared" si="17"/>
        <v>0</v>
      </c>
      <c r="R82" s="90">
        <f>IF('Medical equipment-OST'!T90="Yes", 'Service providers'!G92, 1)</f>
        <v>1</v>
      </c>
      <c r="S82" s="90" t="str">
        <f>IFERROR(('Medical equipment-OST'!U90*R82)/Y82, "0")</f>
        <v>0</v>
      </c>
      <c r="T82" s="90">
        <f>IF('Medical equipment-OST'!T90="Yes", 'Service providers'!H92, 1)</f>
        <v>1</v>
      </c>
      <c r="U82" s="90" t="str">
        <f>IFERROR(('Medical equipment-OST'!V90*T82)/Y82, "0")</f>
        <v>0</v>
      </c>
      <c r="V82" s="90">
        <f>IF('Medical equipment-OST'!Q90="yes", 1, 0)</f>
        <v>0</v>
      </c>
      <c r="W82" s="90">
        <f>IF('Medical equipment-OST'!R90="yes", 1, 0)</f>
        <v>0</v>
      </c>
      <c r="X82" s="90">
        <f>IF('Medical equipment-OST'!S90="yes", 1, 0)</f>
        <v>0</v>
      </c>
      <c r="Y82" s="90">
        <f t="shared" si="18"/>
        <v>0</v>
      </c>
      <c r="Z82" s="90">
        <f>IF('Medical equipment-OST'!AA90="Yes", 'Service providers'!G92, 1)</f>
        <v>1</v>
      </c>
      <c r="AA82" s="90" t="str">
        <f>IFERROR(('Medical equipment-OST'!AB90*Z82)/AG82, "0")</f>
        <v>0</v>
      </c>
      <c r="AB82" s="90">
        <f>IF('Medical equipment-OST'!AA90="Yes", 'Service providers'!H92, 1)</f>
        <v>1</v>
      </c>
      <c r="AC82" s="90" t="str">
        <f>IFERROR(('Medical equipment-OST'!AC90*AB82)/AG82, "0")</f>
        <v>0</v>
      </c>
      <c r="AD82" s="90">
        <f>IF('Medical equipment-OST'!X90="yes", 1, 0)</f>
        <v>0</v>
      </c>
      <c r="AE82" s="90">
        <f>IF('Medical equipment-OST'!Y90="yes", 1, 0)</f>
        <v>0</v>
      </c>
      <c r="AF82" s="90">
        <f>IF('Medical equipment-OST'!Z90="yes", 1, 0)</f>
        <v>0</v>
      </c>
      <c r="AG82" s="90">
        <f t="shared" si="19"/>
        <v>0</v>
      </c>
      <c r="AH82" s="90">
        <f>IF('Medical equipment-OST'!AH90="Yes", 'Service providers'!G92, 1)</f>
        <v>1</v>
      </c>
      <c r="AI82" s="90" t="str">
        <f>IFERROR(('Medical equipment-OST'!AI90*AH82)/AO82, "0")</f>
        <v>0</v>
      </c>
      <c r="AJ82" s="90">
        <f>IF('Medical equipment-OST'!AH90="Yes", 'Service providers'!H92, 1)</f>
        <v>1</v>
      </c>
      <c r="AK82" s="90" t="str">
        <f>IFERROR(('Medical equipment-OST'!AJ90*AJ82)/AO82, "0")</f>
        <v>0</v>
      </c>
      <c r="AL82" s="90">
        <f>IF('Medical equipment-OST'!AE90="yes", 1, 0)</f>
        <v>0</v>
      </c>
      <c r="AM82" s="90">
        <f>IF('Medical equipment-OST'!AF90="yes", 1, 0)</f>
        <v>0</v>
      </c>
      <c r="AN82" s="90">
        <f>IF('Medical equipment-OST'!AG90="yes", 1, 0)</f>
        <v>0</v>
      </c>
      <c r="AO82" s="90">
        <f t="shared" si="20"/>
        <v>0</v>
      </c>
      <c r="AP82" s="90">
        <f>IF('Medical equipment-OST'!AO90="Yes", 'Service providers'!G92, 1)</f>
        <v>1</v>
      </c>
      <c r="AQ82" s="90" t="str">
        <f>IFERROR(('Medical equipment-OST'!AP90*AP82)/AW82, "0")</f>
        <v>0</v>
      </c>
      <c r="AR82" s="90">
        <f>IF('Medical equipment-OST'!AO90="Yes", 'Service providers'!H92, 1)</f>
        <v>1</v>
      </c>
      <c r="AS82" s="90" t="str">
        <f>IFERROR(('Medical equipment-OST'!AQ90*AR82)/AW82, "0")</f>
        <v>0</v>
      </c>
      <c r="AT82" s="90">
        <f>IF('Medical equipment-OST'!AL90="yes", 1, 0)</f>
        <v>0</v>
      </c>
      <c r="AU82" s="90">
        <f>IF('Medical equipment-OST'!AM90="yes", 1, 0)</f>
        <v>0</v>
      </c>
      <c r="AV82" s="90">
        <f>IF('Medical equipment-OST'!AN90="yes", 1, 0)</f>
        <v>0</v>
      </c>
      <c r="AW82" s="90">
        <f t="shared" si="21"/>
        <v>0</v>
      </c>
      <c r="AX82" s="90">
        <f>IF('Medical equipment-OST'!AV90="Yes", 'Service providers'!G92, 1)</f>
        <v>1</v>
      </c>
      <c r="AY82" s="90" t="str">
        <f>IFERROR(('Medical equipment-OST'!AW90*AX82)/BE82, "0")</f>
        <v>0</v>
      </c>
      <c r="AZ82" s="90">
        <f>IF('Medical equipment-OST'!AV90="Yes", 'Service providers'!H92, 1)</f>
        <v>1</v>
      </c>
      <c r="BA82" s="90" t="str">
        <f>IFERROR(('Medical equipment-OST'!AX90*AZ82)/BE82, "0")</f>
        <v>0</v>
      </c>
      <c r="BB82" s="90">
        <f>IF('Medical equipment-OST'!AS90="yes", 1, 0)</f>
        <v>0</v>
      </c>
      <c r="BC82" s="90">
        <f>IF('Medical equipment-OST'!AT90="yes", 1, 0)</f>
        <v>0</v>
      </c>
      <c r="BD82" s="90">
        <f>IF('Medical equipment-OST'!AU90="yes", 1, 0)</f>
        <v>0</v>
      </c>
      <c r="BE82" s="90">
        <f t="shared" si="22"/>
        <v>0</v>
      </c>
      <c r="BF82" s="90">
        <f>IF('Medical equipment-OST'!BC90="Yes", 'Service providers'!G92, 1)</f>
        <v>1</v>
      </c>
      <c r="BG82" s="90" t="str">
        <f>IFERROR(('Medical equipment-OST'!BD90*BF82)/BM82, "0")</f>
        <v>0</v>
      </c>
      <c r="BH82" s="90">
        <f>IF('Medical equipment-OST'!BC90="Yes", 'Service providers'!H92, 1)</f>
        <v>1</v>
      </c>
      <c r="BI82" s="90" t="str">
        <f>IFERROR(('Medical equipment-OST'!BE90*BH82)/BM82, "0")</f>
        <v>0</v>
      </c>
      <c r="BJ82" s="90">
        <f>IF('Medical equipment-OST'!AZ90="yes", 1, 0)</f>
        <v>0</v>
      </c>
      <c r="BK82" s="90">
        <f>IF('Medical equipment-OST'!BA90="yes", 1, 0)</f>
        <v>0</v>
      </c>
      <c r="BL82" s="90">
        <f>IF('Medical equipment-OST'!BB90="yes", 1, 0)</f>
        <v>0</v>
      </c>
      <c r="BM82" s="90">
        <f t="shared" si="23"/>
        <v>0</v>
      </c>
    </row>
    <row r="83" spans="1:65" x14ac:dyDescent="0.25">
      <c r="A83" s="98" t="str">
        <f>'Service providers'!A93</f>
        <v>Enter name of Site 17</v>
      </c>
      <c r="B83" s="90">
        <f>IF('Medical equipment-OST'!F91="Yes", 'Service providers'!G93, 1)</f>
        <v>1</v>
      </c>
      <c r="C83" s="90" t="str">
        <f>IFERROR(('Medical equipment-OST'!G91*B83)/I83, "0")</f>
        <v>0</v>
      </c>
      <c r="D83" s="90">
        <f>IF('Medical equipment-OST'!F91="Yes", 'Service providers'!H93, 1)</f>
        <v>1</v>
      </c>
      <c r="E83" s="90" t="str">
        <f>IFERROR(('Medical equipment-OST'!H91*D83)/I83, "0")</f>
        <v>0</v>
      </c>
      <c r="F83" s="90">
        <f>IF('Medical equipment-OST'!C91="yes", 1, 0)</f>
        <v>0</v>
      </c>
      <c r="G83" s="90">
        <f>IF('Medical equipment-OST'!D91="yes", 1, 0)</f>
        <v>0</v>
      </c>
      <c r="H83" s="90">
        <f>IF('Medical equipment-OST'!E91="yes", 1, 0)</f>
        <v>0</v>
      </c>
      <c r="I83" s="90">
        <f t="shared" si="16"/>
        <v>0</v>
      </c>
      <c r="J83" s="90">
        <f>IF('Medical equipment-OST'!M91="Yes", 'Service providers'!G93, 1)</f>
        <v>1</v>
      </c>
      <c r="K83" s="90" t="str">
        <f>IFERROR(('Medical equipment-OST'!N91*J83)/Q83, "0")</f>
        <v>0</v>
      </c>
      <c r="L83" s="90">
        <f>IF('Medical equipment-OST'!M91="Yes", 'Service providers'!H93, 1)</f>
        <v>1</v>
      </c>
      <c r="M83" s="90" t="str">
        <f>IFERROR(('Medical equipment-OST'!O91*L83)/Q83, "0")</f>
        <v>0</v>
      </c>
      <c r="N83" s="90">
        <f>IF('Medical equipment-OST'!J91="yes", 1, 0)</f>
        <v>0</v>
      </c>
      <c r="O83" s="90">
        <f>IF('Medical equipment-OST'!K91="yes", 1, 0)</f>
        <v>0</v>
      </c>
      <c r="P83" s="90">
        <f>IF('Medical equipment-OST'!L91="yes", 1, 0)</f>
        <v>0</v>
      </c>
      <c r="Q83" s="90">
        <f t="shared" si="17"/>
        <v>0</v>
      </c>
      <c r="R83" s="90">
        <f>IF('Medical equipment-OST'!T91="Yes", 'Service providers'!G93, 1)</f>
        <v>1</v>
      </c>
      <c r="S83" s="90" t="str">
        <f>IFERROR(('Medical equipment-OST'!U91*R83)/Y83, "0")</f>
        <v>0</v>
      </c>
      <c r="T83" s="90">
        <f>IF('Medical equipment-OST'!T91="Yes", 'Service providers'!H93, 1)</f>
        <v>1</v>
      </c>
      <c r="U83" s="90" t="str">
        <f>IFERROR(('Medical equipment-OST'!V91*T83)/Y83, "0")</f>
        <v>0</v>
      </c>
      <c r="V83" s="90">
        <f>IF('Medical equipment-OST'!Q91="yes", 1, 0)</f>
        <v>0</v>
      </c>
      <c r="W83" s="90">
        <f>IF('Medical equipment-OST'!R91="yes", 1, 0)</f>
        <v>0</v>
      </c>
      <c r="X83" s="90">
        <f>IF('Medical equipment-OST'!S91="yes", 1, 0)</f>
        <v>0</v>
      </c>
      <c r="Y83" s="90">
        <f t="shared" si="18"/>
        <v>0</v>
      </c>
      <c r="Z83" s="90">
        <f>IF('Medical equipment-OST'!AA91="Yes", 'Service providers'!G93, 1)</f>
        <v>1</v>
      </c>
      <c r="AA83" s="90" t="str">
        <f>IFERROR(('Medical equipment-OST'!AB91*Z83)/AG83, "0")</f>
        <v>0</v>
      </c>
      <c r="AB83" s="90">
        <f>IF('Medical equipment-OST'!AA91="Yes", 'Service providers'!H93, 1)</f>
        <v>1</v>
      </c>
      <c r="AC83" s="90" t="str">
        <f>IFERROR(('Medical equipment-OST'!AC91*AB83)/AG83, "0")</f>
        <v>0</v>
      </c>
      <c r="AD83" s="90">
        <f>IF('Medical equipment-OST'!X91="yes", 1, 0)</f>
        <v>0</v>
      </c>
      <c r="AE83" s="90">
        <f>IF('Medical equipment-OST'!Y91="yes", 1, 0)</f>
        <v>0</v>
      </c>
      <c r="AF83" s="90">
        <f>IF('Medical equipment-OST'!Z91="yes", 1, 0)</f>
        <v>0</v>
      </c>
      <c r="AG83" s="90">
        <f t="shared" si="19"/>
        <v>0</v>
      </c>
      <c r="AH83" s="90">
        <f>IF('Medical equipment-OST'!AH91="Yes", 'Service providers'!G93, 1)</f>
        <v>1</v>
      </c>
      <c r="AI83" s="90" t="str">
        <f>IFERROR(('Medical equipment-OST'!AI91*AH83)/AO83, "0")</f>
        <v>0</v>
      </c>
      <c r="AJ83" s="90">
        <f>IF('Medical equipment-OST'!AH91="Yes", 'Service providers'!H93, 1)</f>
        <v>1</v>
      </c>
      <c r="AK83" s="90" t="str">
        <f>IFERROR(('Medical equipment-OST'!AJ91*AJ83)/AO83, "0")</f>
        <v>0</v>
      </c>
      <c r="AL83" s="90">
        <f>IF('Medical equipment-OST'!AE91="yes", 1, 0)</f>
        <v>0</v>
      </c>
      <c r="AM83" s="90">
        <f>IF('Medical equipment-OST'!AF91="yes", 1, 0)</f>
        <v>0</v>
      </c>
      <c r="AN83" s="90">
        <f>IF('Medical equipment-OST'!AG91="yes", 1, 0)</f>
        <v>0</v>
      </c>
      <c r="AO83" s="90">
        <f t="shared" si="20"/>
        <v>0</v>
      </c>
      <c r="AP83" s="90">
        <f>IF('Medical equipment-OST'!AO91="Yes", 'Service providers'!G93, 1)</f>
        <v>1</v>
      </c>
      <c r="AQ83" s="90" t="str">
        <f>IFERROR(('Medical equipment-OST'!AP91*AP83)/AW83, "0")</f>
        <v>0</v>
      </c>
      <c r="AR83" s="90">
        <f>IF('Medical equipment-OST'!AO91="Yes", 'Service providers'!H93, 1)</f>
        <v>1</v>
      </c>
      <c r="AS83" s="90" t="str">
        <f>IFERROR(('Medical equipment-OST'!AQ91*AR83)/AW83, "0")</f>
        <v>0</v>
      </c>
      <c r="AT83" s="90">
        <f>IF('Medical equipment-OST'!AL91="yes", 1, 0)</f>
        <v>0</v>
      </c>
      <c r="AU83" s="90">
        <f>IF('Medical equipment-OST'!AM91="yes", 1, 0)</f>
        <v>0</v>
      </c>
      <c r="AV83" s="90">
        <f>IF('Medical equipment-OST'!AN91="yes", 1, 0)</f>
        <v>0</v>
      </c>
      <c r="AW83" s="90">
        <f t="shared" si="21"/>
        <v>0</v>
      </c>
      <c r="AX83" s="90">
        <f>IF('Medical equipment-OST'!AV91="Yes", 'Service providers'!G93, 1)</f>
        <v>1</v>
      </c>
      <c r="AY83" s="90" t="str">
        <f>IFERROR(('Medical equipment-OST'!AW91*AX83)/BE83, "0")</f>
        <v>0</v>
      </c>
      <c r="AZ83" s="90">
        <f>IF('Medical equipment-OST'!AV91="Yes", 'Service providers'!H93, 1)</f>
        <v>1</v>
      </c>
      <c r="BA83" s="90" t="str">
        <f>IFERROR(('Medical equipment-OST'!AX91*AZ83)/BE83, "0")</f>
        <v>0</v>
      </c>
      <c r="BB83" s="90">
        <f>IF('Medical equipment-OST'!AS91="yes", 1, 0)</f>
        <v>0</v>
      </c>
      <c r="BC83" s="90">
        <f>IF('Medical equipment-OST'!AT91="yes", 1, 0)</f>
        <v>0</v>
      </c>
      <c r="BD83" s="90">
        <f>IF('Medical equipment-OST'!AU91="yes", 1, 0)</f>
        <v>0</v>
      </c>
      <c r="BE83" s="90">
        <f t="shared" si="22"/>
        <v>0</v>
      </c>
      <c r="BF83" s="90">
        <f>IF('Medical equipment-OST'!BC91="Yes", 'Service providers'!G93, 1)</f>
        <v>1</v>
      </c>
      <c r="BG83" s="90" t="str">
        <f>IFERROR(('Medical equipment-OST'!BD91*BF83)/BM83, "0")</f>
        <v>0</v>
      </c>
      <c r="BH83" s="90">
        <f>IF('Medical equipment-OST'!BC91="Yes", 'Service providers'!H93, 1)</f>
        <v>1</v>
      </c>
      <c r="BI83" s="90" t="str">
        <f>IFERROR(('Medical equipment-OST'!BE91*BH83)/BM83, "0")</f>
        <v>0</v>
      </c>
      <c r="BJ83" s="90">
        <f>IF('Medical equipment-OST'!AZ91="yes", 1, 0)</f>
        <v>0</v>
      </c>
      <c r="BK83" s="90">
        <f>IF('Medical equipment-OST'!BA91="yes", 1, 0)</f>
        <v>0</v>
      </c>
      <c r="BL83" s="90">
        <f>IF('Medical equipment-OST'!BB91="yes", 1, 0)</f>
        <v>0</v>
      </c>
      <c r="BM83" s="90">
        <f t="shared" si="23"/>
        <v>0</v>
      </c>
    </row>
    <row r="84" spans="1:65" x14ac:dyDescent="0.25">
      <c r="A84" s="98" t="str">
        <f>'Service providers'!A94</f>
        <v>Enter name of Site 18</v>
      </c>
      <c r="B84" s="90">
        <f>IF('Medical equipment-OST'!F92="Yes", 'Service providers'!G94, 1)</f>
        <v>1</v>
      </c>
      <c r="C84" s="90" t="str">
        <f>IFERROR(('Medical equipment-OST'!G92*B84)/I84, "0")</f>
        <v>0</v>
      </c>
      <c r="D84" s="90">
        <f>IF('Medical equipment-OST'!F92="Yes", 'Service providers'!H94, 1)</f>
        <v>1</v>
      </c>
      <c r="E84" s="90" t="str">
        <f>IFERROR(('Medical equipment-OST'!H92*D84)/I84, "0")</f>
        <v>0</v>
      </c>
      <c r="F84" s="90">
        <f>IF('Medical equipment-OST'!C92="yes", 1, 0)</f>
        <v>0</v>
      </c>
      <c r="G84" s="90">
        <f>IF('Medical equipment-OST'!D92="yes", 1, 0)</f>
        <v>0</v>
      </c>
      <c r="H84" s="90">
        <f>IF('Medical equipment-OST'!E92="yes", 1, 0)</f>
        <v>0</v>
      </c>
      <c r="I84" s="90">
        <f t="shared" si="16"/>
        <v>0</v>
      </c>
      <c r="J84" s="90">
        <f>IF('Medical equipment-OST'!M92="Yes", 'Service providers'!G94, 1)</f>
        <v>1</v>
      </c>
      <c r="K84" s="90" t="str">
        <f>IFERROR(('Medical equipment-OST'!N92*J84)/Q84, "0")</f>
        <v>0</v>
      </c>
      <c r="L84" s="90">
        <f>IF('Medical equipment-OST'!M92="Yes", 'Service providers'!H94, 1)</f>
        <v>1</v>
      </c>
      <c r="M84" s="90" t="str">
        <f>IFERROR(('Medical equipment-OST'!O92*L84)/Q84, "0")</f>
        <v>0</v>
      </c>
      <c r="N84" s="90">
        <f>IF('Medical equipment-OST'!J92="yes", 1, 0)</f>
        <v>0</v>
      </c>
      <c r="O84" s="90">
        <f>IF('Medical equipment-OST'!K92="yes", 1, 0)</f>
        <v>0</v>
      </c>
      <c r="P84" s="90">
        <f>IF('Medical equipment-OST'!L92="yes", 1, 0)</f>
        <v>0</v>
      </c>
      <c r="Q84" s="90">
        <f t="shared" si="17"/>
        <v>0</v>
      </c>
      <c r="R84" s="90">
        <f>IF('Medical equipment-OST'!T92="Yes", 'Service providers'!G94, 1)</f>
        <v>1</v>
      </c>
      <c r="S84" s="90" t="str">
        <f>IFERROR(('Medical equipment-OST'!U92*R84)/Y84, "0")</f>
        <v>0</v>
      </c>
      <c r="T84" s="90">
        <f>IF('Medical equipment-OST'!T92="Yes", 'Service providers'!H94, 1)</f>
        <v>1</v>
      </c>
      <c r="U84" s="90" t="str">
        <f>IFERROR(('Medical equipment-OST'!V92*T84)/Y84, "0")</f>
        <v>0</v>
      </c>
      <c r="V84" s="90">
        <f>IF('Medical equipment-OST'!Q92="yes", 1, 0)</f>
        <v>0</v>
      </c>
      <c r="W84" s="90">
        <f>IF('Medical equipment-OST'!R92="yes", 1, 0)</f>
        <v>0</v>
      </c>
      <c r="X84" s="90">
        <f>IF('Medical equipment-OST'!S92="yes", 1, 0)</f>
        <v>0</v>
      </c>
      <c r="Y84" s="90">
        <f t="shared" si="18"/>
        <v>0</v>
      </c>
      <c r="Z84" s="90">
        <f>IF('Medical equipment-OST'!AA92="Yes", 'Service providers'!G94, 1)</f>
        <v>1</v>
      </c>
      <c r="AA84" s="90" t="str">
        <f>IFERROR(('Medical equipment-OST'!AB92*Z84)/AG84, "0")</f>
        <v>0</v>
      </c>
      <c r="AB84" s="90">
        <f>IF('Medical equipment-OST'!AA92="Yes", 'Service providers'!H94, 1)</f>
        <v>1</v>
      </c>
      <c r="AC84" s="90" t="str">
        <f>IFERROR(('Medical equipment-OST'!AC92*AB84)/AG84, "0")</f>
        <v>0</v>
      </c>
      <c r="AD84" s="90">
        <f>IF('Medical equipment-OST'!X92="yes", 1, 0)</f>
        <v>0</v>
      </c>
      <c r="AE84" s="90">
        <f>IF('Medical equipment-OST'!Y92="yes", 1, 0)</f>
        <v>0</v>
      </c>
      <c r="AF84" s="90">
        <f>IF('Medical equipment-OST'!Z92="yes", 1, 0)</f>
        <v>0</v>
      </c>
      <c r="AG84" s="90">
        <f t="shared" si="19"/>
        <v>0</v>
      </c>
      <c r="AH84" s="90">
        <f>IF('Medical equipment-OST'!AH92="Yes", 'Service providers'!G94, 1)</f>
        <v>1</v>
      </c>
      <c r="AI84" s="90" t="str">
        <f>IFERROR(('Medical equipment-OST'!AI92*AH84)/AO84, "0")</f>
        <v>0</v>
      </c>
      <c r="AJ84" s="90">
        <f>IF('Medical equipment-OST'!AH92="Yes", 'Service providers'!H94, 1)</f>
        <v>1</v>
      </c>
      <c r="AK84" s="90" t="str">
        <f>IFERROR(('Medical equipment-OST'!AJ92*AJ84)/AO84, "0")</f>
        <v>0</v>
      </c>
      <c r="AL84" s="90">
        <f>IF('Medical equipment-OST'!AE92="yes", 1, 0)</f>
        <v>0</v>
      </c>
      <c r="AM84" s="90">
        <f>IF('Medical equipment-OST'!AF92="yes", 1, 0)</f>
        <v>0</v>
      </c>
      <c r="AN84" s="90">
        <f>IF('Medical equipment-OST'!AG92="yes", 1, 0)</f>
        <v>0</v>
      </c>
      <c r="AO84" s="90">
        <f t="shared" si="20"/>
        <v>0</v>
      </c>
      <c r="AP84" s="90">
        <f>IF('Medical equipment-OST'!AO92="Yes", 'Service providers'!G94, 1)</f>
        <v>1</v>
      </c>
      <c r="AQ84" s="90" t="str">
        <f>IFERROR(('Medical equipment-OST'!AP92*AP84)/AW84, "0")</f>
        <v>0</v>
      </c>
      <c r="AR84" s="90">
        <f>IF('Medical equipment-OST'!AO92="Yes", 'Service providers'!H94, 1)</f>
        <v>1</v>
      </c>
      <c r="AS84" s="90" t="str">
        <f>IFERROR(('Medical equipment-OST'!AQ92*AR84)/AW84, "0")</f>
        <v>0</v>
      </c>
      <c r="AT84" s="90">
        <f>IF('Medical equipment-OST'!AL92="yes", 1, 0)</f>
        <v>0</v>
      </c>
      <c r="AU84" s="90">
        <f>IF('Medical equipment-OST'!AM92="yes", 1, 0)</f>
        <v>0</v>
      </c>
      <c r="AV84" s="90">
        <f>IF('Medical equipment-OST'!AN92="yes", 1, 0)</f>
        <v>0</v>
      </c>
      <c r="AW84" s="90">
        <f t="shared" si="21"/>
        <v>0</v>
      </c>
      <c r="AX84" s="90">
        <f>IF('Medical equipment-OST'!AV92="Yes", 'Service providers'!G94, 1)</f>
        <v>1</v>
      </c>
      <c r="AY84" s="90" t="str">
        <f>IFERROR(('Medical equipment-OST'!AW92*AX84)/BE84, "0")</f>
        <v>0</v>
      </c>
      <c r="AZ84" s="90">
        <f>IF('Medical equipment-OST'!AV92="Yes", 'Service providers'!H94, 1)</f>
        <v>1</v>
      </c>
      <c r="BA84" s="90" t="str">
        <f>IFERROR(('Medical equipment-OST'!AX92*AZ84)/BE84, "0")</f>
        <v>0</v>
      </c>
      <c r="BB84" s="90">
        <f>IF('Medical equipment-OST'!AS92="yes", 1, 0)</f>
        <v>0</v>
      </c>
      <c r="BC84" s="90">
        <f>IF('Medical equipment-OST'!AT92="yes", 1, 0)</f>
        <v>0</v>
      </c>
      <c r="BD84" s="90">
        <f>IF('Medical equipment-OST'!AU92="yes", 1, 0)</f>
        <v>0</v>
      </c>
      <c r="BE84" s="90">
        <f t="shared" si="22"/>
        <v>0</v>
      </c>
      <c r="BF84" s="90">
        <f>IF('Medical equipment-OST'!BC92="Yes", 'Service providers'!G94, 1)</f>
        <v>1</v>
      </c>
      <c r="BG84" s="90" t="str">
        <f>IFERROR(('Medical equipment-OST'!BD92*BF84)/BM84, "0")</f>
        <v>0</v>
      </c>
      <c r="BH84" s="90">
        <f>IF('Medical equipment-OST'!BC92="Yes", 'Service providers'!H94, 1)</f>
        <v>1</v>
      </c>
      <c r="BI84" s="90" t="str">
        <f>IFERROR(('Medical equipment-OST'!BE92*BH84)/BM84, "0")</f>
        <v>0</v>
      </c>
      <c r="BJ84" s="90">
        <f>IF('Medical equipment-OST'!AZ92="yes", 1, 0)</f>
        <v>0</v>
      </c>
      <c r="BK84" s="90">
        <f>IF('Medical equipment-OST'!BA92="yes", 1, 0)</f>
        <v>0</v>
      </c>
      <c r="BL84" s="90">
        <f>IF('Medical equipment-OST'!BB92="yes", 1, 0)</f>
        <v>0</v>
      </c>
      <c r="BM84" s="90">
        <f t="shared" si="23"/>
        <v>0</v>
      </c>
    </row>
    <row r="85" spans="1:65" x14ac:dyDescent="0.25">
      <c r="A85" s="98" t="str">
        <f>'Service providers'!A95</f>
        <v>Enter name of Site 19</v>
      </c>
      <c r="B85" s="90">
        <f>IF('Medical equipment-OST'!F93="Yes", 'Service providers'!G95, 1)</f>
        <v>1</v>
      </c>
      <c r="C85" s="90" t="str">
        <f>IFERROR(('Medical equipment-OST'!G93*B85)/I85, "0")</f>
        <v>0</v>
      </c>
      <c r="D85" s="90">
        <f>IF('Medical equipment-OST'!F93="Yes", 'Service providers'!H95, 1)</f>
        <v>1</v>
      </c>
      <c r="E85" s="90" t="str">
        <f>IFERROR(('Medical equipment-OST'!H93*D85)/I85, "0")</f>
        <v>0</v>
      </c>
      <c r="F85" s="90">
        <f>IF('Medical equipment-OST'!C93="yes", 1, 0)</f>
        <v>0</v>
      </c>
      <c r="G85" s="90">
        <f>IF('Medical equipment-OST'!D93="yes", 1, 0)</f>
        <v>0</v>
      </c>
      <c r="H85" s="90">
        <f>IF('Medical equipment-OST'!E93="yes", 1, 0)</f>
        <v>0</v>
      </c>
      <c r="I85" s="90">
        <f t="shared" si="16"/>
        <v>0</v>
      </c>
      <c r="J85" s="90">
        <f>IF('Medical equipment-OST'!M93="Yes", 'Service providers'!G95, 1)</f>
        <v>1</v>
      </c>
      <c r="K85" s="90" t="str">
        <f>IFERROR(('Medical equipment-OST'!N93*J85)/Q85, "0")</f>
        <v>0</v>
      </c>
      <c r="L85" s="90">
        <f>IF('Medical equipment-OST'!M93="Yes", 'Service providers'!H95, 1)</f>
        <v>1</v>
      </c>
      <c r="M85" s="90" t="str">
        <f>IFERROR(('Medical equipment-OST'!O93*L85)/Q85, "0")</f>
        <v>0</v>
      </c>
      <c r="N85" s="90">
        <f>IF('Medical equipment-OST'!J93="yes", 1, 0)</f>
        <v>0</v>
      </c>
      <c r="O85" s="90">
        <f>IF('Medical equipment-OST'!K93="yes", 1, 0)</f>
        <v>0</v>
      </c>
      <c r="P85" s="90">
        <f>IF('Medical equipment-OST'!L93="yes", 1, 0)</f>
        <v>0</v>
      </c>
      <c r="Q85" s="90">
        <f t="shared" si="17"/>
        <v>0</v>
      </c>
      <c r="R85" s="90">
        <f>IF('Medical equipment-OST'!T93="Yes", 'Service providers'!G95, 1)</f>
        <v>1</v>
      </c>
      <c r="S85" s="90" t="str">
        <f>IFERROR(('Medical equipment-OST'!U93*R85)/Y85, "0")</f>
        <v>0</v>
      </c>
      <c r="T85" s="90">
        <f>IF('Medical equipment-OST'!T93="Yes", 'Service providers'!H95, 1)</f>
        <v>1</v>
      </c>
      <c r="U85" s="90" t="str">
        <f>IFERROR(('Medical equipment-OST'!V93*T85)/Y85, "0")</f>
        <v>0</v>
      </c>
      <c r="V85" s="90">
        <f>IF('Medical equipment-OST'!Q93="yes", 1, 0)</f>
        <v>0</v>
      </c>
      <c r="W85" s="90">
        <f>IF('Medical equipment-OST'!R93="yes", 1, 0)</f>
        <v>0</v>
      </c>
      <c r="X85" s="90">
        <f>IF('Medical equipment-OST'!S93="yes", 1, 0)</f>
        <v>0</v>
      </c>
      <c r="Y85" s="90">
        <f t="shared" si="18"/>
        <v>0</v>
      </c>
      <c r="Z85" s="90">
        <f>IF('Medical equipment-OST'!AA93="Yes", 'Service providers'!G95, 1)</f>
        <v>1</v>
      </c>
      <c r="AA85" s="90" t="str">
        <f>IFERROR(('Medical equipment-OST'!AB93*Z85)/AG85, "0")</f>
        <v>0</v>
      </c>
      <c r="AB85" s="90">
        <f>IF('Medical equipment-OST'!AA93="Yes", 'Service providers'!H95, 1)</f>
        <v>1</v>
      </c>
      <c r="AC85" s="90" t="str">
        <f>IFERROR(('Medical equipment-OST'!AC93*AB85)/AG85, "0")</f>
        <v>0</v>
      </c>
      <c r="AD85" s="90">
        <f>IF('Medical equipment-OST'!X93="yes", 1, 0)</f>
        <v>0</v>
      </c>
      <c r="AE85" s="90">
        <f>IF('Medical equipment-OST'!Y93="yes", 1, 0)</f>
        <v>0</v>
      </c>
      <c r="AF85" s="90">
        <f>IF('Medical equipment-OST'!Z93="yes", 1, 0)</f>
        <v>0</v>
      </c>
      <c r="AG85" s="90">
        <f t="shared" si="19"/>
        <v>0</v>
      </c>
      <c r="AH85" s="90">
        <f>IF('Medical equipment-OST'!AH93="Yes", 'Service providers'!G95, 1)</f>
        <v>1</v>
      </c>
      <c r="AI85" s="90" t="str">
        <f>IFERROR(('Medical equipment-OST'!AI93*AH85)/AO85, "0")</f>
        <v>0</v>
      </c>
      <c r="AJ85" s="90">
        <f>IF('Medical equipment-OST'!AH93="Yes", 'Service providers'!H95, 1)</f>
        <v>1</v>
      </c>
      <c r="AK85" s="90" t="str">
        <f>IFERROR(('Medical equipment-OST'!AJ93*AJ85)/AO85, "0")</f>
        <v>0</v>
      </c>
      <c r="AL85" s="90">
        <f>IF('Medical equipment-OST'!AE93="yes", 1, 0)</f>
        <v>0</v>
      </c>
      <c r="AM85" s="90">
        <f>IF('Medical equipment-OST'!AF93="yes", 1, 0)</f>
        <v>0</v>
      </c>
      <c r="AN85" s="90">
        <f>IF('Medical equipment-OST'!AG93="yes", 1, 0)</f>
        <v>0</v>
      </c>
      <c r="AO85" s="90">
        <f t="shared" si="20"/>
        <v>0</v>
      </c>
      <c r="AP85" s="90">
        <f>IF('Medical equipment-OST'!AO93="Yes", 'Service providers'!G95, 1)</f>
        <v>1</v>
      </c>
      <c r="AQ85" s="90" t="str">
        <f>IFERROR(('Medical equipment-OST'!AP93*AP85)/AW85, "0")</f>
        <v>0</v>
      </c>
      <c r="AR85" s="90">
        <f>IF('Medical equipment-OST'!AO93="Yes", 'Service providers'!H95, 1)</f>
        <v>1</v>
      </c>
      <c r="AS85" s="90" t="str">
        <f>IFERROR(('Medical equipment-OST'!AQ93*AR85)/AW85, "0")</f>
        <v>0</v>
      </c>
      <c r="AT85" s="90">
        <f>IF('Medical equipment-OST'!AL93="yes", 1, 0)</f>
        <v>0</v>
      </c>
      <c r="AU85" s="90">
        <f>IF('Medical equipment-OST'!AM93="yes", 1, 0)</f>
        <v>0</v>
      </c>
      <c r="AV85" s="90">
        <f>IF('Medical equipment-OST'!AN93="yes", 1, 0)</f>
        <v>0</v>
      </c>
      <c r="AW85" s="90">
        <f t="shared" si="21"/>
        <v>0</v>
      </c>
      <c r="AX85" s="90">
        <f>IF('Medical equipment-OST'!AV93="Yes", 'Service providers'!G95, 1)</f>
        <v>1</v>
      </c>
      <c r="AY85" s="90" t="str">
        <f>IFERROR(('Medical equipment-OST'!AW93*AX85)/BE85, "0")</f>
        <v>0</v>
      </c>
      <c r="AZ85" s="90">
        <f>IF('Medical equipment-OST'!AV93="Yes", 'Service providers'!H95, 1)</f>
        <v>1</v>
      </c>
      <c r="BA85" s="90" t="str">
        <f>IFERROR(('Medical equipment-OST'!AX93*AZ85)/BE85, "0")</f>
        <v>0</v>
      </c>
      <c r="BB85" s="90">
        <f>IF('Medical equipment-OST'!AS93="yes", 1, 0)</f>
        <v>0</v>
      </c>
      <c r="BC85" s="90">
        <f>IF('Medical equipment-OST'!AT93="yes", 1, 0)</f>
        <v>0</v>
      </c>
      <c r="BD85" s="90">
        <f>IF('Medical equipment-OST'!AU93="yes", 1, 0)</f>
        <v>0</v>
      </c>
      <c r="BE85" s="90">
        <f t="shared" si="22"/>
        <v>0</v>
      </c>
      <c r="BF85" s="90">
        <f>IF('Medical equipment-OST'!BC93="Yes", 'Service providers'!G95, 1)</f>
        <v>1</v>
      </c>
      <c r="BG85" s="90" t="str">
        <f>IFERROR(('Medical equipment-OST'!BD93*BF85)/BM85, "0")</f>
        <v>0</v>
      </c>
      <c r="BH85" s="90">
        <f>IF('Medical equipment-OST'!BC93="Yes", 'Service providers'!H95, 1)</f>
        <v>1</v>
      </c>
      <c r="BI85" s="90" t="str">
        <f>IFERROR(('Medical equipment-OST'!BE93*BH85)/BM85, "0")</f>
        <v>0</v>
      </c>
      <c r="BJ85" s="90">
        <f>IF('Medical equipment-OST'!AZ93="yes", 1, 0)</f>
        <v>0</v>
      </c>
      <c r="BK85" s="90">
        <f>IF('Medical equipment-OST'!BA93="yes", 1, 0)</f>
        <v>0</v>
      </c>
      <c r="BL85" s="90">
        <f>IF('Medical equipment-OST'!BB93="yes", 1, 0)</f>
        <v>0</v>
      </c>
      <c r="BM85" s="90">
        <f t="shared" si="23"/>
        <v>0</v>
      </c>
    </row>
    <row r="86" spans="1:65" x14ac:dyDescent="0.25">
      <c r="A86" s="98" t="str">
        <f>'Service providers'!A96</f>
        <v>Enter name of Site 20</v>
      </c>
      <c r="B86" s="90">
        <f>IF('Medical equipment-OST'!F94="Yes", 'Service providers'!G96, 1)</f>
        <v>1</v>
      </c>
      <c r="C86" s="90" t="str">
        <f>IFERROR(('Medical equipment-OST'!G94*B86)/I86, "0")</f>
        <v>0</v>
      </c>
      <c r="D86" s="90">
        <f>IF('Medical equipment-OST'!F94="Yes", 'Service providers'!H96, 1)</f>
        <v>1</v>
      </c>
      <c r="E86" s="90" t="str">
        <f>IFERROR(('Medical equipment-OST'!H94*D86)/I86, "0")</f>
        <v>0</v>
      </c>
      <c r="F86" s="90">
        <f>IF('Medical equipment-OST'!C94="yes", 1, 0)</f>
        <v>0</v>
      </c>
      <c r="G86" s="90">
        <f>IF('Medical equipment-OST'!D94="yes", 1, 0)</f>
        <v>0</v>
      </c>
      <c r="H86" s="90">
        <f>IF('Medical equipment-OST'!E94="yes", 1, 0)</f>
        <v>0</v>
      </c>
      <c r="I86" s="90">
        <f t="shared" si="16"/>
        <v>0</v>
      </c>
      <c r="J86" s="90">
        <f>IF('Medical equipment-OST'!M94="Yes", 'Service providers'!G96, 1)</f>
        <v>1</v>
      </c>
      <c r="K86" s="90" t="str">
        <f>IFERROR(('Medical equipment-OST'!N94*J86)/Q86, "0")</f>
        <v>0</v>
      </c>
      <c r="L86" s="90">
        <f>IF('Medical equipment-OST'!M94="Yes", 'Service providers'!H96, 1)</f>
        <v>1</v>
      </c>
      <c r="M86" s="90" t="str">
        <f>IFERROR(('Medical equipment-OST'!O94*L86)/Q86, "0")</f>
        <v>0</v>
      </c>
      <c r="N86" s="90">
        <f>IF('Medical equipment-OST'!J94="yes", 1, 0)</f>
        <v>0</v>
      </c>
      <c r="O86" s="90">
        <f>IF('Medical equipment-OST'!K94="yes", 1, 0)</f>
        <v>0</v>
      </c>
      <c r="P86" s="90">
        <f>IF('Medical equipment-OST'!L94="yes", 1, 0)</f>
        <v>0</v>
      </c>
      <c r="Q86" s="90">
        <f t="shared" si="17"/>
        <v>0</v>
      </c>
      <c r="R86" s="90">
        <f>IF('Medical equipment-OST'!T94="Yes", 'Service providers'!G96, 1)</f>
        <v>1</v>
      </c>
      <c r="S86" s="90" t="str">
        <f>IFERROR(('Medical equipment-OST'!U94*R86)/Y86, "0")</f>
        <v>0</v>
      </c>
      <c r="T86" s="90">
        <f>IF('Medical equipment-OST'!T94="Yes", 'Service providers'!H96, 1)</f>
        <v>1</v>
      </c>
      <c r="U86" s="90" t="str">
        <f>IFERROR(('Medical equipment-OST'!V94*T86)/Y86, "0")</f>
        <v>0</v>
      </c>
      <c r="V86" s="90">
        <f>IF('Medical equipment-OST'!Q94="yes", 1, 0)</f>
        <v>0</v>
      </c>
      <c r="W86" s="90">
        <f>IF('Medical equipment-OST'!R94="yes", 1, 0)</f>
        <v>0</v>
      </c>
      <c r="X86" s="90">
        <f>IF('Medical equipment-OST'!S94="yes", 1, 0)</f>
        <v>0</v>
      </c>
      <c r="Y86" s="90">
        <f t="shared" si="18"/>
        <v>0</v>
      </c>
      <c r="Z86" s="90">
        <f>IF('Medical equipment-OST'!AA94="Yes", 'Service providers'!G96, 1)</f>
        <v>1</v>
      </c>
      <c r="AA86" s="90" t="str">
        <f>IFERROR(('Medical equipment-OST'!AB94*Z86)/AG86, "0")</f>
        <v>0</v>
      </c>
      <c r="AB86" s="90">
        <f>IF('Medical equipment-OST'!AA94="Yes", 'Service providers'!H96, 1)</f>
        <v>1</v>
      </c>
      <c r="AC86" s="90" t="str">
        <f>IFERROR(('Medical equipment-OST'!AC94*AB86)/AG86, "0")</f>
        <v>0</v>
      </c>
      <c r="AD86" s="90">
        <f>IF('Medical equipment-OST'!X94="yes", 1, 0)</f>
        <v>0</v>
      </c>
      <c r="AE86" s="90">
        <f>IF('Medical equipment-OST'!Y94="yes", 1, 0)</f>
        <v>0</v>
      </c>
      <c r="AF86" s="90">
        <f>IF('Medical equipment-OST'!Z94="yes", 1, 0)</f>
        <v>0</v>
      </c>
      <c r="AG86" s="90">
        <f t="shared" si="19"/>
        <v>0</v>
      </c>
      <c r="AH86" s="90">
        <f>IF('Medical equipment-OST'!AH94="Yes", 'Service providers'!G96, 1)</f>
        <v>1</v>
      </c>
      <c r="AI86" s="90" t="str">
        <f>IFERROR(('Medical equipment-OST'!AI94*AH86)/AO86, "0")</f>
        <v>0</v>
      </c>
      <c r="AJ86" s="90">
        <f>IF('Medical equipment-OST'!AH94="Yes", 'Service providers'!H96, 1)</f>
        <v>1</v>
      </c>
      <c r="AK86" s="90" t="str">
        <f>IFERROR(('Medical equipment-OST'!AJ94*AJ86)/AO86, "0")</f>
        <v>0</v>
      </c>
      <c r="AL86" s="90">
        <f>IF('Medical equipment-OST'!AE94="yes", 1, 0)</f>
        <v>0</v>
      </c>
      <c r="AM86" s="90">
        <f>IF('Medical equipment-OST'!AF94="yes", 1, 0)</f>
        <v>0</v>
      </c>
      <c r="AN86" s="90">
        <f>IF('Medical equipment-OST'!AG94="yes", 1, 0)</f>
        <v>0</v>
      </c>
      <c r="AO86" s="90">
        <f t="shared" si="20"/>
        <v>0</v>
      </c>
      <c r="AP86" s="90">
        <f>IF('Medical equipment-OST'!AO94="Yes", 'Service providers'!G96, 1)</f>
        <v>1</v>
      </c>
      <c r="AQ86" s="90" t="str">
        <f>IFERROR(('Medical equipment-OST'!AP94*AP86)/AW86, "0")</f>
        <v>0</v>
      </c>
      <c r="AR86" s="90">
        <f>IF('Medical equipment-OST'!AO94="Yes", 'Service providers'!H96, 1)</f>
        <v>1</v>
      </c>
      <c r="AS86" s="90" t="str">
        <f>IFERROR(('Medical equipment-OST'!AQ94*AR86)/AW86, "0")</f>
        <v>0</v>
      </c>
      <c r="AT86" s="90">
        <f>IF('Medical equipment-OST'!AL94="yes", 1, 0)</f>
        <v>0</v>
      </c>
      <c r="AU86" s="90">
        <f>IF('Medical equipment-OST'!AM94="yes", 1, 0)</f>
        <v>0</v>
      </c>
      <c r="AV86" s="90">
        <f>IF('Medical equipment-OST'!AN94="yes", 1, 0)</f>
        <v>0</v>
      </c>
      <c r="AW86" s="90">
        <f t="shared" si="21"/>
        <v>0</v>
      </c>
      <c r="AX86" s="90">
        <f>IF('Medical equipment-OST'!AV94="Yes", 'Service providers'!G96, 1)</f>
        <v>1</v>
      </c>
      <c r="AY86" s="90" t="str">
        <f>IFERROR(('Medical equipment-OST'!AW94*AX86)/BE86, "0")</f>
        <v>0</v>
      </c>
      <c r="AZ86" s="90">
        <f>IF('Medical equipment-OST'!AV94="Yes", 'Service providers'!H96, 1)</f>
        <v>1</v>
      </c>
      <c r="BA86" s="90" t="str">
        <f>IFERROR(('Medical equipment-OST'!AX94*AZ86)/BE86, "0")</f>
        <v>0</v>
      </c>
      <c r="BB86" s="90">
        <f>IF('Medical equipment-OST'!AS94="yes", 1, 0)</f>
        <v>0</v>
      </c>
      <c r="BC86" s="90">
        <f>IF('Medical equipment-OST'!AT94="yes", 1, 0)</f>
        <v>0</v>
      </c>
      <c r="BD86" s="90">
        <f>IF('Medical equipment-OST'!AU94="yes", 1, 0)</f>
        <v>0</v>
      </c>
      <c r="BE86" s="90">
        <f t="shared" si="22"/>
        <v>0</v>
      </c>
      <c r="BF86" s="90">
        <f>IF('Medical equipment-OST'!BC94="Yes", 'Service providers'!G96, 1)</f>
        <v>1</v>
      </c>
      <c r="BG86" s="90" t="str">
        <f>IFERROR(('Medical equipment-OST'!BD94*BF86)/BM86, "0")</f>
        <v>0</v>
      </c>
      <c r="BH86" s="90">
        <f>IF('Medical equipment-OST'!BC94="Yes", 'Service providers'!H96, 1)</f>
        <v>1</v>
      </c>
      <c r="BI86" s="90" t="str">
        <f>IFERROR(('Medical equipment-OST'!BE94*BH86)/BM86, "0")</f>
        <v>0</v>
      </c>
      <c r="BJ86" s="90">
        <f>IF('Medical equipment-OST'!AZ94="yes", 1, 0)</f>
        <v>0</v>
      </c>
      <c r="BK86" s="90">
        <f>IF('Medical equipment-OST'!BA94="yes", 1, 0)</f>
        <v>0</v>
      </c>
      <c r="BL86" s="90">
        <f>IF('Medical equipment-OST'!BB94="yes", 1, 0)</f>
        <v>0</v>
      </c>
      <c r="BM86" s="90">
        <f t="shared" si="23"/>
        <v>0</v>
      </c>
    </row>
    <row r="87" spans="1:65" x14ac:dyDescent="0.25">
      <c r="A87" s="97" t="str">
        <f>'Service providers'!A97</f>
        <v>Enter name here</v>
      </c>
      <c r="B87" s="90">
        <f>IF('Medical equipment-OST'!F95="Yes", 'Service providers'!G97, 1)</f>
        <v>1</v>
      </c>
      <c r="C87" s="90" t="str">
        <f>IFERROR(('Medical equipment-OST'!G95*B87)/I87, "0")</f>
        <v>0</v>
      </c>
      <c r="D87" s="90">
        <f>IF('Medical equipment-OST'!F95="Yes", 'Service providers'!H97, 1)</f>
        <v>1</v>
      </c>
      <c r="E87" s="90" t="str">
        <f>IFERROR(('Medical equipment-OST'!H95*D87)/I87, "0")</f>
        <v>0</v>
      </c>
      <c r="F87" s="90">
        <f>IF('Medical equipment-OST'!C95="yes", 1, 0)</f>
        <v>0</v>
      </c>
      <c r="G87" s="90">
        <f>IF('Medical equipment-OST'!D95="yes", 1, 0)</f>
        <v>0</v>
      </c>
      <c r="H87" s="90">
        <f>IF('Medical equipment-OST'!E95="yes", 1, 0)</f>
        <v>0</v>
      </c>
      <c r="I87" s="90">
        <f t="shared" si="0"/>
        <v>0</v>
      </c>
      <c r="J87" s="90">
        <f>IF('Medical equipment-OST'!M95="Yes", 'Service providers'!G97, 1)</f>
        <v>1</v>
      </c>
      <c r="K87" s="90" t="str">
        <f>IFERROR(('Medical equipment-OST'!N95*J87)/Q87, "0")</f>
        <v>0</v>
      </c>
      <c r="L87" s="90">
        <f>IF('Medical equipment-OST'!M95="Yes", 'Service providers'!H97, 1)</f>
        <v>1</v>
      </c>
      <c r="M87" s="90" t="str">
        <f>IFERROR(('Medical equipment-OST'!O95*L87)/Q87, "0")</f>
        <v>0</v>
      </c>
      <c r="N87" s="90">
        <f>IF('Medical equipment-OST'!J95="yes", 1, 0)</f>
        <v>0</v>
      </c>
      <c r="O87" s="90">
        <f>IF('Medical equipment-OST'!K95="yes", 1, 0)</f>
        <v>0</v>
      </c>
      <c r="P87" s="90">
        <f>IF('Medical equipment-OST'!L95="yes", 1, 0)</f>
        <v>0</v>
      </c>
      <c r="Q87" s="90">
        <f t="shared" si="1"/>
        <v>0</v>
      </c>
      <c r="R87" s="90">
        <f>IF('Medical equipment-OST'!T95="Yes", 'Service providers'!G97, 1)</f>
        <v>1</v>
      </c>
      <c r="S87" s="90" t="str">
        <f>IFERROR(('Medical equipment-OST'!U95*R87)/Y87, "0")</f>
        <v>0</v>
      </c>
      <c r="T87" s="90">
        <f>IF('Medical equipment-OST'!T95="Yes", 'Service providers'!H97, 1)</f>
        <v>1</v>
      </c>
      <c r="U87" s="90" t="str">
        <f>IFERROR(('Medical equipment-OST'!V95*T87)/Y87, "0")</f>
        <v>0</v>
      </c>
      <c r="V87" s="90">
        <f>IF('Medical equipment-OST'!Q95="yes", 1, 0)</f>
        <v>0</v>
      </c>
      <c r="W87" s="90">
        <f>IF('Medical equipment-OST'!R95="yes", 1, 0)</f>
        <v>0</v>
      </c>
      <c r="X87" s="90">
        <f>IF('Medical equipment-OST'!S95="yes", 1, 0)</f>
        <v>0</v>
      </c>
      <c r="Y87" s="90">
        <f t="shared" si="2"/>
        <v>0</v>
      </c>
      <c r="Z87" s="90">
        <f>IF('Medical equipment-OST'!AA95="Yes", 'Service providers'!G97, 1)</f>
        <v>1</v>
      </c>
      <c r="AA87" s="90" t="str">
        <f>IFERROR(('Medical equipment-OST'!AB95*Z87)/AG87, "0")</f>
        <v>0</v>
      </c>
      <c r="AB87" s="90">
        <f>IF('Medical equipment-OST'!AA95="Yes", 'Service providers'!H97, 1)</f>
        <v>1</v>
      </c>
      <c r="AC87" s="90" t="str">
        <f>IFERROR(('Medical equipment-OST'!AC95*AB87)/AG87, "0")</f>
        <v>0</v>
      </c>
      <c r="AD87" s="90">
        <f>IF('Medical equipment-OST'!X95="yes", 1, 0)</f>
        <v>0</v>
      </c>
      <c r="AE87" s="90">
        <f>IF('Medical equipment-OST'!Y95="yes", 1, 0)</f>
        <v>0</v>
      </c>
      <c r="AF87" s="90">
        <f>IF('Medical equipment-OST'!Z95="yes", 1, 0)</f>
        <v>0</v>
      </c>
      <c r="AG87" s="90">
        <f t="shared" si="3"/>
        <v>0</v>
      </c>
      <c r="AH87" s="90">
        <f>IF('Medical equipment-OST'!AH95="Yes", 'Service providers'!G97, 1)</f>
        <v>1</v>
      </c>
      <c r="AI87" s="90" t="str">
        <f>IFERROR(('Medical equipment-OST'!AI95*AH87)/AO87, "0")</f>
        <v>0</v>
      </c>
      <c r="AJ87" s="90">
        <f>IF('Medical equipment-OST'!AH95="Yes", 'Service providers'!H97, 1)</f>
        <v>1</v>
      </c>
      <c r="AK87" s="90" t="str">
        <f>IFERROR(('Medical equipment-OST'!AJ95*AJ87)/AO87, "0")</f>
        <v>0</v>
      </c>
      <c r="AL87" s="90">
        <f>IF('Medical equipment-OST'!AE95="yes", 1, 0)</f>
        <v>0</v>
      </c>
      <c r="AM87" s="90">
        <f>IF('Medical equipment-OST'!AF95="yes", 1, 0)</f>
        <v>0</v>
      </c>
      <c r="AN87" s="90">
        <f>IF('Medical equipment-OST'!AG95="yes", 1, 0)</f>
        <v>0</v>
      </c>
      <c r="AO87" s="90">
        <f t="shared" si="4"/>
        <v>0</v>
      </c>
      <c r="AP87" s="90">
        <f>IF('Medical equipment-OST'!AO95="Yes", 'Service providers'!G97, 1)</f>
        <v>1</v>
      </c>
      <c r="AQ87" s="90" t="str">
        <f>IFERROR(('Medical equipment-OST'!AP95*AP87)/AW87, "0")</f>
        <v>0</v>
      </c>
      <c r="AR87" s="90">
        <f>IF('Medical equipment-OST'!AO95="Yes", 'Service providers'!H97, 1)</f>
        <v>1</v>
      </c>
      <c r="AS87" s="90" t="str">
        <f>IFERROR(('Medical equipment-OST'!AQ95*AR87)/AW87, "0")</f>
        <v>0</v>
      </c>
      <c r="AT87" s="90">
        <f>IF('Medical equipment-OST'!AL95="yes", 1, 0)</f>
        <v>0</v>
      </c>
      <c r="AU87" s="90">
        <f>IF('Medical equipment-OST'!AM95="yes", 1, 0)</f>
        <v>0</v>
      </c>
      <c r="AV87" s="90">
        <f>IF('Medical equipment-OST'!AN95="yes", 1, 0)</f>
        <v>0</v>
      </c>
      <c r="AW87" s="90">
        <f t="shared" si="5"/>
        <v>0</v>
      </c>
      <c r="AX87" s="90">
        <f>IF('Medical equipment-OST'!AV95="Yes", 'Service providers'!G97, 1)</f>
        <v>1</v>
      </c>
      <c r="AY87" s="90" t="str">
        <f>IFERROR(('Medical equipment-OST'!AW95*AX87)/BE87, "0")</f>
        <v>0</v>
      </c>
      <c r="AZ87" s="90">
        <f>IF('Medical equipment-OST'!AV95="Yes", 'Service providers'!H97, 1)</f>
        <v>1</v>
      </c>
      <c r="BA87" s="90" t="str">
        <f>IFERROR(('Medical equipment-OST'!AX95*AZ87)/BE87, "0")</f>
        <v>0</v>
      </c>
      <c r="BB87" s="90">
        <f>IF('Medical equipment-OST'!AS95="yes", 1, 0)</f>
        <v>0</v>
      </c>
      <c r="BC87" s="90">
        <f>IF('Medical equipment-OST'!AT95="yes", 1, 0)</f>
        <v>0</v>
      </c>
      <c r="BD87" s="90">
        <f>IF('Medical equipment-OST'!AU95="yes", 1, 0)</f>
        <v>0</v>
      </c>
      <c r="BE87" s="90">
        <f t="shared" si="6"/>
        <v>0</v>
      </c>
      <c r="BF87" s="90">
        <f>IF('Medical equipment-OST'!BC95="Yes", 'Service providers'!G97, 1)</f>
        <v>1</v>
      </c>
      <c r="BG87" s="90" t="str">
        <f>IFERROR(('Medical equipment-OST'!BD95*BF87)/BM87, "0")</f>
        <v>0</v>
      </c>
      <c r="BH87" s="90">
        <f>IF('Medical equipment-OST'!BC95="Yes", 'Service providers'!H97, 1)</f>
        <v>1</v>
      </c>
      <c r="BI87" s="90" t="str">
        <f>IFERROR(('Medical equipment-OST'!BE95*BH87)/BM87, "0")</f>
        <v>0</v>
      </c>
      <c r="BJ87" s="90">
        <f>IF('Medical equipment-OST'!AZ95="yes", 1, 0)</f>
        <v>0</v>
      </c>
      <c r="BK87" s="90">
        <f>IF('Medical equipment-OST'!BA95="yes", 1, 0)</f>
        <v>0</v>
      </c>
      <c r="BL87" s="90">
        <f>IF('Medical equipment-OST'!BB95="yes", 1, 0)</f>
        <v>0</v>
      </c>
      <c r="BM87" s="90">
        <f t="shared" si="7"/>
        <v>0</v>
      </c>
    </row>
    <row r="88" spans="1:65" x14ac:dyDescent="0.25">
      <c r="A88" s="98" t="str">
        <f>'Service providers'!A98</f>
        <v>Enter name of Site 1</v>
      </c>
      <c r="B88" s="90">
        <f>IF('Medical equipment-OST'!F96="Yes", 'Service providers'!G98, 1)</f>
        <v>1</v>
      </c>
      <c r="C88" s="90" t="str">
        <f>IFERROR(('Medical equipment-OST'!G96*B88)/I88, "0")</f>
        <v>0</v>
      </c>
      <c r="D88" s="90">
        <f>IF('Medical equipment-OST'!F96="Yes", 'Service providers'!H98, 1)</f>
        <v>1</v>
      </c>
      <c r="E88" s="90" t="str">
        <f>IFERROR(('Medical equipment-OST'!H96*D88)/I88, "0")</f>
        <v>0</v>
      </c>
      <c r="F88" s="90">
        <f>IF('Medical equipment-OST'!C96="yes", 1, 0)</f>
        <v>0</v>
      </c>
      <c r="G88" s="90">
        <f>IF('Medical equipment-OST'!D96="yes", 1, 0)</f>
        <v>0</v>
      </c>
      <c r="H88" s="90">
        <f>IF('Medical equipment-OST'!E96="yes", 1, 0)</f>
        <v>0</v>
      </c>
      <c r="I88" s="90">
        <f t="shared" si="0"/>
        <v>0</v>
      </c>
      <c r="J88" s="90">
        <f>IF('Medical equipment-OST'!M96="Yes", 'Service providers'!G98, 1)</f>
        <v>1</v>
      </c>
      <c r="K88" s="90" t="str">
        <f>IFERROR(('Medical equipment-OST'!N96*J88)/Q88, "0")</f>
        <v>0</v>
      </c>
      <c r="L88" s="90">
        <f>IF('Medical equipment-OST'!M96="Yes", 'Service providers'!H98, 1)</f>
        <v>1</v>
      </c>
      <c r="M88" s="90" t="str">
        <f>IFERROR(('Medical equipment-OST'!O96*L88)/Q88, "0")</f>
        <v>0</v>
      </c>
      <c r="N88" s="90">
        <f>IF('Medical equipment-OST'!J96="yes", 1, 0)</f>
        <v>0</v>
      </c>
      <c r="O88" s="90">
        <f>IF('Medical equipment-OST'!K96="yes", 1, 0)</f>
        <v>0</v>
      </c>
      <c r="P88" s="90">
        <f>IF('Medical equipment-OST'!L96="yes", 1, 0)</f>
        <v>0</v>
      </c>
      <c r="Q88" s="90">
        <f t="shared" si="1"/>
        <v>0</v>
      </c>
      <c r="R88" s="90">
        <f>IF('Medical equipment-OST'!T96="Yes", 'Service providers'!G98, 1)</f>
        <v>1</v>
      </c>
      <c r="S88" s="90" t="str">
        <f>IFERROR(('Medical equipment-OST'!U96*R88)/Y88, "0")</f>
        <v>0</v>
      </c>
      <c r="T88" s="90">
        <f>IF('Medical equipment-OST'!T96="Yes", 'Service providers'!H98, 1)</f>
        <v>1</v>
      </c>
      <c r="U88" s="90" t="str">
        <f>IFERROR(('Medical equipment-OST'!V96*T88)/Y88, "0")</f>
        <v>0</v>
      </c>
      <c r="V88" s="90">
        <f>IF('Medical equipment-OST'!Q96="yes", 1, 0)</f>
        <v>0</v>
      </c>
      <c r="W88" s="90">
        <f>IF('Medical equipment-OST'!R96="yes", 1, 0)</f>
        <v>0</v>
      </c>
      <c r="X88" s="90">
        <f>IF('Medical equipment-OST'!S96="yes", 1, 0)</f>
        <v>0</v>
      </c>
      <c r="Y88" s="90">
        <f t="shared" si="2"/>
        <v>0</v>
      </c>
      <c r="Z88" s="90">
        <f>IF('Medical equipment-OST'!AA96="Yes", 'Service providers'!G98, 1)</f>
        <v>1</v>
      </c>
      <c r="AA88" s="90" t="str">
        <f>IFERROR(('Medical equipment-OST'!AB96*Z88)/AG88, "0")</f>
        <v>0</v>
      </c>
      <c r="AB88" s="90">
        <f>IF('Medical equipment-OST'!AA96="Yes", 'Service providers'!H98, 1)</f>
        <v>1</v>
      </c>
      <c r="AC88" s="90" t="str">
        <f>IFERROR(('Medical equipment-OST'!AC96*AB88)/AG88, "0")</f>
        <v>0</v>
      </c>
      <c r="AD88" s="90">
        <f>IF('Medical equipment-OST'!X96="yes", 1, 0)</f>
        <v>0</v>
      </c>
      <c r="AE88" s="90">
        <f>IF('Medical equipment-OST'!Y96="yes", 1, 0)</f>
        <v>0</v>
      </c>
      <c r="AF88" s="90">
        <f>IF('Medical equipment-OST'!Z96="yes", 1, 0)</f>
        <v>0</v>
      </c>
      <c r="AG88" s="90">
        <f t="shared" si="3"/>
        <v>0</v>
      </c>
      <c r="AH88" s="90">
        <f>IF('Medical equipment-OST'!AH96="Yes", 'Service providers'!G98, 1)</f>
        <v>1</v>
      </c>
      <c r="AI88" s="90" t="str">
        <f>IFERROR(('Medical equipment-OST'!AI96*AH88)/AO88, "0")</f>
        <v>0</v>
      </c>
      <c r="AJ88" s="90">
        <f>IF('Medical equipment-OST'!AH96="Yes", 'Service providers'!H98, 1)</f>
        <v>1</v>
      </c>
      <c r="AK88" s="90" t="str">
        <f>IFERROR(('Medical equipment-OST'!AJ96*AJ88)/AO88, "0")</f>
        <v>0</v>
      </c>
      <c r="AL88" s="90">
        <f>IF('Medical equipment-OST'!AE96="yes", 1, 0)</f>
        <v>0</v>
      </c>
      <c r="AM88" s="90">
        <f>IF('Medical equipment-OST'!AF96="yes", 1, 0)</f>
        <v>0</v>
      </c>
      <c r="AN88" s="90">
        <f>IF('Medical equipment-OST'!AG96="yes", 1, 0)</f>
        <v>0</v>
      </c>
      <c r="AO88" s="90">
        <f t="shared" si="4"/>
        <v>0</v>
      </c>
      <c r="AP88" s="90">
        <f>IF('Medical equipment-OST'!AO96="Yes", 'Service providers'!G98, 1)</f>
        <v>1</v>
      </c>
      <c r="AQ88" s="90" t="str">
        <f>IFERROR(('Medical equipment-OST'!AP96*AP88)/AW88, "0")</f>
        <v>0</v>
      </c>
      <c r="AR88" s="90">
        <f>IF('Medical equipment-OST'!AO96="Yes", 'Service providers'!H98, 1)</f>
        <v>1</v>
      </c>
      <c r="AS88" s="90" t="str">
        <f>IFERROR(('Medical equipment-OST'!AQ96*AR88)/AW88, "0")</f>
        <v>0</v>
      </c>
      <c r="AT88" s="90">
        <f>IF('Medical equipment-OST'!AL96="yes", 1, 0)</f>
        <v>0</v>
      </c>
      <c r="AU88" s="90">
        <f>IF('Medical equipment-OST'!AM96="yes", 1, 0)</f>
        <v>0</v>
      </c>
      <c r="AV88" s="90">
        <f>IF('Medical equipment-OST'!AN96="yes", 1, 0)</f>
        <v>0</v>
      </c>
      <c r="AW88" s="90">
        <f t="shared" si="5"/>
        <v>0</v>
      </c>
      <c r="AX88" s="90">
        <f>IF('Medical equipment-OST'!AV96="Yes", 'Service providers'!G98, 1)</f>
        <v>1</v>
      </c>
      <c r="AY88" s="90" t="str">
        <f>IFERROR(('Medical equipment-OST'!AW96*AX88)/BE88, "0")</f>
        <v>0</v>
      </c>
      <c r="AZ88" s="90">
        <f>IF('Medical equipment-OST'!AV96="Yes", 'Service providers'!H98, 1)</f>
        <v>1</v>
      </c>
      <c r="BA88" s="90" t="str">
        <f>IFERROR(('Medical equipment-OST'!AX96*AZ88)/BE88, "0")</f>
        <v>0</v>
      </c>
      <c r="BB88" s="90">
        <f>IF('Medical equipment-OST'!AS96="yes", 1, 0)</f>
        <v>0</v>
      </c>
      <c r="BC88" s="90">
        <f>IF('Medical equipment-OST'!AT96="yes", 1, 0)</f>
        <v>0</v>
      </c>
      <c r="BD88" s="90">
        <f>IF('Medical equipment-OST'!AU96="yes", 1, 0)</f>
        <v>0</v>
      </c>
      <c r="BE88" s="90">
        <f t="shared" si="6"/>
        <v>0</v>
      </c>
      <c r="BF88" s="90">
        <f>IF('Medical equipment-OST'!BC96="Yes", 'Service providers'!G98, 1)</f>
        <v>1</v>
      </c>
      <c r="BG88" s="90" t="str">
        <f>IFERROR(('Medical equipment-OST'!BD96*BF88)/BM88, "0")</f>
        <v>0</v>
      </c>
      <c r="BH88" s="90">
        <f>IF('Medical equipment-OST'!BC96="Yes", 'Service providers'!H98, 1)</f>
        <v>1</v>
      </c>
      <c r="BI88" s="90" t="str">
        <f>IFERROR(('Medical equipment-OST'!BE96*BH88)/BM88, "0")</f>
        <v>0</v>
      </c>
      <c r="BJ88" s="90">
        <f>IF('Medical equipment-OST'!AZ96="yes", 1, 0)</f>
        <v>0</v>
      </c>
      <c r="BK88" s="90">
        <f>IF('Medical equipment-OST'!BA96="yes", 1, 0)</f>
        <v>0</v>
      </c>
      <c r="BL88" s="90">
        <f>IF('Medical equipment-OST'!BB96="yes", 1, 0)</f>
        <v>0</v>
      </c>
      <c r="BM88" s="90">
        <f t="shared" si="7"/>
        <v>0</v>
      </c>
    </row>
    <row r="89" spans="1:65" x14ac:dyDescent="0.25">
      <c r="A89" s="98" t="str">
        <f>'Service providers'!A99</f>
        <v>Enter name of Site 2</v>
      </c>
      <c r="B89" s="90">
        <f>IF('Medical equipment-OST'!F97="Yes", 'Service providers'!G99, 1)</f>
        <v>1</v>
      </c>
      <c r="C89" s="90" t="str">
        <f>IFERROR(('Medical equipment-OST'!G97*B89)/I89, "0")</f>
        <v>0</v>
      </c>
      <c r="D89" s="90">
        <f>IF('Medical equipment-OST'!F97="Yes", 'Service providers'!H99, 1)</f>
        <v>1</v>
      </c>
      <c r="E89" s="90" t="str">
        <f>IFERROR(('Medical equipment-OST'!H97*D89)/I89, "0")</f>
        <v>0</v>
      </c>
      <c r="F89" s="90">
        <f>IF('Medical equipment-OST'!C97="yes", 1, 0)</f>
        <v>0</v>
      </c>
      <c r="G89" s="90">
        <f>IF('Medical equipment-OST'!D97="yes", 1, 0)</f>
        <v>0</v>
      </c>
      <c r="H89" s="90">
        <f>IF('Medical equipment-OST'!E97="yes", 1, 0)</f>
        <v>0</v>
      </c>
      <c r="I89" s="90">
        <f t="shared" si="0"/>
        <v>0</v>
      </c>
      <c r="J89" s="90">
        <f>IF('Medical equipment-OST'!M97="Yes", 'Service providers'!G99, 1)</f>
        <v>1</v>
      </c>
      <c r="K89" s="90" t="str">
        <f>IFERROR(('Medical equipment-OST'!N97*J89)/Q89, "0")</f>
        <v>0</v>
      </c>
      <c r="L89" s="90">
        <f>IF('Medical equipment-OST'!M97="Yes", 'Service providers'!H99, 1)</f>
        <v>1</v>
      </c>
      <c r="M89" s="90" t="str">
        <f>IFERROR(('Medical equipment-OST'!O97*L89)/Q89, "0")</f>
        <v>0</v>
      </c>
      <c r="N89" s="90">
        <f>IF('Medical equipment-OST'!J97="yes", 1, 0)</f>
        <v>0</v>
      </c>
      <c r="O89" s="90">
        <f>IF('Medical equipment-OST'!K97="yes", 1, 0)</f>
        <v>0</v>
      </c>
      <c r="P89" s="90">
        <f>IF('Medical equipment-OST'!L97="yes", 1, 0)</f>
        <v>0</v>
      </c>
      <c r="Q89" s="90">
        <f t="shared" si="1"/>
        <v>0</v>
      </c>
      <c r="R89" s="90">
        <f>IF('Medical equipment-OST'!T97="Yes", 'Service providers'!G99, 1)</f>
        <v>1</v>
      </c>
      <c r="S89" s="90" t="str">
        <f>IFERROR(('Medical equipment-OST'!U97*R89)/Y89, "0")</f>
        <v>0</v>
      </c>
      <c r="T89" s="90">
        <f>IF('Medical equipment-OST'!T97="Yes", 'Service providers'!H99, 1)</f>
        <v>1</v>
      </c>
      <c r="U89" s="90" t="str">
        <f>IFERROR(('Medical equipment-OST'!V97*T89)/Y89, "0")</f>
        <v>0</v>
      </c>
      <c r="V89" s="90">
        <f>IF('Medical equipment-OST'!Q97="yes", 1, 0)</f>
        <v>0</v>
      </c>
      <c r="W89" s="90">
        <f>IF('Medical equipment-OST'!R97="yes", 1, 0)</f>
        <v>0</v>
      </c>
      <c r="X89" s="90">
        <f>IF('Medical equipment-OST'!S97="yes", 1, 0)</f>
        <v>0</v>
      </c>
      <c r="Y89" s="90">
        <f t="shared" si="2"/>
        <v>0</v>
      </c>
      <c r="Z89" s="90">
        <f>IF('Medical equipment-OST'!AA97="Yes", 'Service providers'!G99, 1)</f>
        <v>1</v>
      </c>
      <c r="AA89" s="90" t="str">
        <f>IFERROR(('Medical equipment-OST'!AB97*Z89)/AG89, "0")</f>
        <v>0</v>
      </c>
      <c r="AB89" s="90">
        <f>IF('Medical equipment-OST'!AA97="Yes", 'Service providers'!H99, 1)</f>
        <v>1</v>
      </c>
      <c r="AC89" s="90" t="str">
        <f>IFERROR(('Medical equipment-OST'!AC97*AB89)/AG89, "0")</f>
        <v>0</v>
      </c>
      <c r="AD89" s="90">
        <f>IF('Medical equipment-OST'!X97="yes", 1, 0)</f>
        <v>0</v>
      </c>
      <c r="AE89" s="90">
        <f>IF('Medical equipment-OST'!Y97="yes", 1, 0)</f>
        <v>0</v>
      </c>
      <c r="AF89" s="90">
        <f>IF('Medical equipment-OST'!Z97="yes", 1, 0)</f>
        <v>0</v>
      </c>
      <c r="AG89" s="90">
        <f t="shared" si="3"/>
        <v>0</v>
      </c>
      <c r="AH89" s="90">
        <f>IF('Medical equipment-OST'!AH97="Yes", 'Service providers'!G99, 1)</f>
        <v>1</v>
      </c>
      <c r="AI89" s="90" t="str">
        <f>IFERROR(('Medical equipment-OST'!AI97*AH89)/AO89, "0")</f>
        <v>0</v>
      </c>
      <c r="AJ89" s="90">
        <f>IF('Medical equipment-OST'!AH97="Yes", 'Service providers'!H99, 1)</f>
        <v>1</v>
      </c>
      <c r="AK89" s="90" t="str">
        <f>IFERROR(('Medical equipment-OST'!AJ97*AJ89)/AO89, "0")</f>
        <v>0</v>
      </c>
      <c r="AL89" s="90">
        <f>IF('Medical equipment-OST'!AE97="yes", 1, 0)</f>
        <v>0</v>
      </c>
      <c r="AM89" s="90">
        <f>IF('Medical equipment-OST'!AF97="yes", 1, 0)</f>
        <v>0</v>
      </c>
      <c r="AN89" s="90">
        <f>IF('Medical equipment-OST'!AG97="yes", 1, 0)</f>
        <v>0</v>
      </c>
      <c r="AO89" s="90">
        <f t="shared" si="4"/>
        <v>0</v>
      </c>
      <c r="AP89" s="90">
        <f>IF('Medical equipment-OST'!AO97="Yes", 'Service providers'!G99, 1)</f>
        <v>1</v>
      </c>
      <c r="AQ89" s="90" t="str">
        <f>IFERROR(('Medical equipment-OST'!AP97*AP89)/AW89, "0")</f>
        <v>0</v>
      </c>
      <c r="AR89" s="90">
        <f>IF('Medical equipment-OST'!AO97="Yes", 'Service providers'!H99, 1)</f>
        <v>1</v>
      </c>
      <c r="AS89" s="90" t="str">
        <f>IFERROR(('Medical equipment-OST'!AQ97*AR89)/AW89, "0")</f>
        <v>0</v>
      </c>
      <c r="AT89" s="90">
        <f>IF('Medical equipment-OST'!AL97="yes", 1, 0)</f>
        <v>0</v>
      </c>
      <c r="AU89" s="90">
        <f>IF('Medical equipment-OST'!AM97="yes", 1, 0)</f>
        <v>0</v>
      </c>
      <c r="AV89" s="90">
        <f>IF('Medical equipment-OST'!AN97="yes", 1, 0)</f>
        <v>0</v>
      </c>
      <c r="AW89" s="90">
        <f t="shared" si="5"/>
        <v>0</v>
      </c>
      <c r="AX89" s="90">
        <f>IF('Medical equipment-OST'!AV97="Yes", 'Service providers'!G99, 1)</f>
        <v>1</v>
      </c>
      <c r="AY89" s="90" t="str">
        <f>IFERROR(('Medical equipment-OST'!AW97*AX89)/BE89, "0")</f>
        <v>0</v>
      </c>
      <c r="AZ89" s="90">
        <f>IF('Medical equipment-OST'!AV97="Yes", 'Service providers'!H99, 1)</f>
        <v>1</v>
      </c>
      <c r="BA89" s="90" t="str">
        <f>IFERROR(('Medical equipment-OST'!AX97*AZ89)/BE89, "0")</f>
        <v>0</v>
      </c>
      <c r="BB89" s="90">
        <f>IF('Medical equipment-OST'!AS97="yes", 1, 0)</f>
        <v>0</v>
      </c>
      <c r="BC89" s="90">
        <f>IF('Medical equipment-OST'!AT97="yes", 1, 0)</f>
        <v>0</v>
      </c>
      <c r="BD89" s="90">
        <f>IF('Medical equipment-OST'!AU97="yes", 1, 0)</f>
        <v>0</v>
      </c>
      <c r="BE89" s="90">
        <f t="shared" si="6"/>
        <v>0</v>
      </c>
      <c r="BF89" s="90">
        <f>IF('Medical equipment-OST'!BC97="Yes", 'Service providers'!G99, 1)</f>
        <v>1</v>
      </c>
      <c r="BG89" s="90" t="str">
        <f>IFERROR(('Medical equipment-OST'!BD97*BF89)/BM89, "0")</f>
        <v>0</v>
      </c>
      <c r="BH89" s="90">
        <f>IF('Medical equipment-OST'!BC97="Yes", 'Service providers'!H99, 1)</f>
        <v>1</v>
      </c>
      <c r="BI89" s="90" t="str">
        <f>IFERROR(('Medical equipment-OST'!BE97*BH89)/BM89, "0")</f>
        <v>0</v>
      </c>
      <c r="BJ89" s="90">
        <f>IF('Medical equipment-OST'!AZ97="yes", 1, 0)</f>
        <v>0</v>
      </c>
      <c r="BK89" s="90">
        <f>IF('Medical equipment-OST'!BA97="yes", 1, 0)</f>
        <v>0</v>
      </c>
      <c r="BL89" s="90">
        <f>IF('Medical equipment-OST'!BB97="yes", 1, 0)</f>
        <v>0</v>
      </c>
      <c r="BM89" s="90">
        <f t="shared" si="7"/>
        <v>0</v>
      </c>
    </row>
    <row r="90" spans="1:65" x14ac:dyDescent="0.25">
      <c r="A90" s="98" t="str">
        <f>'Service providers'!A100</f>
        <v>Enter name of Site 3</v>
      </c>
      <c r="B90" s="90">
        <f>IF('Medical equipment-OST'!F98="Yes", 'Service providers'!G100, 1)</f>
        <v>1</v>
      </c>
      <c r="C90" s="90" t="str">
        <f>IFERROR(('Medical equipment-OST'!G98*B90)/I90, "0")</f>
        <v>0</v>
      </c>
      <c r="D90" s="90">
        <f>IF('Medical equipment-OST'!F98="Yes", 'Service providers'!H100, 1)</f>
        <v>1</v>
      </c>
      <c r="E90" s="90" t="str">
        <f>IFERROR(('Medical equipment-OST'!H98*D90)/I90, "0")</f>
        <v>0</v>
      </c>
      <c r="F90" s="90">
        <f>IF('Medical equipment-OST'!C98="yes", 1, 0)</f>
        <v>0</v>
      </c>
      <c r="G90" s="90">
        <f>IF('Medical equipment-OST'!D98="yes", 1, 0)</f>
        <v>0</v>
      </c>
      <c r="H90" s="90">
        <f>IF('Medical equipment-OST'!E98="yes", 1, 0)</f>
        <v>0</v>
      </c>
      <c r="I90" s="90">
        <f t="shared" si="0"/>
        <v>0</v>
      </c>
      <c r="J90" s="90">
        <f>IF('Medical equipment-OST'!M98="Yes", 'Service providers'!G100, 1)</f>
        <v>1</v>
      </c>
      <c r="K90" s="90" t="str">
        <f>IFERROR(('Medical equipment-OST'!N98*J90)/Q90, "0")</f>
        <v>0</v>
      </c>
      <c r="L90" s="90">
        <f>IF('Medical equipment-OST'!M98="Yes", 'Service providers'!H100, 1)</f>
        <v>1</v>
      </c>
      <c r="M90" s="90" t="str">
        <f>IFERROR(('Medical equipment-OST'!O98*L90)/Q90, "0")</f>
        <v>0</v>
      </c>
      <c r="N90" s="90">
        <f>IF('Medical equipment-OST'!J98="yes", 1, 0)</f>
        <v>0</v>
      </c>
      <c r="O90" s="90">
        <f>IF('Medical equipment-OST'!K98="yes", 1, 0)</f>
        <v>0</v>
      </c>
      <c r="P90" s="90">
        <f>IF('Medical equipment-OST'!L98="yes", 1, 0)</f>
        <v>0</v>
      </c>
      <c r="Q90" s="90">
        <f t="shared" si="1"/>
        <v>0</v>
      </c>
      <c r="R90" s="90">
        <f>IF('Medical equipment-OST'!T98="Yes", 'Service providers'!G100, 1)</f>
        <v>1</v>
      </c>
      <c r="S90" s="90" t="str">
        <f>IFERROR(('Medical equipment-OST'!U98*R90)/Y90, "0")</f>
        <v>0</v>
      </c>
      <c r="T90" s="90">
        <f>IF('Medical equipment-OST'!T98="Yes", 'Service providers'!H100, 1)</f>
        <v>1</v>
      </c>
      <c r="U90" s="90" t="str">
        <f>IFERROR(('Medical equipment-OST'!V98*T90)/Y90, "0")</f>
        <v>0</v>
      </c>
      <c r="V90" s="90">
        <f>IF('Medical equipment-OST'!Q98="yes", 1, 0)</f>
        <v>0</v>
      </c>
      <c r="W90" s="90">
        <f>IF('Medical equipment-OST'!R98="yes", 1, 0)</f>
        <v>0</v>
      </c>
      <c r="X90" s="90">
        <f>IF('Medical equipment-OST'!S98="yes", 1, 0)</f>
        <v>0</v>
      </c>
      <c r="Y90" s="90">
        <f t="shared" si="2"/>
        <v>0</v>
      </c>
      <c r="Z90" s="90">
        <f>IF('Medical equipment-OST'!AA98="Yes", 'Service providers'!G100, 1)</f>
        <v>1</v>
      </c>
      <c r="AA90" s="90" t="str">
        <f>IFERROR(('Medical equipment-OST'!AB98*Z90)/AG90, "0")</f>
        <v>0</v>
      </c>
      <c r="AB90" s="90">
        <f>IF('Medical equipment-OST'!AA98="Yes", 'Service providers'!H100, 1)</f>
        <v>1</v>
      </c>
      <c r="AC90" s="90" t="str">
        <f>IFERROR(('Medical equipment-OST'!AC98*AB90)/AG90, "0")</f>
        <v>0</v>
      </c>
      <c r="AD90" s="90">
        <f>IF('Medical equipment-OST'!X98="yes", 1, 0)</f>
        <v>0</v>
      </c>
      <c r="AE90" s="90">
        <f>IF('Medical equipment-OST'!Y98="yes", 1, 0)</f>
        <v>0</v>
      </c>
      <c r="AF90" s="90">
        <f>IF('Medical equipment-OST'!Z98="yes", 1, 0)</f>
        <v>0</v>
      </c>
      <c r="AG90" s="90">
        <f t="shared" si="3"/>
        <v>0</v>
      </c>
      <c r="AH90" s="90">
        <f>IF('Medical equipment-OST'!AH98="Yes", 'Service providers'!G100, 1)</f>
        <v>1</v>
      </c>
      <c r="AI90" s="90" t="str">
        <f>IFERROR(('Medical equipment-OST'!AI98*AH90)/AO90, "0")</f>
        <v>0</v>
      </c>
      <c r="AJ90" s="90">
        <f>IF('Medical equipment-OST'!AH98="Yes", 'Service providers'!H100, 1)</f>
        <v>1</v>
      </c>
      <c r="AK90" s="90" t="str">
        <f>IFERROR(('Medical equipment-OST'!AJ98*AJ90)/AO90, "0")</f>
        <v>0</v>
      </c>
      <c r="AL90" s="90">
        <f>IF('Medical equipment-OST'!AE98="yes", 1, 0)</f>
        <v>0</v>
      </c>
      <c r="AM90" s="90">
        <f>IF('Medical equipment-OST'!AF98="yes", 1, 0)</f>
        <v>0</v>
      </c>
      <c r="AN90" s="90">
        <f>IF('Medical equipment-OST'!AG98="yes", 1, 0)</f>
        <v>0</v>
      </c>
      <c r="AO90" s="90">
        <f t="shared" si="4"/>
        <v>0</v>
      </c>
      <c r="AP90" s="90">
        <f>IF('Medical equipment-OST'!AO98="Yes", 'Service providers'!G100, 1)</f>
        <v>1</v>
      </c>
      <c r="AQ90" s="90" t="str">
        <f>IFERROR(('Medical equipment-OST'!AP98*AP90)/AW90, "0")</f>
        <v>0</v>
      </c>
      <c r="AR90" s="90">
        <f>IF('Medical equipment-OST'!AO98="Yes", 'Service providers'!H100, 1)</f>
        <v>1</v>
      </c>
      <c r="AS90" s="90" t="str">
        <f>IFERROR(('Medical equipment-OST'!AQ98*AR90)/AW90, "0")</f>
        <v>0</v>
      </c>
      <c r="AT90" s="90">
        <f>IF('Medical equipment-OST'!AL98="yes", 1, 0)</f>
        <v>0</v>
      </c>
      <c r="AU90" s="90">
        <f>IF('Medical equipment-OST'!AM98="yes", 1, 0)</f>
        <v>0</v>
      </c>
      <c r="AV90" s="90">
        <f>IF('Medical equipment-OST'!AN98="yes", 1, 0)</f>
        <v>0</v>
      </c>
      <c r="AW90" s="90">
        <f t="shared" si="5"/>
        <v>0</v>
      </c>
      <c r="AX90" s="90">
        <f>IF('Medical equipment-OST'!AV98="Yes", 'Service providers'!G100, 1)</f>
        <v>1</v>
      </c>
      <c r="AY90" s="90" t="str">
        <f>IFERROR(('Medical equipment-OST'!AW98*AX90)/BE90, "0")</f>
        <v>0</v>
      </c>
      <c r="AZ90" s="90">
        <f>IF('Medical equipment-OST'!AV98="Yes", 'Service providers'!H100, 1)</f>
        <v>1</v>
      </c>
      <c r="BA90" s="90" t="str">
        <f>IFERROR(('Medical equipment-OST'!AX98*AZ90)/BE90, "0")</f>
        <v>0</v>
      </c>
      <c r="BB90" s="90">
        <f>IF('Medical equipment-OST'!AS98="yes", 1, 0)</f>
        <v>0</v>
      </c>
      <c r="BC90" s="90">
        <f>IF('Medical equipment-OST'!AT98="yes", 1, 0)</f>
        <v>0</v>
      </c>
      <c r="BD90" s="90">
        <f>IF('Medical equipment-OST'!AU98="yes", 1, 0)</f>
        <v>0</v>
      </c>
      <c r="BE90" s="90">
        <f t="shared" si="6"/>
        <v>0</v>
      </c>
      <c r="BF90" s="90">
        <f>IF('Medical equipment-OST'!BC98="Yes", 'Service providers'!G100, 1)</f>
        <v>1</v>
      </c>
      <c r="BG90" s="90" t="str">
        <f>IFERROR(('Medical equipment-OST'!BD98*BF90)/BM90, "0")</f>
        <v>0</v>
      </c>
      <c r="BH90" s="90">
        <f>IF('Medical equipment-OST'!BC98="Yes", 'Service providers'!H100, 1)</f>
        <v>1</v>
      </c>
      <c r="BI90" s="90" t="str">
        <f>IFERROR(('Medical equipment-OST'!BE98*BH90)/BM90, "0")</f>
        <v>0</v>
      </c>
      <c r="BJ90" s="90">
        <f>IF('Medical equipment-OST'!AZ98="yes", 1, 0)</f>
        <v>0</v>
      </c>
      <c r="BK90" s="90">
        <f>IF('Medical equipment-OST'!BA98="yes", 1, 0)</f>
        <v>0</v>
      </c>
      <c r="BL90" s="90">
        <f>IF('Medical equipment-OST'!BB98="yes", 1, 0)</f>
        <v>0</v>
      </c>
      <c r="BM90" s="90">
        <f t="shared" si="7"/>
        <v>0</v>
      </c>
    </row>
    <row r="91" spans="1:65" x14ac:dyDescent="0.25">
      <c r="A91" s="98" t="str">
        <f>'Service providers'!A101</f>
        <v>Enter name of Site 4</v>
      </c>
      <c r="B91" s="90">
        <f>IF('Medical equipment-OST'!F99="Yes", 'Service providers'!G101, 1)</f>
        <v>1</v>
      </c>
      <c r="C91" s="90" t="str">
        <f>IFERROR(('Medical equipment-OST'!G99*B91)/I91, "0")</f>
        <v>0</v>
      </c>
      <c r="D91" s="90">
        <f>IF('Medical equipment-OST'!F99="Yes", 'Service providers'!H101, 1)</f>
        <v>1</v>
      </c>
      <c r="E91" s="90" t="str">
        <f>IFERROR(('Medical equipment-OST'!H99*D91)/I91, "0")</f>
        <v>0</v>
      </c>
      <c r="F91" s="90">
        <f>IF('Medical equipment-OST'!C99="yes", 1, 0)</f>
        <v>0</v>
      </c>
      <c r="G91" s="90">
        <f>IF('Medical equipment-OST'!D99="yes", 1, 0)</f>
        <v>0</v>
      </c>
      <c r="H91" s="90">
        <f>IF('Medical equipment-OST'!E99="yes", 1, 0)</f>
        <v>0</v>
      </c>
      <c r="I91" s="90">
        <f t="shared" si="0"/>
        <v>0</v>
      </c>
      <c r="J91" s="90">
        <f>IF('Medical equipment-OST'!M99="Yes", 'Service providers'!G101, 1)</f>
        <v>1</v>
      </c>
      <c r="K91" s="90" t="str">
        <f>IFERROR(('Medical equipment-OST'!N99*J91)/Q91, "0")</f>
        <v>0</v>
      </c>
      <c r="L91" s="90">
        <f>IF('Medical equipment-OST'!M99="Yes", 'Service providers'!H101, 1)</f>
        <v>1</v>
      </c>
      <c r="M91" s="90" t="str">
        <f>IFERROR(('Medical equipment-OST'!O99*L91)/Q91, "0")</f>
        <v>0</v>
      </c>
      <c r="N91" s="90">
        <f>IF('Medical equipment-OST'!J99="yes", 1, 0)</f>
        <v>0</v>
      </c>
      <c r="O91" s="90">
        <f>IF('Medical equipment-OST'!K99="yes", 1, 0)</f>
        <v>0</v>
      </c>
      <c r="P91" s="90">
        <f>IF('Medical equipment-OST'!L99="yes", 1, 0)</f>
        <v>0</v>
      </c>
      <c r="Q91" s="90">
        <f t="shared" si="1"/>
        <v>0</v>
      </c>
      <c r="R91" s="90">
        <f>IF('Medical equipment-OST'!T99="Yes", 'Service providers'!G101, 1)</f>
        <v>1</v>
      </c>
      <c r="S91" s="90" t="str">
        <f>IFERROR(('Medical equipment-OST'!U99*R91)/Y91, "0")</f>
        <v>0</v>
      </c>
      <c r="T91" s="90">
        <f>IF('Medical equipment-OST'!T99="Yes", 'Service providers'!H101, 1)</f>
        <v>1</v>
      </c>
      <c r="U91" s="90" t="str">
        <f>IFERROR(('Medical equipment-OST'!V99*T91)/Y91, "0")</f>
        <v>0</v>
      </c>
      <c r="V91" s="90">
        <f>IF('Medical equipment-OST'!Q99="yes", 1, 0)</f>
        <v>0</v>
      </c>
      <c r="W91" s="90">
        <f>IF('Medical equipment-OST'!R99="yes", 1, 0)</f>
        <v>0</v>
      </c>
      <c r="X91" s="90">
        <f>IF('Medical equipment-OST'!S99="yes", 1, 0)</f>
        <v>0</v>
      </c>
      <c r="Y91" s="90">
        <f t="shared" si="2"/>
        <v>0</v>
      </c>
      <c r="Z91" s="90">
        <f>IF('Medical equipment-OST'!AA99="Yes", 'Service providers'!G101, 1)</f>
        <v>1</v>
      </c>
      <c r="AA91" s="90" t="str">
        <f>IFERROR(('Medical equipment-OST'!AB99*Z91)/AG91, "0")</f>
        <v>0</v>
      </c>
      <c r="AB91" s="90">
        <f>IF('Medical equipment-OST'!AA99="Yes", 'Service providers'!H101, 1)</f>
        <v>1</v>
      </c>
      <c r="AC91" s="90" t="str">
        <f>IFERROR(('Medical equipment-OST'!AC99*AB91)/AG91, "0")</f>
        <v>0</v>
      </c>
      <c r="AD91" s="90">
        <f>IF('Medical equipment-OST'!X99="yes", 1, 0)</f>
        <v>0</v>
      </c>
      <c r="AE91" s="90">
        <f>IF('Medical equipment-OST'!Y99="yes", 1, 0)</f>
        <v>0</v>
      </c>
      <c r="AF91" s="90">
        <f>IF('Medical equipment-OST'!Z99="yes", 1, 0)</f>
        <v>0</v>
      </c>
      <c r="AG91" s="90">
        <f t="shared" si="3"/>
        <v>0</v>
      </c>
      <c r="AH91" s="90">
        <f>IF('Medical equipment-OST'!AH99="Yes", 'Service providers'!G101, 1)</f>
        <v>1</v>
      </c>
      <c r="AI91" s="90" t="str">
        <f>IFERROR(('Medical equipment-OST'!AI99*AH91)/AO91, "0")</f>
        <v>0</v>
      </c>
      <c r="AJ91" s="90">
        <f>IF('Medical equipment-OST'!AH99="Yes", 'Service providers'!H101, 1)</f>
        <v>1</v>
      </c>
      <c r="AK91" s="90" t="str">
        <f>IFERROR(('Medical equipment-OST'!AJ99*AJ91)/AO91, "0")</f>
        <v>0</v>
      </c>
      <c r="AL91" s="90">
        <f>IF('Medical equipment-OST'!AE99="yes", 1, 0)</f>
        <v>0</v>
      </c>
      <c r="AM91" s="90">
        <f>IF('Medical equipment-OST'!AF99="yes", 1, 0)</f>
        <v>0</v>
      </c>
      <c r="AN91" s="90">
        <f>IF('Medical equipment-OST'!AG99="yes", 1, 0)</f>
        <v>0</v>
      </c>
      <c r="AO91" s="90">
        <f t="shared" si="4"/>
        <v>0</v>
      </c>
      <c r="AP91" s="90">
        <f>IF('Medical equipment-OST'!AO99="Yes", 'Service providers'!G101, 1)</f>
        <v>1</v>
      </c>
      <c r="AQ91" s="90" t="str">
        <f>IFERROR(('Medical equipment-OST'!AP99*AP91)/AW91, "0")</f>
        <v>0</v>
      </c>
      <c r="AR91" s="90">
        <f>IF('Medical equipment-OST'!AO99="Yes", 'Service providers'!H101, 1)</f>
        <v>1</v>
      </c>
      <c r="AS91" s="90" t="str">
        <f>IFERROR(('Medical equipment-OST'!AQ99*AR91)/AW91, "0")</f>
        <v>0</v>
      </c>
      <c r="AT91" s="90">
        <f>IF('Medical equipment-OST'!AL99="yes", 1, 0)</f>
        <v>0</v>
      </c>
      <c r="AU91" s="90">
        <f>IF('Medical equipment-OST'!AM99="yes", 1, 0)</f>
        <v>0</v>
      </c>
      <c r="AV91" s="90">
        <f>IF('Medical equipment-OST'!AN99="yes", 1, 0)</f>
        <v>0</v>
      </c>
      <c r="AW91" s="90">
        <f t="shared" si="5"/>
        <v>0</v>
      </c>
      <c r="AX91" s="90">
        <f>IF('Medical equipment-OST'!AV99="Yes", 'Service providers'!G101, 1)</f>
        <v>1</v>
      </c>
      <c r="AY91" s="90" t="str">
        <f>IFERROR(('Medical equipment-OST'!AW99*AX91)/BE91, "0")</f>
        <v>0</v>
      </c>
      <c r="AZ91" s="90">
        <f>IF('Medical equipment-OST'!AV99="Yes", 'Service providers'!H101, 1)</f>
        <v>1</v>
      </c>
      <c r="BA91" s="90" t="str">
        <f>IFERROR(('Medical equipment-OST'!AX99*AZ91)/BE91, "0")</f>
        <v>0</v>
      </c>
      <c r="BB91" s="90">
        <f>IF('Medical equipment-OST'!AS99="yes", 1, 0)</f>
        <v>0</v>
      </c>
      <c r="BC91" s="90">
        <f>IF('Medical equipment-OST'!AT99="yes", 1, 0)</f>
        <v>0</v>
      </c>
      <c r="BD91" s="90">
        <f>IF('Medical equipment-OST'!AU99="yes", 1, 0)</f>
        <v>0</v>
      </c>
      <c r="BE91" s="90">
        <f t="shared" si="6"/>
        <v>0</v>
      </c>
      <c r="BF91" s="90">
        <f>IF('Medical equipment-OST'!BC99="Yes", 'Service providers'!G101, 1)</f>
        <v>1</v>
      </c>
      <c r="BG91" s="90" t="str">
        <f>IFERROR(('Medical equipment-OST'!BD99*BF91)/BM91, "0")</f>
        <v>0</v>
      </c>
      <c r="BH91" s="90">
        <f>IF('Medical equipment-OST'!BC99="Yes", 'Service providers'!H101, 1)</f>
        <v>1</v>
      </c>
      <c r="BI91" s="90" t="str">
        <f>IFERROR(('Medical equipment-OST'!BE99*BH91)/BM91, "0")</f>
        <v>0</v>
      </c>
      <c r="BJ91" s="90">
        <f>IF('Medical equipment-OST'!AZ99="yes", 1, 0)</f>
        <v>0</v>
      </c>
      <c r="BK91" s="90">
        <f>IF('Medical equipment-OST'!BA99="yes", 1, 0)</f>
        <v>0</v>
      </c>
      <c r="BL91" s="90">
        <f>IF('Medical equipment-OST'!BB99="yes", 1, 0)</f>
        <v>0</v>
      </c>
      <c r="BM91" s="90">
        <f t="shared" si="7"/>
        <v>0</v>
      </c>
    </row>
    <row r="92" spans="1:65" x14ac:dyDescent="0.25">
      <c r="A92" s="98" t="str">
        <f>'Service providers'!A102</f>
        <v>Enter name of Site 5</v>
      </c>
      <c r="B92" s="90">
        <f>IF('Medical equipment-OST'!F100="Yes", 'Service providers'!G102, 1)</f>
        <v>1</v>
      </c>
      <c r="C92" s="90" t="str">
        <f>IFERROR(('Medical equipment-OST'!G100*B92)/I92, "0")</f>
        <v>0</v>
      </c>
      <c r="D92" s="90">
        <f>IF('Medical equipment-OST'!F100="Yes", 'Service providers'!H102, 1)</f>
        <v>1</v>
      </c>
      <c r="E92" s="90" t="str">
        <f>IFERROR(('Medical equipment-OST'!H100*D92)/I92, "0")</f>
        <v>0</v>
      </c>
      <c r="F92" s="90">
        <f>IF('Medical equipment-OST'!C100="yes", 1, 0)</f>
        <v>0</v>
      </c>
      <c r="G92" s="90">
        <f>IF('Medical equipment-OST'!D100="yes", 1, 0)</f>
        <v>0</v>
      </c>
      <c r="H92" s="90">
        <f>IF('Medical equipment-OST'!E100="yes", 1, 0)</f>
        <v>0</v>
      </c>
      <c r="I92" s="90">
        <f t="shared" si="0"/>
        <v>0</v>
      </c>
      <c r="J92" s="90">
        <f>IF('Medical equipment-OST'!M100="Yes", 'Service providers'!G102, 1)</f>
        <v>1</v>
      </c>
      <c r="K92" s="90" t="str">
        <f>IFERROR(('Medical equipment-OST'!N100*J92)/Q92, "0")</f>
        <v>0</v>
      </c>
      <c r="L92" s="90">
        <f>IF('Medical equipment-OST'!M100="Yes", 'Service providers'!H102, 1)</f>
        <v>1</v>
      </c>
      <c r="M92" s="90" t="str">
        <f>IFERROR(('Medical equipment-OST'!O100*L92)/Q92, "0")</f>
        <v>0</v>
      </c>
      <c r="N92" s="90">
        <f>IF('Medical equipment-OST'!J100="yes", 1, 0)</f>
        <v>0</v>
      </c>
      <c r="O92" s="90">
        <f>IF('Medical equipment-OST'!K100="yes", 1, 0)</f>
        <v>0</v>
      </c>
      <c r="P92" s="90">
        <f>IF('Medical equipment-OST'!L100="yes", 1, 0)</f>
        <v>0</v>
      </c>
      <c r="Q92" s="90">
        <f t="shared" si="1"/>
        <v>0</v>
      </c>
      <c r="R92" s="90">
        <f>IF('Medical equipment-OST'!T100="Yes", 'Service providers'!G102, 1)</f>
        <v>1</v>
      </c>
      <c r="S92" s="90" t="str">
        <f>IFERROR(('Medical equipment-OST'!U100*R92)/Y92, "0")</f>
        <v>0</v>
      </c>
      <c r="T92" s="90">
        <f>IF('Medical equipment-OST'!T100="Yes", 'Service providers'!H102, 1)</f>
        <v>1</v>
      </c>
      <c r="U92" s="90" t="str">
        <f>IFERROR(('Medical equipment-OST'!V100*T92)/Y92, "0")</f>
        <v>0</v>
      </c>
      <c r="V92" s="90">
        <f>IF('Medical equipment-OST'!Q100="yes", 1, 0)</f>
        <v>0</v>
      </c>
      <c r="W92" s="90">
        <f>IF('Medical equipment-OST'!R100="yes", 1, 0)</f>
        <v>0</v>
      </c>
      <c r="X92" s="90">
        <f>IF('Medical equipment-OST'!S100="yes", 1, 0)</f>
        <v>0</v>
      </c>
      <c r="Y92" s="90">
        <f t="shared" si="2"/>
        <v>0</v>
      </c>
      <c r="Z92" s="90">
        <f>IF('Medical equipment-OST'!AA100="Yes", 'Service providers'!G102, 1)</f>
        <v>1</v>
      </c>
      <c r="AA92" s="90" t="str">
        <f>IFERROR(('Medical equipment-OST'!AB100*Z92)/AG92, "0")</f>
        <v>0</v>
      </c>
      <c r="AB92" s="90">
        <f>IF('Medical equipment-OST'!AA100="Yes", 'Service providers'!H102, 1)</f>
        <v>1</v>
      </c>
      <c r="AC92" s="90" t="str">
        <f>IFERROR(('Medical equipment-OST'!AC100*AB92)/AG92, "0")</f>
        <v>0</v>
      </c>
      <c r="AD92" s="90">
        <f>IF('Medical equipment-OST'!X100="yes", 1, 0)</f>
        <v>0</v>
      </c>
      <c r="AE92" s="90">
        <f>IF('Medical equipment-OST'!Y100="yes", 1, 0)</f>
        <v>0</v>
      </c>
      <c r="AF92" s="90">
        <f>IF('Medical equipment-OST'!Z100="yes", 1, 0)</f>
        <v>0</v>
      </c>
      <c r="AG92" s="90">
        <f t="shared" si="3"/>
        <v>0</v>
      </c>
      <c r="AH92" s="90">
        <f>IF('Medical equipment-OST'!AH100="Yes", 'Service providers'!G102, 1)</f>
        <v>1</v>
      </c>
      <c r="AI92" s="90" t="str">
        <f>IFERROR(('Medical equipment-OST'!AI100*AH92)/AO92, "0")</f>
        <v>0</v>
      </c>
      <c r="AJ92" s="90">
        <f>IF('Medical equipment-OST'!AH100="Yes", 'Service providers'!H102, 1)</f>
        <v>1</v>
      </c>
      <c r="AK92" s="90" t="str">
        <f>IFERROR(('Medical equipment-OST'!AJ100*AJ92)/AO92, "0")</f>
        <v>0</v>
      </c>
      <c r="AL92" s="90">
        <f>IF('Medical equipment-OST'!AE100="yes", 1, 0)</f>
        <v>0</v>
      </c>
      <c r="AM92" s="90">
        <f>IF('Medical equipment-OST'!AF100="yes", 1, 0)</f>
        <v>0</v>
      </c>
      <c r="AN92" s="90">
        <f>IF('Medical equipment-OST'!AG100="yes", 1, 0)</f>
        <v>0</v>
      </c>
      <c r="AO92" s="90">
        <f t="shared" si="4"/>
        <v>0</v>
      </c>
      <c r="AP92" s="90">
        <f>IF('Medical equipment-OST'!AO100="Yes", 'Service providers'!G102, 1)</f>
        <v>1</v>
      </c>
      <c r="AQ92" s="90" t="str">
        <f>IFERROR(('Medical equipment-OST'!AP100*AP92)/AW92, "0")</f>
        <v>0</v>
      </c>
      <c r="AR92" s="90">
        <f>IF('Medical equipment-OST'!AO100="Yes", 'Service providers'!H102, 1)</f>
        <v>1</v>
      </c>
      <c r="AS92" s="90" t="str">
        <f>IFERROR(('Medical equipment-OST'!AQ100*AR92)/AW92, "0")</f>
        <v>0</v>
      </c>
      <c r="AT92" s="90">
        <f>IF('Medical equipment-OST'!AL100="yes", 1, 0)</f>
        <v>0</v>
      </c>
      <c r="AU92" s="90">
        <f>IF('Medical equipment-OST'!AM100="yes", 1, 0)</f>
        <v>0</v>
      </c>
      <c r="AV92" s="90">
        <f>IF('Medical equipment-OST'!AN100="yes", 1, 0)</f>
        <v>0</v>
      </c>
      <c r="AW92" s="90">
        <f t="shared" si="5"/>
        <v>0</v>
      </c>
      <c r="AX92" s="90">
        <f>IF('Medical equipment-OST'!AV100="Yes", 'Service providers'!G102, 1)</f>
        <v>1</v>
      </c>
      <c r="AY92" s="90" t="str">
        <f>IFERROR(('Medical equipment-OST'!AW100*AX92)/BE92, "0")</f>
        <v>0</v>
      </c>
      <c r="AZ92" s="90">
        <f>IF('Medical equipment-OST'!AV100="Yes", 'Service providers'!H102, 1)</f>
        <v>1</v>
      </c>
      <c r="BA92" s="90" t="str">
        <f>IFERROR(('Medical equipment-OST'!AX100*AZ92)/BE92, "0")</f>
        <v>0</v>
      </c>
      <c r="BB92" s="90">
        <f>IF('Medical equipment-OST'!AS100="yes", 1, 0)</f>
        <v>0</v>
      </c>
      <c r="BC92" s="90">
        <f>IF('Medical equipment-OST'!AT100="yes", 1, 0)</f>
        <v>0</v>
      </c>
      <c r="BD92" s="90">
        <f>IF('Medical equipment-OST'!AU100="yes", 1, 0)</f>
        <v>0</v>
      </c>
      <c r="BE92" s="90">
        <f t="shared" si="6"/>
        <v>0</v>
      </c>
      <c r="BF92" s="90">
        <f>IF('Medical equipment-OST'!BC100="Yes", 'Service providers'!G102, 1)</f>
        <v>1</v>
      </c>
      <c r="BG92" s="90" t="str">
        <f>IFERROR(('Medical equipment-OST'!BD100*BF92)/BM92, "0")</f>
        <v>0</v>
      </c>
      <c r="BH92" s="90">
        <f>IF('Medical equipment-OST'!BC100="Yes", 'Service providers'!H102, 1)</f>
        <v>1</v>
      </c>
      <c r="BI92" s="90" t="str">
        <f>IFERROR(('Medical equipment-OST'!BE100*BH92)/BM92, "0")</f>
        <v>0</v>
      </c>
      <c r="BJ92" s="90">
        <f>IF('Medical equipment-OST'!AZ100="yes", 1, 0)</f>
        <v>0</v>
      </c>
      <c r="BK92" s="90">
        <f>IF('Medical equipment-OST'!BA100="yes", 1, 0)</f>
        <v>0</v>
      </c>
      <c r="BL92" s="90">
        <f>IF('Medical equipment-OST'!BB100="yes", 1, 0)</f>
        <v>0</v>
      </c>
      <c r="BM92" s="90">
        <f t="shared" si="7"/>
        <v>0</v>
      </c>
    </row>
    <row r="93" spans="1:65" x14ac:dyDescent="0.25">
      <c r="A93" s="98" t="str">
        <f>'Service providers'!A103</f>
        <v>Enter name of Site 6</v>
      </c>
      <c r="B93" s="90">
        <f>IF('Medical equipment-OST'!F101="Yes", 'Service providers'!G103, 1)</f>
        <v>1</v>
      </c>
      <c r="C93" s="90" t="str">
        <f>IFERROR(('Medical equipment-OST'!G101*B93)/I93, "0")</f>
        <v>0</v>
      </c>
      <c r="D93" s="90">
        <f>IF('Medical equipment-OST'!F101="Yes", 'Service providers'!H103, 1)</f>
        <v>1</v>
      </c>
      <c r="E93" s="90" t="str">
        <f>IFERROR(('Medical equipment-OST'!H101*D93)/I93, "0")</f>
        <v>0</v>
      </c>
      <c r="F93" s="90">
        <f>IF('Medical equipment-OST'!C101="yes", 1, 0)</f>
        <v>0</v>
      </c>
      <c r="G93" s="90">
        <f>IF('Medical equipment-OST'!D101="yes", 1, 0)</f>
        <v>0</v>
      </c>
      <c r="H93" s="90">
        <f>IF('Medical equipment-OST'!E101="yes", 1, 0)</f>
        <v>0</v>
      </c>
      <c r="I93" s="90">
        <f t="shared" si="0"/>
        <v>0</v>
      </c>
      <c r="J93" s="90">
        <f>IF('Medical equipment-OST'!M101="Yes", 'Service providers'!G103, 1)</f>
        <v>1</v>
      </c>
      <c r="K93" s="90" t="str">
        <f>IFERROR(('Medical equipment-OST'!N101*J93)/Q93, "0")</f>
        <v>0</v>
      </c>
      <c r="L93" s="90">
        <f>IF('Medical equipment-OST'!M101="Yes", 'Service providers'!H103, 1)</f>
        <v>1</v>
      </c>
      <c r="M93" s="90" t="str">
        <f>IFERROR(('Medical equipment-OST'!O101*L93)/Q93, "0")</f>
        <v>0</v>
      </c>
      <c r="N93" s="90">
        <f>IF('Medical equipment-OST'!J101="yes", 1, 0)</f>
        <v>0</v>
      </c>
      <c r="O93" s="90">
        <f>IF('Medical equipment-OST'!K101="yes", 1, 0)</f>
        <v>0</v>
      </c>
      <c r="P93" s="90">
        <f>IF('Medical equipment-OST'!L101="yes", 1, 0)</f>
        <v>0</v>
      </c>
      <c r="Q93" s="90">
        <f t="shared" si="1"/>
        <v>0</v>
      </c>
      <c r="R93" s="90">
        <f>IF('Medical equipment-OST'!T101="Yes", 'Service providers'!G103, 1)</f>
        <v>1</v>
      </c>
      <c r="S93" s="90" t="str">
        <f>IFERROR(('Medical equipment-OST'!U101*R93)/Y93, "0")</f>
        <v>0</v>
      </c>
      <c r="T93" s="90">
        <f>IF('Medical equipment-OST'!T101="Yes", 'Service providers'!H103, 1)</f>
        <v>1</v>
      </c>
      <c r="U93" s="90" t="str">
        <f>IFERROR(('Medical equipment-OST'!V101*T93)/Y93, "0")</f>
        <v>0</v>
      </c>
      <c r="V93" s="90">
        <f>IF('Medical equipment-OST'!Q101="yes", 1, 0)</f>
        <v>0</v>
      </c>
      <c r="W93" s="90">
        <f>IF('Medical equipment-OST'!R101="yes", 1, 0)</f>
        <v>0</v>
      </c>
      <c r="X93" s="90">
        <f>IF('Medical equipment-OST'!S101="yes", 1, 0)</f>
        <v>0</v>
      </c>
      <c r="Y93" s="90">
        <f t="shared" si="2"/>
        <v>0</v>
      </c>
      <c r="Z93" s="90">
        <f>IF('Medical equipment-OST'!AA101="Yes", 'Service providers'!G103, 1)</f>
        <v>1</v>
      </c>
      <c r="AA93" s="90" t="str">
        <f>IFERROR(('Medical equipment-OST'!AB101*Z93)/AG93, "0")</f>
        <v>0</v>
      </c>
      <c r="AB93" s="90">
        <f>IF('Medical equipment-OST'!AA101="Yes", 'Service providers'!H103, 1)</f>
        <v>1</v>
      </c>
      <c r="AC93" s="90" t="str">
        <f>IFERROR(('Medical equipment-OST'!AC101*AB93)/AG93, "0")</f>
        <v>0</v>
      </c>
      <c r="AD93" s="90">
        <f>IF('Medical equipment-OST'!X101="yes", 1, 0)</f>
        <v>0</v>
      </c>
      <c r="AE93" s="90">
        <f>IF('Medical equipment-OST'!Y101="yes", 1, 0)</f>
        <v>0</v>
      </c>
      <c r="AF93" s="90">
        <f>IF('Medical equipment-OST'!Z101="yes", 1, 0)</f>
        <v>0</v>
      </c>
      <c r="AG93" s="90">
        <f t="shared" si="3"/>
        <v>0</v>
      </c>
      <c r="AH93" s="90">
        <f>IF('Medical equipment-OST'!AH101="Yes", 'Service providers'!G103, 1)</f>
        <v>1</v>
      </c>
      <c r="AI93" s="90" t="str">
        <f>IFERROR(('Medical equipment-OST'!AI101*AH93)/AO93, "0")</f>
        <v>0</v>
      </c>
      <c r="AJ93" s="90">
        <f>IF('Medical equipment-OST'!AH101="Yes", 'Service providers'!H103, 1)</f>
        <v>1</v>
      </c>
      <c r="AK93" s="90" t="str">
        <f>IFERROR(('Medical equipment-OST'!AJ101*AJ93)/AO93, "0")</f>
        <v>0</v>
      </c>
      <c r="AL93" s="90">
        <f>IF('Medical equipment-OST'!AE101="yes", 1, 0)</f>
        <v>0</v>
      </c>
      <c r="AM93" s="90">
        <f>IF('Medical equipment-OST'!AF101="yes", 1, 0)</f>
        <v>0</v>
      </c>
      <c r="AN93" s="90">
        <f>IF('Medical equipment-OST'!AG101="yes", 1, 0)</f>
        <v>0</v>
      </c>
      <c r="AO93" s="90">
        <f t="shared" si="4"/>
        <v>0</v>
      </c>
      <c r="AP93" s="90">
        <f>IF('Medical equipment-OST'!AO101="Yes", 'Service providers'!G103, 1)</f>
        <v>1</v>
      </c>
      <c r="AQ93" s="90" t="str">
        <f>IFERROR(('Medical equipment-OST'!AP101*AP93)/AW93, "0")</f>
        <v>0</v>
      </c>
      <c r="AR93" s="90">
        <f>IF('Medical equipment-OST'!AO101="Yes", 'Service providers'!H103, 1)</f>
        <v>1</v>
      </c>
      <c r="AS93" s="90" t="str">
        <f>IFERROR(('Medical equipment-OST'!AQ101*AR93)/AW93, "0")</f>
        <v>0</v>
      </c>
      <c r="AT93" s="90">
        <f>IF('Medical equipment-OST'!AL101="yes", 1, 0)</f>
        <v>0</v>
      </c>
      <c r="AU93" s="90">
        <f>IF('Medical equipment-OST'!AM101="yes", 1, 0)</f>
        <v>0</v>
      </c>
      <c r="AV93" s="90">
        <f>IF('Medical equipment-OST'!AN101="yes", 1, 0)</f>
        <v>0</v>
      </c>
      <c r="AW93" s="90">
        <f t="shared" si="5"/>
        <v>0</v>
      </c>
      <c r="AX93" s="90">
        <f>IF('Medical equipment-OST'!AV101="Yes", 'Service providers'!G103, 1)</f>
        <v>1</v>
      </c>
      <c r="AY93" s="90" t="str">
        <f>IFERROR(('Medical equipment-OST'!AW101*AX93)/BE93, "0")</f>
        <v>0</v>
      </c>
      <c r="AZ93" s="90">
        <f>IF('Medical equipment-OST'!AV101="Yes", 'Service providers'!H103, 1)</f>
        <v>1</v>
      </c>
      <c r="BA93" s="90" t="str">
        <f>IFERROR(('Medical equipment-OST'!AX101*AZ93)/BE93, "0")</f>
        <v>0</v>
      </c>
      <c r="BB93" s="90">
        <f>IF('Medical equipment-OST'!AS101="yes", 1, 0)</f>
        <v>0</v>
      </c>
      <c r="BC93" s="90">
        <f>IF('Medical equipment-OST'!AT101="yes", 1, 0)</f>
        <v>0</v>
      </c>
      <c r="BD93" s="90">
        <f>IF('Medical equipment-OST'!AU101="yes", 1, 0)</f>
        <v>0</v>
      </c>
      <c r="BE93" s="90">
        <f t="shared" si="6"/>
        <v>0</v>
      </c>
      <c r="BF93" s="90">
        <f>IF('Medical equipment-OST'!BC101="Yes", 'Service providers'!G103, 1)</f>
        <v>1</v>
      </c>
      <c r="BG93" s="90" t="str">
        <f>IFERROR(('Medical equipment-OST'!BD101*BF93)/BM93, "0")</f>
        <v>0</v>
      </c>
      <c r="BH93" s="90">
        <f>IF('Medical equipment-OST'!BC101="Yes", 'Service providers'!H103, 1)</f>
        <v>1</v>
      </c>
      <c r="BI93" s="90" t="str">
        <f>IFERROR(('Medical equipment-OST'!BE101*BH93)/BM93, "0")</f>
        <v>0</v>
      </c>
      <c r="BJ93" s="90">
        <f>IF('Medical equipment-OST'!AZ101="yes", 1, 0)</f>
        <v>0</v>
      </c>
      <c r="BK93" s="90">
        <f>IF('Medical equipment-OST'!BA101="yes", 1, 0)</f>
        <v>0</v>
      </c>
      <c r="BL93" s="90">
        <f>IF('Medical equipment-OST'!BB101="yes", 1, 0)</f>
        <v>0</v>
      </c>
      <c r="BM93" s="90">
        <f t="shared" si="7"/>
        <v>0</v>
      </c>
    </row>
    <row r="94" spans="1:65" x14ac:dyDescent="0.25">
      <c r="A94" s="98" t="str">
        <f>'Service providers'!A104</f>
        <v>Enter name of Site 7</v>
      </c>
      <c r="B94" s="90">
        <f>IF('Medical equipment-OST'!F102="Yes", 'Service providers'!G104, 1)</f>
        <v>1</v>
      </c>
      <c r="C94" s="90" t="str">
        <f>IFERROR(('Medical equipment-OST'!G102*B94)/I94, "0")</f>
        <v>0</v>
      </c>
      <c r="D94" s="90">
        <f>IF('Medical equipment-OST'!F102="Yes", 'Service providers'!H104, 1)</f>
        <v>1</v>
      </c>
      <c r="E94" s="90" t="str">
        <f>IFERROR(('Medical equipment-OST'!H102*D94)/I94, "0")</f>
        <v>0</v>
      </c>
      <c r="F94" s="90">
        <f>IF('Medical equipment-OST'!C102="yes", 1, 0)</f>
        <v>0</v>
      </c>
      <c r="G94" s="90">
        <f>IF('Medical equipment-OST'!D102="yes", 1, 0)</f>
        <v>0</v>
      </c>
      <c r="H94" s="90">
        <f>IF('Medical equipment-OST'!E102="yes", 1, 0)</f>
        <v>0</v>
      </c>
      <c r="I94" s="90">
        <f t="shared" si="0"/>
        <v>0</v>
      </c>
      <c r="J94" s="90">
        <f>IF('Medical equipment-OST'!M102="Yes", 'Service providers'!G104, 1)</f>
        <v>1</v>
      </c>
      <c r="K94" s="90" t="str">
        <f>IFERROR(('Medical equipment-OST'!N102*J94)/Q94, "0")</f>
        <v>0</v>
      </c>
      <c r="L94" s="90">
        <f>IF('Medical equipment-OST'!M102="Yes", 'Service providers'!H104, 1)</f>
        <v>1</v>
      </c>
      <c r="M94" s="90" t="str">
        <f>IFERROR(('Medical equipment-OST'!O102*L94)/Q94, "0")</f>
        <v>0</v>
      </c>
      <c r="N94" s="90">
        <f>IF('Medical equipment-OST'!J102="yes", 1, 0)</f>
        <v>0</v>
      </c>
      <c r="O94" s="90">
        <f>IF('Medical equipment-OST'!K102="yes", 1, 0)</f>
        <v>0</v>
      </c>
      <c r="P94" s="90">
        <f>IF('Medical equipment-OST'!L102="yes", 1, 0)</f>
        <v>0</v>
      </c>
      <c r="Q94" s="90">
        <f t="shared" si="1"/>
        <v>0</v>
      </c>
      <c r="R94" s="90">
        <f>IF('Medical equipment-OST'!T102="Yes", 'Service providers'!G104, 1)</f>
        <v>1</v>
      </c>
      <c r="S94" s="90" t="str">
        <f>IFERROR(('Medical equipment-OST'!U102*R94)/Y94, "0")</f>
        <v>0</v>
      </c>
      <c r="T94" s="90">
        <f>IF('Medical equipment-OST'!T102="Yes", 'Service providers'!H104, 1)</f>
        <v>1</v>
      </c>
      <c r="U94" s="90" t="str">
        <f>IFERROR(('Medical equipment-OST'!V102*T94)/Y94, "0")</f>
        <v>0</v>
      </c>
      <c r="V94" s="90">
        <f>IF('Medical equipment-OST'!Q102="yes", 1, 0)</f>
        <v>0</v>
      </c>
      <c r="W94" s="90">
        <f>IF('Medical equipment-OST'!R102="yes", 1, 0)</f>
        <v>0</v>
      </c>
      <c r="X94" s="90">
        <f>IF('Medical equipment-OST'!S102="yes", 1, 0)</f>
        <v>0</v>
      </c>
      <c r="Y94" s="90">
        <f t="shared" si="2"/>
        <v>0</v>
      </c>
      <c r="Z94" s="90">
        <f>IF('Medical equipment-OST'!AA102="Yes", 'Service providers'!G104, 1)</f>
        <v>1</v>
      </c>
      <c r="AA94" s="90" t="str">
        <f>IFERROR(('Medical equipment-OST'!AB102*Z94)/AG94, "0")</f>
        <v>0</v>
      </c>
      <c r="AB94" s="90">
        <f>IF('Medical equipment-OST'!AA102="Yes", 'Service providers'!H104, 1)</f>
        <v>1</v>
      </c>
      <c r="AC94" s="90" t="str">
        <f>IFERROR(('Medical equipment-OST'!AC102*AB94)/AG94, "0")</f>
        <v>0</v>
      </c>
      <c r="AD94" s="90">
        <f>IF('Medical equipment-OST'!X102="yes", 1, 0)</f>
        <v>0</v>
      </c>
      <c r="AE94" s="90">
        <f>IF('Medical equipment-OST'!Y102="yes", 1, 0)</f>
        <v>0</v>
      </c>
      <c r="AF94" s="90">
        <f>IF('Medical equipment-OST'!Z102="yes", 1, 0)</f>
        <v>0</v>
      </c>
      <c r="AG94" s="90">
        <f t="shared" si="3"/>
        <v>0</v>
      </c>
      <c r="AH94" s="90">
        <f>IF('Medical equipment-OST'!AH102="Yes", 'Service providers'!G104, 1)</f>
        <v>1</v>
      </c>
      <c r="AI94" s="90" t="str">
        <f>IFERROR(('Medical equipment-OST'!AI102*AH94)/AO94, "0")</f>
        <v>0</v>
      </c>
      <c r="AJ94" s="90">
        <f>IF('Medical equipment-OST'!AH102="Yes", 'Service providers'!H104, 1)</f>
        <v>1</v>
      </c>
      <c r="AK94" s="90" t="str">
        <f>IFERROR(('Medical equipment-OST'!AJ102*AJ94)/AO94, "0")</f>
        <v>0</v>
      </c>
      <c r="AL94" s="90">
        <f>IF('Medical equipment-OST'!AE102="yes", 1, 0)</f>
        <v>0</v>
      </c>
      <c r="AM94" s="90">
        <f>IF('Medical equipment-OST'!AF102="yes", 1, 0)</f>
        <v>0</v>
      </c>
      <c r="AN94" s="90">
        <f>IF('Medical equipment-OST'!AG102="yes", 1, 0)</f>
        <v>0</v>
      </c>
      <c r="AO94" s="90">
        <f t="shared" si="4"/>
        <v>0</v>
      </c>
      <c r="AP94" s="90">
        <f>IF('Medical equipment-OST'!AO102="Yes", 'Service providers'!G104, 1)</f>
        <v>1</v>
      </c>
      <c r="AQ94" s="90" t="str">
        <f>IFERROR(('Medical equipment-OST'!AP102*AP94)/AW94, "0")</f>
        <v>0</v>
      </c>
      <c r="AR94" s="90">
        <f>IF('Medical equipment-OST'!AO102="Yes", 'Service providers'!H104, 1)</f>
        <v>1</v>
      </c>
      <c r="AS94" s="90" t="str">
        <f>IFERROR(('Medical equipment-OST'!AQ102*AR94)/AW94, "0")</f>
        <v>0</v>
      </c>
      <c r="AT94" s="90">
        <f>IF('Medical equipment-OST'!AL102="yes", 1, 0)</f>
        <v>0</v>
      </c>
      <c r="AU94" s="90">
        <f>IF('Medical equipment-OST'!AM102="yes", 1, 0)</f>
        <v>0</v>
      </c>
      <c r="AV94" s="90">
        <f>IF('Medical equipment-OST'!AN102="yes", 1, 0)</f>
        <v>0</v>
      </c>
      <c r="AW94" s="90">
        <f t="shared" si="5"/>
        <v>0</v>
      </c>
      <c r="AX94" s="90">
        <f>IF('Medical equipment-OST'!AV102="Yes", 'Service providers'!G104, 1)</f>
        <v>1</v>
      </c>
      <c r="AY94" s="90" t="str">
        <f>IFERROR(('Medical equipment-OST'!AW102*AX94)/BE94, "0")</f>
        <v>0</v>
      </c>
      <c r="AZ94" s="90">
        <f>IF('Medical equipment-OST'!AV102="Yes", 'Service providers'!H104, 1)</f>
        <v>1</v>
      </c>
      <c r="BA94" s="90" t="str">
        <f>IFERROR(('Medical equipment-OST'!AX102*AZ94)/BE94, "0")</f>
        <v>0</v>
      </c>
      <c r="BB94" s="90">
        <f>IF('Medical equipment-OST'!AS102="yes", 1, 0)</f>
        <v>0</v>
      </c>
      <c r="BC94" s="90">
        <f>IF('Medical equipment-OST'!AT102="yes", 1, 0)</f>
        <v>0</v>
      </c>
      <c r="BD94" s="90">
        <f>IF('Medical equipment-OST'!AU102="yes", 1, 0)</f>
        <v>0</v>
      </c>
      <c r="BE94" s="90">
        <f t="shared" si="6"/>
        <v>0</v>
      </c>
      <c r="BF94" s="90">
        <f>IF('Medical equipment-OST'!BC102="Yes", 'Service providers'!G104, 1)</f>
        <v>1</v>
      </c>
      <c r="BG94" s="90" t="str">
        <f>IFERROR(('Medical equipment-OST'!BD102*BF94)/BM94, "0")</f>
        <v>0</v>
      </c>
      <c r="BH94" s="90">
        <f>IF('Medical equipment-OST'!BC102="Yes", 'Service providers'!H104, 1)</f>
        <v>1</v>
      </c>
      <c r="BI94" s="90" t="str">
        <f>IFERROR(('Medical equipment-OST'!BE102*BH94)/BM94, "0")</f>
        <v>0</v>
      </c>
      <c r="BJ94" s="90">
        <f>IF('Medical equipment-OST'!AZ102="yes", 1, 0)</f>
        <v>0</v>
      </c>
      <c r="BK94" s="90">
        <f>IF('Medical equipment-OST'!BA102="yes", 1, 0)</f>
        <v>0</v>
      </c>
      <c r="BL94" s="90">
        <f>IF('Medical equipment-OST'!BB102="yes", 1, 0)</f>
        <v>0</v>
      </c>
      <c r="BM94" s="90">
        <f t="shared" si="7"/>
        <v>0</v>
      </c>
    </row>
    <row r="95" spans="1:65" x14ac:dyDescent="0.25">
      <c r="A95" s="98" t="str">
        <f>'Service providers'!A105</f>
        <v>Enter name of Site 8</v>
      </c>
      <c r="B95" s="90">
        <f>IF('Medical equipment-OST'!F103="Yes", 'Service providers'!G105, 1)</f>
        <v>1</v>
      </c>
      <c r="C95" s="90" t="str">
        <f>IFERROR(('Medical equipment-OST'!G103*B95)/I95, "0")</f>
        <v>0</v>
      </c>
      <c r="D95" s="90">
        <f>IF('Medical equipment-OST'!F103="Yes", 'Service providers'!H105, 1)</f>
        <v>1</v>
      </c>
      <c r="E95" s="90" t="str">
        <f>IFERROR(('Medical equipment-OST'!H103*D95)/I95, "0")</f>
        <v>0</v>
      </c>
      <c r="F95" s="90">
        <f>IF('Medical equipment-OST'!C103="yes", 1, 0)</f>
        <v>0</v>
      </c>
      <c r="G95" s="90">
        <f>IF('Medical equipment-OST'!D103="yes", 1, 0)</f>
        <v>0</v>
      </c>
      <c r="H95" s="90">
        <f>IF('Medical equipment-OST'!E103="yes", 1, 0)</f>
        <v>0</v>
      </c>
      <c r="I95" s="90">
        <f t="shared" si="0"/>
        <v>0</v>
      </c>
      <c r="J95" s="90">
        <f>IF('Medical equipment-OST'!M103="Yes", 'Service providers'!G105, 1)</f>
        <v>1</v>
      </c>
      <c r="K95" s="90" t="str">
        <f>IFERROR(('Medical equipment-OST'!N103*J95)/Q95, "0")</f>
        <v>0</v>
      </c>
      <c r="L95" s="90">
        <f>IF('Medical equipment-OST'!M103="Yes", 'Service providers'!H105, 1)</f>
        <v>1</v>
      </c>
      <c r="M95" s="90" t="str">
        <f>IFERROR(('Medical equipment-OST'!O103*L95)/Q95, "0")</f>
        <v>0</v>
      </c>
      <c r="N95" s="90">
        <f>IF('Medical equipment-OST'!J103="yes", 1, 0)</f>
        <v>0</v>
      </c>
      <c r="O95" s="90">
        <f>IF('Medical equipment-OST'!K103="yes", 1, 0)</f>
        <v>0</v>
      </c>
      <c r="P95" s="90">
        <f>IF('Medical equipment-OST'!L103="yes", 1, 0)</f>
        <v>0</v>
      </c>
      <c r="Q95" s="90">
        <f t="shared" si="1"/>
        <v>0</v>
      </c>
      <c r="R95" s="90">
        <f>IF('Medical equipment-OST'!T103="Yes", 'Service providers'!G105, 1)</f>
        <v>1</v>
      </c>
      <c r="S95" s="90" t="str">
        <f>IFERROR(('Medical equipment-OST'!U103*R95)/Y95, "0")</f>
        <v>0</v>
      </c>
      <c r="T95" s="90">
        <f>IF('Medical equipment-OST'!T103="Yes", 'Service providers'!H105, 1)</f>
        <v>1</v>
      </c>
      <c r="U95" s="90" t="str">
        <f>IFERROR(('Medical equipment-OST'!V103*T95)/Y95, "0")</f>
        <v>0</v>
      </c>
      <c r="V95" s="90">
        <f>IF('Medical equipment-OST'!Q103="yes", 1, 0)</f>
        <v>0</v>
      </c>
      <c r="W95" s="90">
        <f>IF('Medical equipment-OST'!R103="yes", 1, 0)</f>
        <v>0</v>
      </c>
      <c r="X95" s="90">
        <f>IF('Medical equipment-OST'!S103="yes", 1, 0)</f>
        <v>0</v>
      </c>
      <c r="Y95" s="90">
        <f t="shared" si="2"/>
        <v>0</v>
      </c>
      <c r="Z95" s="90">
        <f>IF('Medical equipment-OST'!AA103="Yes", 'Service providers'!G105, 1)</f>
        <v>1</v>
      </c>
      <c r="AA95" s="90" t="str">
        <f>IFERROR(('Medical equipment-OST'!AB103*Z95)/AG95, "0")</f>
        <v>0</v>
      </c>
      <c r="AB95" s="90">
        <f>IF('Medical equipment-OST'!AA103="Yes", 'Service providers'!H105, 1)</f>
        <v>1</v>
      </c>
      <c r="AC95" s="90" t="str">
        <f>IFERROR(('Medical equipment-OST'!AC103*AB95)/AG95, "0")</f>
        <v>0</v>
      </c>
      <c r="AD95" s="90">
        <f>IF('Medical equipment-OST'!X103="yes", 1, 0)</f>
        <v>0</v>
      </c>
      <c r="AE95" s="90">
        <f>IF('Medical equipment-OST'!Y103="yes", 1, 0)</f>
        <v>0</v>
      </c>
      <c r="AF95" s="90">
        <f>IF('Medical equipment-OST'!Z103="yes", 1, 0)</f>
        <v>0</v>
      </c>
      <c r="AG95" s="90">
        <f t="shared" si="3"/>
        <v>0</v>
      </c>
      <c r="AH95" s="90">
        <f>IF('Medical equipment-OST'!AH103="Yes", 'Service providers'!G105, 1)</f>
        <v>1</v>
      </c>
      <c r="AI95" s="90" t="str">
        <f>IFERROR(('Medical equipment-OST'!AI103*AH95)/AO95, "0")</f>
        <v>0</v>
      </c>
      <c r="AJ95" s="90">
        <f>IF('Medical equipment-OST'!AH103="Yes", 'Service providers'!H105, 1)</f>
        <v>1</v>
      </c>
      <c r="AK95" s="90" t="str">
        <f>IFERROR(('Medical equipment-OST'!AJ103*AJ95)/AO95, "0")</f>
        <v>0</v>
      </c>
      <c r="AL95" s="90">
        <f>IF('Medical equipment-OST'!AE103="yes", 1, 0)</f>
        <v>0</v>
      </c>
      <c r="AM95" s="90">
        <f>IF('Medical equipment-OST'!AF103="yes", 1, 0)</f>
        <v>0</v>
      </c>
      <c r="AN95" s="90">
        <f>IF('Medical equipment-OST'!AG103="yes", 1, 0)</f>
        <v>0</v>
      </c>
      <c r="AO95" s="90">
        <f t="shared" si="4"/>
        <v>0</v>
      </c>
      <c r="AP95" s="90">
        <f>IF('Medical equipment-OST'!AO103="Yes", 'Service providers'!G105, 1)</f>
        <v>1</v>
      </c>
      <c r="AQ95" s="90" t="str">
        <f>IFERROR(('Medical equipment-OST'!AP103*AP95)/AW95, "0")</f>
        <v>0</v>
      </c>
      <c r="AR95" s="90">
        <f>IF('Medical equipment-OST'!AO103="Yes", 'Service providers'!H105, 1)</f>
        <v>1</v>
      </c>
      <c r="AS95" s="90" t="str">
        <f>IFERROR(('Medical equipment-OST'!AQ103*AR95)/AW95, "0")</f>
        <v>0</v>
      </c>
      <c r="AT95" s="90">
        <f>IF('Medical equipment-OST'!AL103="yes", 1, 0)</f>
        <v>0</v>
      </c>
      <c r="AU95" s="90">
        <f>IF('Medical equipment-OST'!AM103="yes", 1, 0)</f>
        <v>0</v>
      </c>
      <c r="AV95" s="90">
        <f>IF('Medical equipment-OST'!AN103="yes", 1, 0)</f>
        <v>0</v>
      </c>
      <c r="AW95" s="90">
        <f t="shared" si="5"/>
        <v>0</v>
      </c>
      <c r="AX95" s="90">
        <f>IF('Medical equipment-OST'!AV103="Yes", 'Service providers'!G105, 1)</f>
        <v>1</v>
      </c>
      <c r="AY95" s="90" t="str">
        <f>IFERROR(('Medical equipment-OST'!AW103*AX95)/BE95, "0")</f>
        <v>0</v>
      </c>
      <c r="AZ95" s="90">
        <f>IF('Medical equipment-OST'!AV103="Yes", 'Service providers'!H105, 1)</f>
        <v>1</v>
      </c>
      <c r="BA95" s="90" t="str">
        <f>IFERROR(('Medical equipment-OST'!AX103*AZ95)/BE95, "0")</f>
        <v>0</v>
      </c>
      <c r="BB95" s="90">
        <f>IF('Medical equipment-OST'!AS103="yes", 1, 0)</f>
        <v>0</v>
      </c>
      <c r="BC95" s="90">
        <f>IF('Medical equipment-OST'!AT103="yes", 1, 0)</f>
        <v>0</v>
      </c>
      <c r="BD95" s="90">
        <f>IF('Medical equipment-OST'!AU103="yes", 1, 0)</f>
        <v>0</v>
      </c>
      <c r="BE95" s="90">
        <f t="shared" si="6"/>
        <v>0</v>
      </c>
      <c r="BF95" s="90">
        <f>IF('Medical equipment-OST'!BC103="Yes", 'Service providers'!G105, 1)</f>
        <v>1</v>
      </c>
      <c r="BG95" s="90" t="str">
        <f>IFERROR(('Medical equipment-OST'!BD103*BF95)/BM95, "0")</f>
        <v>0</v>
      </c>
      <c r="BH95" s="90">
        <f>IF('Medical equipment-OST'!BC103="Yes", 'Service providers'!H105, 1)</f>
        <v>1</v>
      </c>
      <c r="BI95" s="90" t="str">
        <f>IFERROR(('Medical equipment-OST'!BE103*BH95)/BM95, "0")</f>
        <v>0</v>
      </c>
      <c r="BJ95" s="90">
        <f>IF('Medical equipment-OST'!AZ103="yes", 1, 0)</f>
        <v>0</v>
      </c>
      <c r="BK95" s="90">
        <f>IF('Medical equipment-OST'!BA103="yes", 1, 0)</f>
        <v>0</v>
      </c>
      <c r="BL95" s="90">
        <f>IF('Medical equipment-OST'!BB103="yes", 1, 0)</f>
        <v>0</v>
      </c>
      <c r="BM95" s="90">
        <f t="shared" si="7"/>
        <v>0</v>
      </c>
    </row>
    <row r="96" spans="1:65" x14ac:dyDescent="0.25">
      <c r="A96" s="98" t="str">
        <f>'Service providers'!A106</f>
        <v>Enter name of Site 9</v>
      </c>
      <c r="B96" s="90">
        <f>IF('Medical equipment-OST'!F104="Yes", 'Service providers'!G106, 1)</f>
        <v>1</v>
      </c>
      <c r="C96" s="90" t="str">
        <f>IFERROR(('Medical equipment-OST'!G104*B96)/I96, "0")</f>
        <v>0</v>
      </c>
      <c r="D96" s="90">
        <f>IF('Medical equipment-OST'!F104="Yes", 'Service providers'!H106, 1)</f>
        <v>1</v>
      </c>
      <c r="E96" s="90" t="str">
        <f>IFERROR(('Medical equipment-OST'!H104*D96)/I96, "0")</f>
        <v>0</v>
      </c>
      <c r="F96" s="90">
        <f>IF('Medical equipment-OST'!C104="yes", 1, 0)</f>
        <v>0</v>
      </c>
      <c r="G96" s="90">
        <f>IF('Medical equipment-OST'!D104="yes", 1, 0)</f>
        <v>0</v>
      </c>
      <c r="H96" s="90">
        <f>IF('Medical equipment-OST'!E104="yes", 1, 0)</f>
        <v>0</v>
      </c>
      <c r="I96" s="90">
        <f t="shared" si="0"/>
        <v>0</v>
      </c>
      <c r="J96" s="90">
        <f>IF('Medical equipment-OST'!M104="Yes", 'Service providers'!G106, 1)</f>
        <v>1</v>
      </c>
      <c r="K96" s="90" t="str">
        <f>IFERROR(('Medical equipment-OST'!N104*J96)/Q96, "0")</f>
        <v>0</v>
      </c>
      <c r="L96" s="90">
        <f>IF('Medical equipment-OST'!M104="Yes", 'Service providers'!H106, 1)</f>
        <v>1</v>
      </c>
      <c r="M96" s="90" t="str">
        <f>IFERROR(('Medical equipment-OST'!O104*L96)/Q96, "0")</f>
        <v>0</v>
      </c>
      <c r="N96" s="90">
        <f>IF('Medical equipment-OST'!J104="yes", 1, 0)</f>
        <v>0</v>
      </c>
      <c r="O96" s="90">
        <f>IF('Medical equipment-OST'!K104="yes", 1, 0)</f>
        <v>0</v>
      </c>
      <c r="P96" s="90">
        <f>IF('Medical equipment-OST'!L104="yes", 1, 0)</f>
        <v>0</v>
      </c>
      <c r="Q96" s="90">
        <f t="shared" si="1"/>
        <v>0</v>
      </c>
      <c r="R96" s="90">
        <f>IF('Medical equipment-OST'!T104="Yes", 'Service providers'!G106, 1)</f>
        <v>1</v>
      </c>
      <c r="S96" s="90" t="str">
        <f>IFERROR(('Medical equipment-OST'!U104*R96)/Y96, "0")</f>
        <v>0</v>
      </c>
      <c r="T96" s="90">
        <f>IF('Medical equipment-OST'!T104="Yes", 'Service providers'!H106, 1)</f>
        <v>1</v>
      </c>
      <c r="U96" s="90" t="str">
        <f>IFERROR(('Medical equipment-OST'!V104*T96)/Y96, "0")</f>
        <v>0</v>
      </c>
      <c r="V96" s="90">
        <f>IF('Medical equipment-OST'!Q104="yes", 1, 0)</f>
        <v>0</v>
      </c>
      <c r="W96" s="90">
        <f>IF('Medical equipment-OST'!R104="yes", 1, 0)</f>
        <v>0</v>
      </c>
      <c r="X96" s="90">
        <f>IF('Medical equipment-OST'!S104="yes", 1, 0)</f>
        <v>0</v>
      </c>
      <c r="Y96" s="90">
        <f t="shared" si="2"/>
        <v>0</v>
      </c>
      <c r="Z96" s="90">
        <f>IF('Medical equipment-OST'!AA104="Yes", 'Service providers'!G106, 1)</f>
        <v>1</v>
      </c>
      <c r="AA96" s="90" t="str">
        <f>IFERROR(('Medical equipment-OST'!AB104*Z96)/AG96, "0")</f>
        <v>0</v>
      </c>
      <c r="AB96" s="90">
        <f>IF('Medical equipment-OST'!AA104="Yes", 'Service providers'!H106, 1)</f>
        <v>1</v>
      </c>
      <c r="AC96" s="90" t="str">
        <f>IFERROR(('Medical equipment-OST'!AC104*AB96)/AG96, "0")</f>
        <v>0</v>
      </c>
      <c r="AD96" s="90">
        <f>IF('Medical equipment-OST'!X104="yes", 1, 0)</f>
        <v>0</v>
      </c>
      <c r="AE96" s="90">
        <f>IF('Medical equipment-OST'!Y104="yes", 1, 0)</f>
        <v>0</v>
      </c>
      <c r="AF96" s="90">
        <f>IF('Medical equipment-OST'!Z104="yes", 1, 0)</f>
        <v>0</v>
      </c>
      <c r="AG96" s="90">
        <f t="shared" si="3"/>
        <v>0</v>
      </c>
      <c r="AH96" s="90">
        <f>IF('Medical equipment-OST'!AH104="Yes", 'Service providers'!G106, 1)</f>
        <v>1</v>
      </c>
      <c r="AI96" s="90" t="str">
        <f>IFERROR(('Medical equipment-OST'!AI104*AH96)/AO96, "0")</f>
        <v>0</v>
      </c>
      <c r="AJ96" s="90">
        <f>IF('Medical equipment-OST'!AH104="Yes", 'Service providers'!H106, 1)</f>
        <v>1</v>
      </c>
      <c r="AK96" s="90" t="str">
        <f>IFERROR(('Medical equipment-OST'!AJ104*AJ96)/AO96, "0")</f>
        <v>0</v>
      </c>
      <c r="AL96" s="90">
        <f>IF('Medical equipment-OST'!AE104="yes", 1, 0)</f>
        <v>0</v>
      </c>
      <c r="AM96" s="90">
        <f>IF('Medical equipment-OST'!AF104="yes", 1, 0)</f>
        <v>0</v>
      </c>
      <c r="AN96" s="90">
        <f>IF('Medical equipment-OST'!AG104="yes", 1, 0)</f>
        <v>0</v>
      </c>
      <c r="AO96" s="90">
        <f t="shared" si="4"/>
        <v>0</v>
      </c>
      <c r="AP96" s="90">
        <f>IF('Medical equipment-OST'!AO104="Yes", 'Service providers'!G106, 1)</f>
        <v>1</v>
      </c>
      <c r="AQ96" s="90" t="str">
        <f>IFERROR(('Medical equipment-OST'!AP104*AP96)/AW96, "0")</f>
        <v>0</v>
      </c>
      <c r="AR96" s="90">
        <f>IF('Medical equipment-OST'!AO104="Yes", 'Service providers'!H106, 1)</f>
        <v>1</v>
      </c>
      <c r="AS96" s="90" t="str">
        <f>IFERROR(('Medical equipment-OST'!AQ104*AR96)/AW96, "0")</f>
        <v>0</v>
      </c>
      <c r="AT96" s="90">
        <f>IF('Medical equipment-OST'!AL104="yes", 1, 0)</f>
        <v>0</v>
      </c>
      <c r="AU96" s="90">
        <f>IF('Medical equipment-OST'!AM104="yes", 1, 0)</f>
        <v>0</v>
      </c>
      <c r="AV96" s="90">
        <f>IF('Medical equipment-OST'!AN104="yes", 1, 0)</f>
        <v>0</v>
      </c>
      <c r="AW96" s="90">
        <f t="shared" si="5"/>
        <v>0</v>
      </c>
      <c r="AX96" s="90">
        <f>IF('Medical equipment-OST'!AV104="Yes", 'Service providers'!G106, 1)</f>
        <v>1</v>
      </c>
      <c r="AY96" s="90" t="str">
        <f>IFERROR(('Medical equipment-OST'!AW104*AX96)/BE96, "0")</f>
        <v>0</v>
      </c>
      <c r="AZ96" s="90">
        <f>IF('Medical equipment-OST'!AV104="Yes", 'Service providers'!H106, 1)</f>
        <v>1</v>
      </c>
      <c r="BA96" s="90" t="str">
        <f>IFERROR(('Medical equipment-OST'!AX104*AZ96)/BE96, "0")</f>
        <v>0</v>
      </c>
      <c r="BB96" s="90">
        <f>IF('Medical equipment-OST'!AS104="yes", 1, 0)</f>
        <v>0</v>
      </c>
      <c r="BC96" s="90">
        <f>IF('Medical equipment-OST'!AT104="yes", 1, 0)</f>
        <v>0</v>
      </c>
      <c r="BD96" s="90">
        <f>IF('Medical equipment-OST'!AU104="yes", 1, 0)</f>
        <v>0</v>
      </c>
      <c r="BE96" s="90">
        <f t="shared" si="6"/>
        <v>0</v>
      </c>
      <c r="BF96" s="90">
        <f>IF('Medical equipment-OST'!BC104="Yes", 'Service providers'!G106, 1)</f>
        <v>1</v>
      </c>
      <c r="BG96" s="90" t="str">
        <f>IFERROR(('Medical equipment-OST'!BD104*BF96)/BM96, "0")</f>
        <v>0</v>
      </c>
      <c r="BH96" s="90">
        <f>IF('Medical equipment-OST'!BC104="Yes", 'Service providers'!H106, 1)</f>
        <v>1</v>
      </c>
      <c r="BI96" s="90" t="str">
        <f>IFERROR(('Medical equipment-OST'!BE104*BH96)/BM96, "0")</f>
        <v>0</v>
      </c>
      <c r="BJ96" s="90">
        <f>IF('Medical equipment-OST'!AZ104="yes", 1, 0)</f>
        <v>0</v>
      </c>
      <c r="BK96" s="90">
        <f>IF('Medical equipment-OST'!BA104="yes", 1, 0)</f>
        <v>0</v>
      </c>
      <c r="BL96" s="90">
        <f>IF('Medical equipment-OST'!BB104="yes", 1, 0)</f>
        <v>0</v>
      </c>
      <c r="BM96" s="90">
        <f t="shared" si="7"/>
        <v>0</v>
      </c>
    </row>
    <row r="97" spans="1:65" x14ac:dyDescent="0.25">
      <c r="A97" s="98" t="str">
        <f>'Service providers'!A107</f>
        <v>Enter name of Site 10</v>
      </c>
      <c r="B97" s="90">
        <f>IF('Medical equipment-OST'!F105="Yes", 'Service providers'!G107, 1)</f>
        <v>1</v>
      </c>
      <c r="C97" s="90" t="str">
        <f>IFERROR(('Medical equipment-OST'!G105*B97)/I97, "0")</f>
        <v>0</v>
      </c>
      <c r="D97" s="90">
        <f>IF('Medical equipment-OST'!F105="Yes", 'Service providers'!H107, 1)</f>
        <v>1</v>
      </c>
      <c r="E97" s="90" t="str">
        <f>IFERROR(('Medical equipment-OST'!H105*D97)/I97, "0")</f>
        <v>0</v>
      </c>
      <c r="F97" s="90">
        <f>IF('Medical equipment-OST'!C105="yes", 1, 0)</f>
        <v>0</v>
      </c>
      <c r="G97" s="90">
        <f>IF('Medical equipment-OST'!D105="yes", 1, 0)</f>
        <v>0</v>
      </c>
      <c r="H97" s="90">
        <f>IF('Medical equipment-OST'!E105="yes", 1, 0)</f>
        <v>0</v>
      </c>
      <c r="I97" s="90">
        <f t="shared" si="0"/>
        <v>0</v>
      </c>
      <c r="J97" s="90">
        <f>IF('Medical equipment-OST'!M105="Yes", 'Service providers'!G107, 1)</f>
        <v>1</v>
      </c>
      <c r="K97" s="90" t="str">
        <f>IFERROR(('Medical equipment-OST'!N105*J97)/Q97, "0")</f>
        <v>0</v>
      </c>
      <c r="L97" s="90">
        <f>IF('Medical equipment-OST'!M105="Yes", 'Service providers'!H107, 1)</f>
        <v>1</v>
      </c>
      <c r="M97" s="90" t="str">
        <f>IFERROR(('Medical equipment-OST'!O105*L97)/Q97, "0")</f>
        <v>0</v>
      </c>
      <c r="N97" s="90">
        <f>IF('Medical equipment-OST'!J105="yes", 1, 0)</f>
        <v>0</v>
      </c>
      <c r="O97" s="90">
        <f>IF('Medical equipment-OST'!K105="yes", 1, 0)</f>
        <v>0</v>
      </c>
      <c r="P97" s="90">
        <f>IF('Medical equipment-OST'!L105="yes", 1, 0)</f>
        <v>0</v>
      </c>
      <c r="Q97" s="90">
        <f t="shared" si="1"/>
        <v>0</v>
      </c>
      <c r="R97" s="90">
        <f>IF('Medical equipment-OST'!T105="Yes", 'Service providers'!G107, 1)</f>
        <v>1</v>
      </c>
      <c r="S97" s="90" t="str">
        <f>IFERROR(('Medical equipment-OST'!U105*R97)/Y97, "0")</f>
        <v>0</v>
      </c>
      <c r="T97" s="90">
        <f>IF('Medical equipment-OST'!T105="Yes", 'Service providers'!H107, 1)</f>
        <v>1</v>
      </c>
      <c r="U97" s="90" t="str">
        <f>IFERROR(('Medical equipment-OST'!V105*T97)/Y97, "0")</f>
        <v>0</v>
      </c>
      <c r="V97" s="90">
        <f>IF('Medical equipment-OST'!Q105="yes", 1, 0)</f>
        <v>0</v>
      </c>
      <c r="W97" s="90">
        <f>IF('Medical equipment-OST'!R105="yes", 1, 0)</f>
        <v>0</v>
      </c>
      <c r="X97" s="90">
        <f>IF('Medical equipment-OST'!S105="yes", 1, 0)</f>
        <v>0</v>
      </c>
      <c r="Y97" s="90">
        <f t="shared" si="2"/>
        <v>0</v>
      </c>
      <c r="Z97" s="90">
        <f>IF('Medical equipment-OST'!AA105="Yes", 'Service providers'!G107, 1)</f>
        <v>1</v>
      </c>
      <c r="AA97" s="90" t="str">
        <f>IFERROR(('Medical equipment-OST'!AB105*Z97)/AG97, "0")</f>
        <v>0</v>
      </c>
      <c r="AB97" s="90">
        <f>IF('Medical equipment-OST'!AA105="Yes", 'Service providers'!H107, 1)</f>
        <v>1</v>
      </c>
      <c r="AC97" s="90" t="str">
        <f>IFERROR(('Medical equipment-OST'!AC105*AB97)/AG97, "0")</f>
        <v>0</v>
      </c>
      <c r="AD97" s="90">
        <f>IF('Medical equipment-OST'!X105="yes", 1, 0)</f>
        <v>0</v>
      </c>
      <c r="AE97" s="90">
        <f>IF('Medical equipment-OST'!Y105="yes", 1, 0)</f>
        <v>0</v>
      </c>
      <c r="AF97" s="90">
        <f>IF('Medical equipment-OST'!Z105="yes", 1, 0)</f>
        <v>0</v>
      </c>
      <c r="AG97" s="90">
        <f t="shared" si="3"/>
        <v>0</v>
      </c>
      <c r="AH97" s="90">
        <f>IF('Medical equipment-OST'!AH105="Yes", 'Service providers'!G107, 1)</f>
        <v>1</v>
      </c>
      <c r="AI97" s="90" t="str">
        <f>IFERROR(('Medical equipment-OST'!AI105*AH97)/AO97, "0")</f>
        <v>0</v>
      </c>
      <c r="AJ97" s="90">
        <f>IF('Medical equipment-OST'!AH105="Yes", 'Service providers'!H107, 1)</f>
        <v>1</v>
      </c>
      <c r="AK97" s="90" t="str">
        <f>IFERROR(('Medical equipment-OST'!AJ105*AJ97)/AO97, "0")</f>
        <v>0</v>
      </c>
      <c r="AL97" s="90">
        <f>IF('Medical equipment-OST'!AE105="yes", 1, 0)</f>
        <v>0</v>
      </c>
      <c r="AM97" s="90">
        <f>IF('Medical equipment-OST'!AF105="yes", 1, 0)</f>
        <v>0</v>
      </c>
      <c r="AN97" s="90">
        <f>IF('Medical equipment-OST'!AG105="yes", 1, 0)</f>
        <v>0</v>
      </c>
      <c r="AO97" s="90">
        <f t="shared" si="4"/>
        <v>0</v>
      </c>
      <c r="AP97" s="90">
        <f>IF('Medical equipment-OST'!AO105="Yes", 'Service providers'!G107, 1)</f>
        <v>1</v>
      </c>
      <c r="AQ97" s="90" t="str">
        <f>IFERROR(('Medical equipment-OST'!AP105*AP97)/AW97, "0")</f>
        <v>0</v>
      </c>
      <c r="AR97" s="90">
        <f>IF('Medical equipment-OST'!AO105="Yes", 'Service providers'!H107, 1)</f>
        <v>1</v>
      </c>
      <c r="AS97" s="90" t="str">
        <f>IFERROR(('Medical equipment-OST'!AQ105*AR97)/AW97, "0")</f>
        <v>0</v>
      </c>
      <c r="AT97" s="90">
        <f>IF('Medical equipment-OST'!AL105="yes", 1, 0)</f>
        <v>0</v>
      </c>
      <c r="AU97" s="90">
        <f>IF('Medical equipment-OST'!AM105="yes", 1, 0)</f>
        <v>0</v>
      </c>
      <c r="AV97" s="90">
        <f>IF('Medical equipment-OST'!AN105="yes", 1, 0)</f>
        <v>0</v>
      </c>
      <c r="AW97" s="90">
        <f t="shared" si="5"/>
        <v>0</v>
      </c>
      <c r="AX97" s="90">
        <f>IF('Medical equipment-OST'!AV105="Yes", 'Service providers'!G107, 1)</f>
        <v>1</v>
      </c>
      <c r="AY97" s="90" t="str">
        <f>IFERROR(('Medical equipment-OST'!AW105*AX97)/BE97, "0")</f>
        <v>0</v>
      </c>
      <c r="AZ97" s="90">
        <f>IF('Medical equipment-OST'!AV105="Yes", 'Service providers'!H107, 1)</f>
        <v>1</v>
      </c>
      <c r="BA97" s="90" t="str">
        <f>IFERROR(('Medical equipment-OST'!AX105*AZ97)/BE97, "0")</f>
        <v>0</v>
      </c>
      <c r="BB97" s="90">
        <f>IF('Medical equipment-OST'!AS105="yes", 1, 0)</f>
        <v>0</v>
      </c>
      <c r="BC97" s="90">
        <f>IF('Medical equipment-OST'!AT105="yes", 1, 0)</f>
        <v>0</v>
      </c>
      <c r="BD97" s="90">
        <f>IF('Medical equipment-OST'!AU105="yes", 1, 0)</f>
        <v>0</v>
      </c>
      <c r="BE97" s="90">
        <f t="shared" si="6"/>
        <v>0</v>
      </c>
      <c r="BF97" s="90">
        <f>IF('Medical equipment-OST'!BC105="Yes", 'Service providers'!G107, 1)</f>
        <v>1</v>
      </c>
      <c r="BG97" s="90" t="str">
        <f>IFERROR(('Medical equipment-OST'!BD105*BF97)/BM97, "0")</f>
        <v>0</v>
      </c>
      <c r="BH97" s="90">
        <f>IF('Medical equipment-OST'!BC105="Yes", 'Service providers'!H107, 1)</f>
        <v>1</v>
      </c>
      <c r="BI97" s="90" t="str">
        <f>IFERROR(('Medical equipment-OST'!BE105*BH97)/BM97, "0")</f>
        <v>0</v>
      </c>
      <c r="BJ97" s="90">
        <f>IF('Medical equipment-OST'!AZ105="yes", 1, 0)</f>
        <v>0</v>
      </c>
      <c r="BK97" s="90">
        <f>IF('Medical equipment-OST'!BA105="yes", 1, 0)</f>
        <v>0</v>
      </c>
      <c r="BL97" s="90">
        <f>IF('Medical equipment-OST'!BB105="yes", 1, 0)</f>
        <v>0</v>
      </c>
      <c r="BM97" s="90">
        <f t="shared" si="7"/>
        <v>0</v>
      </c>
    </row>
    <row r="98" spans="1:65" x14ac:dyDescent="0.25">
      <c r="A98" s="98" t="str">
        <f>'Service providers'!A108</f>
        <v>Enter name of Site 11</v>
      </c>
      <c r="B98" s="90">
        <f>IF('Medical equipment-OST'!F106="Yes", 'Service providers'!G108, 1)</f>
        <v>1</v>
      </c>
      <c r="C98" s="90" t="str">
        <f>IFERROR(('Medical equipment-OST'!G106*B98)/I98, "0")</f>
        <v>0</v>
      </c>
      <c r="D98" s="90">
        <f>IF('Medical equipment-OST'!F106="Yes", 'Service providers'!H108, 1)</f>
        <v>1</v>
      </c>
      <c r="E98" s="90" t="str">
        <f>IFERROR(('Medical equipment-OST'!H106*D98)/I98, "0")</f>
        <v>0</v>
      </c>
      <c r="F98" s="90">
        <f>IF('Medical equipment-OST'!C106="yes", 1, 0)</f>
        <v>0</v>
      </c>
      <c r="G98" s="90">
        <f>IF('Medical equipment-OST'!D106="yes", 1, 0)</f>
        <v>0</v>
      </c>
      <c r="H98" s="90">
        <f>IF('Medical equipment-OST'!E106="yes", 1, 0)</f>
        <v>0</v>
      </c>
      <c r="I98" s="90">
        <f t="shared" si="0"/>
        <v>0</v>
      </c>
      <c r="J98" s="90">
        <f>IF('Medical equipment-OST'!M106="Yes", 'Service providers'!G108, 1)</f>
        <v>1</v>
      </c>
      <c r="K98" s="90" t="str">
        <f>IFERROR(('Medical equipment-OST'!N106*J98)/Q98, "0")</f>
        <v>0</v>
      </c>
      <c r="L98" s="90">
        <f>IF('Medical equipment-OST'!M106="Yes", 'Service providers'!H108, 1)</f>
        <v>1</v>
      </c>
      <c r="M98" s="90" t="str">
        <f>IFERROR(('Medical equipment-OST'!O106*L98)/Q98, "0")</f>
        <v>0</v>
      </c>
      <c r="N98" s="90">
        <f>IF('Medical equipment-OST'!J106="yes", 1, 0)</f>
        <v>0</v>
      </c>
      <c r="O98" s="90">
        <f>IF('Medical equipment-OST'!K106="yes", 1, 0)</f>
        <v>0</v>
      </c>
      <c r="P98" s="90">
        <f>IF('Medical equipment-OST'!L106="yes", 1, 0)</f>
        <v>0</v>
      </c>
      <c r="Q98" s="90">
        <f t="shared" si="1"/>
        <v>0</v>
      </c>
      <c r="R98" s="90">
        <f>IF('Medical equipment-OST'!T106="Yes", 'Service providers'!G108, 1)</f>
        <v>1</v>
      </c>
      <c r="S98" s="90" t="str">
        <f>IFERROR(('Medical equipment-OST'!U106*R98)/Y98, "0")</f>
        <v>0</v>
      </c>
      <c r="T98" s="90">
        <f>IF('Medical equipment-OST'!T106="Yes", 'Service providers'!H108, 1)</f>
        <v>1</v>
      </c>
      <c r="U98" s="90" t="str">
        <f>IFERROR(('Medical equipment-OST'!V106*T98)/Y98, "0")</f>
        <v>0</v>
      </c>
      <c r="V98" s="90">
        <f>IF('Medical equipment-OST'!Q106="yes", 1, 0)</f>
        <v>0</v>
      </c>
      <c r="W98" s="90">
        <f>IF('Medical equipment-OST'!R106="yes", 1, 0)</f>
        <v>0</v>
      </c>
      <c r="X98" s="90">
        <f>IF('Medical equipment-OST'!S106="yes", 1, 0)</f>
        <v>0</v>
      </c>
      <c r="Y98" s="90">
        <f t="shared" si="2"/>
        <v>0</v>
      </c>
      <c r="Z98" s="90">
        <f>IF('Medical equipment-OST'!AA106="Yes", 'Service providers'!G108, 1)</f>
        <v>1</v>
      </c>
      <c r="AA98" s="90" t="str">
        <f>IFERROR(('Medical equipment-OST'!AB106*Z98)/AG98, "0")</f>
        <v>0</v>
      </c>
      <c r="AB98" s="90">
        <f>IF('Medical equipment-OST'!AA106="Yes", 'Service providers'!H108, 1)</f>
        <v>1</v>
      </c>
      <c r="AC98" s="90" t="str">
        <f>IFERROR(('Medical equipment-OST'!AC106*AB98)/AG98, "0")</f>
        <v>0</v>
      </c>
      <c r="AD98" s="90">
        <f>IF('Medical equipment-OST'!X106="yes", 1, 0)</f>
        <v>0</v>
      </c>
      <c r="AE98" s="90">
        <f>IF('Medical equipment-OST'!Y106="yes", 1, 0)</f>
        <v>0</v>
      </c>
      <c r="AF98" s="90">
        <f>IF('Medical equipment-OST'!Z106="yes", 1, 0)</f>
        <v>0</v>
      </c>
      <c r="AG98" s="90">
        <f t="shared" si="3"/>
        <v>0</v>
      </c>
      <c r="AH98" s="90">
        <f>IF('Medical equipment-OST'!AH106="Yes", 'Service providers'!G108, 1)</f>
        <v>1</v>
      </c>
      <c r="AI98" s="90" t="str">
        <f>IFERROR(('Medical equipment-OST'!AI106*AH98)/AO98, "0")</f>
        <v>0</v>
      </c>
      <c r="AJ98" s="90">
        <f>IF('Medical equipment-OST'!AH106="Yes", 'Service providers'!H108, 1)</f>
        <v>1</v>
      </c>
      <c r="AK98" s="90" t="str">
        <f>IFERROR(('Medical equipment-OST'!AJ106*AJ98)/AO98, "0")</f>
        <v>0</v>
      </c>
      <c r="AL98" s="90">
        <f>IF('Medical equipment-OST'!AE106="yes", 1, 0)</f>
        <v>0</v>
      </c>
      <c r="AM98" s="90">
        <f>IF('Medical equipment-OST'!AF106="yes", 1, 0)</f>
        <v>0</v>
      </c>
      <c r="AN98" s="90">
        <f>IF('Medical equipment-OST'!AG106="yes", 1, 0)</f>
        <v>0</v>
      </c>
      <c r="AO98" s="90">
        <f t="shared" si="4"/>
        <v>0</v>
      </c>
      <c r="AP98" s="90">
        <f>IF('Medical equipment-OST'!AO106="Yes", 'Service providers'!G108, 1)</f>
        <v>1</v>
      </c>
      <c r="AQ98" s="90" t="str">
        <f>IFERROR(('Medical equipment-OST'!AP106*AP98)/AW98, "0")</f>
        <v>0</v>
      </c>
      <c r="AR98" s="90">
        <f>IF('Medical equipment-OST'!AO106="Yes", 'Service providers'!H108, 1)</f>
        <v>1</v>
      </c>
      <c r="AS98" s="90" t="str">
        <f>IFERROR(('Medical equipment-OST'!AQ106*AR98)/AW98, "0")</f>
        <v>0</v>
      </c>
      <c r="AT98" s="90">
        <f>IF('Medical equipment-OST'!AL106="yes", 1, 0)</f>
        <v>0</v>
      </c>
      <c r="AU98" s="90">
        <f>IF('Medical equipment-OST'!AM106="yes", 1, 0)</f>
        <v>0</v>
      </c>
      <c r="AV98" s="90">
        <f>IF('Medical equipment-OST'!AN106="yes", 1, 0)</f>
        <v>0</v>
      </c>
      <c r="AW98" s="90">
        <f t="shared" si="5"/>
        <v>0</v>
      </c>
      <c r="AX98" s="90">
        <f>IF('Medical equipment-OST'!AV106="Yes", 'Service providers'!G108, 1)</f>
        <v>1</v>
      </c>
      <c r="AY98" s="90" t="str">
        <f>IFERROR(('Medical equipment-OST'!AW106*AX98)/BE98, "0")</f>
        <v>0</v>
      </c>
      <c r="AZ98" s="90">
        <f>IF('Medical equipment-OST'!AV106="Yes", 'Service providers'!H108, 1)</f>
        <v>1</v>
      </c>
      <c r="BA98" s="90" t="str">
        <f>IFERROR(('Medical equipment-OST'!AX106*AZ98)/BE98, "0")</f>
        <v>0</v>
      </c>
      <c r="BB98" s="90">
        <f>IF('Medical equipment-OST'!AS106="yes", 1, 0)</f>
        <v>0</v>
      </c>
      <c r="BC98" s="90">
        <f>IF('Medical equipment-OST'!AT106="yes", 1, 0)</f>
        <v>0</v>
      </c>
      <c r="BD98" s="90">
        <f>IF('Medical equipment-OST'!AU106="yes", 1, 0)</f>
        <v>0</v>
      </c>
      <c r="BE98" s="90">
        <f t="shared" si="6"/>
        <v>0</v>
      </c>
      <c r="BF98" s="90">
        <f>IF('Medical equipment-OST'!BC106="Yes", 'Service providers'!G108, 1)</f>
        <v>1</v>
      </c>
      <c r="BG98" s="90" t="str">
        <f>IFERROR(('Medical equipment-OST'!BD106*BF98)/BM98, "0")</f>
        <v>0</v>
      </c>
      <c r="BH98" s="90">
        <f>IF('Medical equipment-OST'!BC106="Yes", 'Service providers'!H108, 1)</f>
        <v>1</v>
      </c>
      <c r="BI98" s="90" t="str">
        <f>IFERROR(('Medical equipment-OST'!BE106*BH98)/BM98, "0")</f>
        <v>0</v>
      </c>
      <c r="BJ98" s="90">
        <f>IF('Medical equipment-OST'!AZ106="yes", 1, 0)</f>
        <v>0</v>
      </c>
      <c r="BK98" s="90">
        <f>IF('Medical equipment-OST'!BA106="yes", 1, 0)</f>
        <v>0</v>
      </c>
      <c r="BL98" s="90">
        <f>IF('Medical equipment-OST'!BB106="yes", 1, 0)</f>
        <v>0</v>
      </c>
      <c r="BM98" s="90">
        <f t="shared" si="7"/>
        <v>0</v>
      </c>
    </row>
    <row r="99" spans="1:65" x14ac:dyDescent="0.25">
      <c r="A99" s="98" t="str">
        <f>'Service providers'!A109</f>
        <v>Enter name of Site 12</v>
      </c>
      <c r="B99" s="90">
        <f>IF('Medical equipment-OST'!F107="Yes", 'Service providers'!G109, 1)</f>
        <v>1</v>
      </c>
      <c r="C99" s="90" t="str">
        <f>IFERROR(('Medical equipment-OST'!G107*B99)/I99, "0")</f>
        <v>0</v>
      </c>
      <c r="D99" s="90">
        <f>IF('Medical equipment-OST'!F107="Yes", 'Service providers'!H109, 1)</f>
        <v>1</v>
      </c>
      <c r="E99" s="90" t="str">
        <f>IFERROR(('Medical equipment-OST'!H107*D99)/I99, "0")</f>
        <v>0</v>
      </c>
      <c r="F99" s="90">
        <f>IF('Medical equipment-OST'!C107="yes", 1, 0)</f>
        <v>0</v>
      </c>
      <c r="G99" s="90">
        <f>IF('Medical equipment-OST'!D107="yes", 1, 0)</f>
        <v>0</v>
      </c>
      <c r="H99" s="90">
        <f>IF('Medical equipment-OST'!E107="yes", 1, 0)</f>
        <v>0</v>
      </c>
      <c r="I99" s="90">
        <f t="shared" si="0"/>
        <v>0</v>
      </c>
      <c r="J99" s="90">
        <f>IF('Medical equipment-OST'!M107="Yes", 'Service providers'!G109, 1)</f>
        <v>1</v>
      </c>
      <c r="K99" s="90" t="str">
        <f>IFERROR(('Medical equipment-OST'!N107*J99)/Q99, "0")</f>
        <v>0</v>
      </c>
      <c r="L99" s="90">
        <f>IF('Medical equipment-OST'!M107="Yes", 'Service providers'!H109, 1)</f>
        <v>1</v>
      </c>
      <c r="M99" s="90" t="str">
        <f>IFERROR(('Medical equipment-OST'!O107*L99)/Q99, "0")</f>
        <v>0</v>
      </c>
      <c r="N99" s="90">
        <f>IF('Medical equipment-OST'!J107="yes", 1, 0)</f>
        <v>0</v>
      </c>
      <c r="O99" s="90">
        <f>IF('Medical equipment-OST'!K107="yes", 1, 0)</f>
        <v>0</v>
      </c>
      <c r="P99" s="90">
        <f>IF('Medical equipment-OST'!L107="yes", 1, 0)</f>
        <v>0</v>
      </c>
      <c r="Q99" s="90">
        <f t="shared" si="1"/>
        <v>0</v>
      </c>
      <c r="R99" s="90">
        <f>IF('Medical equipment-OST'!T107="Yes", 'Service providers'!G109, 1)</f>
        <v>1</v>
      </c>
      <c r="S99" s="90" t="str">
        <f>IFERROR(('Medical equipment-OST'!U107*R99)/Y99, "0")</f>
        <v>0</v>
      </c>
      <c r="T99" s="90">
        <f>IF('Medical equipment-OST'!T107="Yes", 'Service providers'!H109, 1)</f>
        <v>1</v>
      </c>
      <c r="U99" s="90" t="str">
        <f>IFERROR(('Medical equipment-OST'!V107*T99)/Y99, "0")</f>
        <v>0</v>
      </c>
      <c r="V99" s="90">
        <f>IF('Medical equipment-OST'!Q107="yes", 1, 0)</f>
        <v>0</v>
      </c>
      <c r="W99" s="90">
        <f>IF('Medical equipment-OST'!R107="yes", 1, 0)</f>
        <v>0</v>
      </c>
      <c r="X99" s="90">
        <f>IF('Medical equipment-OST'!S107="yes", 1, 0)</f>
        <v>0</v>
      </c>
      <c r="Y99" s="90">
        <f t="shared" si="2"/>
        <v>0</v>
      </c>
      <c r="Z99" s="90">
        <f>IF('Medical equipment-OST'!AA107="Yes", 'Service providers'!G109, 1)</f>
        <v>1</v>
      </c>
      <c r="AA99" s="90" t="str">
        <f>IFERROR(('Medical equipment-OST'!AB107*Z99)/AG99, "0")</f>
        <v>0</v>
      </c>
      <c r="AB99" s="90">
        <f>IF('Medical equipment-OST'!AA107="Yes", 'Service providers'!H109, 1)</f>
        <v>1</v>
      </c>
      <c r="AC99" s="90" t="str">
        <f>IFERROR(('Medical equipment-OST'!AC107*AB99)/AG99, "0")</f>
        <v>0</v>
      </c>
      <c r="AD99" s="90">
        <f>IF('Medical equipment-OST'!X107="yes", 1, 0)</f>
        <v>0</v>
      </c>
      <c r="AE99" s="90">
        <f>IF('Medical equipment-OST'!Y107="yes", 1, 0)</f>
        <v>0</v>
      </c>
      <c r="AF99" s="90">
        <f>IF('Medical equipment-OST'!Z107="yes", 1, 0)</f>
        <v>0</v>
      </c>
      <c r="AG99" s="90">
        <f t="shared" si="3"/>
        <v>0</v>
      </c>
      <c r="AH99" s="90">
        <f>IF('Medical equipment-OST'!AH107="Yes", 'Service providers'!G109, 1)</f>
        <v>1</v>
      </c>
      <c r="AI99" s="90" t="str">
        <f>IFERROR(('Medical equipment-OST'!AI107*AH99)/AO99, "0")</f>
        <v>0</v>
      </c>
      <c r="AJ99" s="90">
        <f>IF('Medical equipment-OST'!AH107="Yes", 'Service providers'!H109, 1)</f>
        <v>1</v>
      </c>
      <c r="AK99" s="90" t="str">
        <f>IFERROR(('Medical equipment-OST'!AJ107*AJ99)/AO99, "0")</f>
        <v>0</v>
      </c>
      <c r="AL99" s="90">
        <f>IF('Medical equipment-OST'!AE107="yes", 1, 0)</f>
        <v>0</v>
      </c>
      <c r="AM99" s="90">
        <f>IF('Medical equipment-OST'!AF107="yes", 1, 0)</f>
        <v>0</v>
      </c>
      <c r="AN99" s="90">
        <f>IF('Medical equipment-OST'!AG107="yes", 1, 0)</f>
        <v>0</v>
      </c>
      <c r="AO99" s="90">
        <f t="shared" si="4"/>
        <v>0</v>
      </c>
      <c r="AP99" s="90">
        <f>IF('Medical equipment-OST'!AO107="Yes", 'Service providers'!G109, 1)</f>
        <v>1</v>
      </c>
      <c r="AQ99" s="90" t="str">
        <f>IFERROR(('Medical equipment-OST'!AP107*AP99)/AW99, "0")</f>
        <v>0</v>
      </c>
      <c r="AR99" s="90">
        <f>IF('Medical equipment-OST'!AO107="Yes", 'Service providers'!H109, 1)</f>
        <v>1</v>
      </c>
      <c r="AS99" s="90" t="str">
        <f>IFERROR(('Medical equipment-OST'!AQ107*AR99)/AW99, "0")</f>
        <v>0</v>
      </c>
      <c r="AT99" s="90">
        <f>IF('Medical equipment-OST'!AL107="yes", 1, 0)</f>
        <v>0</v>
      </c>
      <c r="AU99" s="90">
        <f>IF('Medical equipment-OST'!AM107="yes", 1, 0)</f>
        <v>0</v>
      </c>
      <c r="AV99" s="90">
        <f>IF('Medical equipment-OST'!AN107="yes", 1, 0)</f>
        <v>0</v>
      </c>
      <c r="AW99" s="90">
        <f t="shared" si="5"/>
        <v>0</v>
      </c>
      <c r="AX99" s="90">
        <f>IF('Medical equipment-OST'!AV107="Yes", 'Service providers'!G109, 1)</f>
        <v>1</v>
      </c>
      <c r="AY99" s="90" t="str">
        <f>IFERROR(('Medical equipment-OST'!AW107*AX99)/BE99, "0")</f>
        <v>0</v>
      </c>
      <c r="AZ99" s="90">
        <f>IF('Medical equipment-OST'!AV107="Yes", 'Service providers'!H109, 1)</f>
        <v>1</v>
      </c>
      <c r="BA99" s="90" t="str">
        <f>IFERROR(('Medical equipment-OST'!AX107*AZ99)/BE99, "0")</f>
        <v>0</v>
      </c>
      <c r="BB99" s="90">
        <f>IF('Medical equipment-OST'!AS107="yes", 1, 0)</f>
        <v>0</v>
      </c>
      <c r="BC99" s="90">
        <f>IF('Medical equipment-OST'!AT107="yes", 1, 0)</f>
        <v>0</v>
      </c>
      <c r="BD99" s="90">
        <f>IF('Medical equipment-OST'!AU107="yes", 1, 0)</f>
        <v>0</v>
      </c>
      <c r="BE99" s="90">
        <f t="shared" si="6"/>
        <v>0</v>
      </c>
      <c r="BF99" s="90">
        <f>IF('Medical equipment-OST'!BC107="Yes", 'Service providers'!G109, 1)</f>
        <v>1</v>
      </c>
      <c r="BG99" s="90" t="str">
        <f>IFERROR(('Medical equipment-OST'!BD107*BF99)/BM99, "0")</f>
        <v>0</v>
      </c>
      <c r="BH99" s="90">
        <f>IF('Medical equipment-OST'!BC107="Yes", 'Service providers'!H109, 1)</f>
        <v>1</v>
      </c>
      <c r="BI99" s="90" t="str">
        <f>IFERROR(('Medical equipment-OST'!BE107*BH99)/BM99, "0")</f>
        <v>0</v>
      </c>
      <c r="BJ99" s="90">
        <f>IF('Medical equipment-OST'!AZ107="yes", 1, 0)</f>
        <v>0</v>
      </c>
      <c r="BK99" s="90">
        <f>IF('Medical equipment-OST'!BA107="yes", 1, 0)</f>
        <v>0</v>
      </c>
      <c r="BL99" s="90">
        <f>IF('Medical equipment-OST'!BB107="yes", 1, 0)</f>
        <v>0</v>
      </c>
      <c r="BM99" s="90">
        <f t="shared" si="7"/>
        <v>0</v>
      </c>
    </row>
    <row r="100" spans="1:65" x14ac:dyDescent="0.25">
      <c r="A100" s="98" t="str">
        <f>'Service providers'!A110</f>
        <v>Enter name of Site 13</v>
      </c>
      <c r="B100" s="90">
        <f>IF('Medical equipment-OST'!F108="Yes", 'Service providers'!G110, 1)</f>
        <v>1</v>
      </c>
      <c r="C100" s="90" t="str">
        <f>IFERROR(('Medical equipment-OST'!G108*B100)/I100, "0")</f>
        <v>0</v>
      </c>
      <c r="D100" s="90">
        <f>IF('Medical equipment-OST'!F108="Yes", 'Service providers'!H110, 1)</f>
        <v>1</v>
      </c>
      <c r="E100" s="90" t="str">
        <f>IFERROR(('Medical equipment-OST'!H108*D100)/I100, "0")</f>
        <v>0</v>
      </c>
      <c r="F100" s="90">
        <f>IF('Medical equipment-OST'!C108="yes", 1, 0)</f>
        <v>0</v>
      </c>
      <c r="G100" s="90">
        <f>IF('Medical equipment-OST'!D108="yes", 1, 0)</f>
        <v>0</v>
      </c>
      <c r="H100" s="90">
        <f>IF('Medical equipment-OST'!E108="yes", 1, 0)</f>
        <v>0</v>
      </c>
      <c r="I100" s="90">
        <f t="shared" si="0"/>
        <v>0</v>
      </c>
      <c r="J100" s="90">
        <f>IF('Medical equipment-OST'!M108="Yes", 'Service providers'!G110, 1)</f>
        <v>1</v>
      </c>
      <c r="K100" s="90" t="str">
        <f>IFERROR(('Medical equipment-OST'!N108*J100)/Q100, "0")</f>
        <v>0</v>
      </c>
      <c r="L100" s="90">
        <f>IF('Medical equipment-OST'!M108="Yes", 'Service providers'!H110, 1)</f>
        <v>1</v>
      </c>
      <c r="M100" s="90" t="str">
        <f>IFERROR(('Medical equipment-OST'!O108*L100)/Q100, "0")</f>
        <v>0</v>
      </c>
      <c r="N100" s="90">
        <f>IF('Medical equipment-OST'!J108="yes", 1, 0)</f>
        <v>0</v>
      </c>
      <c r="O100" s="90">
        <f>IF('Medical equipment-OST'!K108="yes", 1, 0)</f>
        <v>0</v>
      </c>
      <c r="P100" s="90">
        <f>IF('Medical equipment-OST'!L108="yes", 1, 0)</f>
        <v>0</v>
      </c>
      <c r="Q100" s="90">
        <f t="shared" si="1"/>
        <v>0</v>
      </c>
      <c r="R100" s="90">
        <f>IF('Medical equipment-OST'!T108="Yes", 'Service providers'!G110, 1)</f>
        <v>1</v>
      </c>
      <c r="S100" s="90" t="str">
        <f>IFERROR(('Medical equipment-OST'!U108*R100)/Y100, "0")</f>
        <v>0</v>
      </c>
      <c r="T100" s="90">
        <f>IF('Medical equipment-OST'!T108="Yes", 'Service providers'!H110, 1)</f>
        <v>1</v>
      </c>
      <c r="U100" s="90" t="str">
        <f>IFERROR(('Medical equipment-OST'!V108*T100)/Y100, "0")</f>
        <v>0</v>
      </c>
      <c r="V100" s="90">
        <f>IF('Medical equipment-OST'!Q108="yes", 1, 0)</f>
        <v>0</v>
      </c>
      <c r="W100" s="90">
        <f>IF('Medical equipment-OST'!R108="yes", 1, 0)</f>
        <v>0</v>
      </c>
      <c r="X100" s="90">
        <f>IF('Medical equipment-OST'!S108="yes", 1, 0)</f>
        <v>0</v>
      </c>
      <c r="Y100" s="90">
        <f t="shared" si="2"/>
        <v>0</v>
      </c>
      <c r="Z100" s="90">
        <f>IF('Medical equipment-OST'!AA108="Yes", 'Service providers'!G110, 1)</f>
        <v>1</v>
      </c>
      <c r="AA100" s="90" t="str">
        <f>IFERROR(('Medical equipment-OST'!AB108*Z100)/AG100, "0")</f>
        <v>0</v>
      </c>
      <c r="AB100" s="90">
        <f>IF('Medical equipment-OST'!AA108="Yes", 'Service providers'!H110, 1)</f>
        <v>1</v>
      </c>
      <c r="AC100" s="90" t="str">
        <f>IFERROR(('Medical equipment-OST'!AC108*AB100)/AG100, "0")</f>
        <v>0</v>
      </c>
      <c r="AD100" s="90">
        <f>IF('Medical equipment-OST'!X108="yes", 1, 0)</f>
        <v>0</v>
      </c>
      <c r="AE100" s="90">
        <f>IF('Medical equipment-OST'!Y108="yes", 1, 0)</f>
        <v>0</v>
      </c>
      <c r="AF100" s="90">
        <f>IF('Medical equipment-OST'!Z108="yes", 1, 0)</f>
        <v>0</v>
      </c>
      <c r="AG100" s="90">
        <f t="shared" si="3"/>
        <v>0</v>
      </c>
      <c r="AH100" s="90">
        <f>IF('Medical equipment-OST'!AH108="Yes", 'Service providers'!G110, 1)</f>
        <v>1</v>
      </c>
      <c r="AI100" s="90" t="str">
        <f>IFERROR(('Medical equipment-OST'!AI108*AH100)/AO100, "0")</f>
        <v>0</v>
      </c>
      <c r="AJ100" s="90">
        <f>IF('Medical equipment-OST'!AH108="Yes", 'Service providers'!H110, 1)</f>
        <v>1</v>
      </c>
      <c r="AK100" s="90" t="str">
        <f>IFERROR(('Medical equipment-OST'!AJ108*AJ100)/AO100, "0")</f>
        <v>0</v>
      </c>
      <c r="AL100" s="90">
        <f>IF('Medical equipment-OST'!AE108="yes", 1, 0)</f>
        <v>0</v>
      </c>
      <c r="AM100" s="90">
        <f>IF('Medical equipment-OST'!AF108="yes", 1, 0)</f>
        <v>0</v>
      </c>
      <c r="AN100" s="90">
        <f>IF('Medical equipment-OST'!AG108="yes", 1, 0)</f>
        <v>0</v>
      </c>
      <c r="AO100" s="90">
        <f t="shared" si="4"/>
        <v>0</v>
      </c>
      <c r="AP100" s="90">
        <f>IF('Medical equipment-OST'!AO108="Yes", 'Service providers'!G110, 1)</f>
        <v>1</v>
      </c>
      <c r="AQ100" s="90" t="str">
        <f>IFERROR(('Medical equipment-OST'!AP108*AP100)/AW100, "0")</f>
        <v>0</v>
      </c>
      <c r="AR100" s="90">
        <f>IF('Medical equipment-OST'!AO108="Yes", 'Service providers'!H110, 1)</f>
        <v>1</v>
      </c>
      <c r="AS100" s="90" t="str">
        <f>IFERROR(('Medical equipment-OST'!AQ108*AR100)/AW100, "0")</f>
        <v>0</v>
      </c>
      <c r="AT100" s="90">
        <f>IF('Medical equipment-OST'!AL108="yes", 1, 0)</f>
        <v>0</v>
      </c>
      <c r="AU100" s="90">
        <f>IF('Medical equipment-OST'!AM108="yes", 1, 0)</f>
        <v>0</v>
      </c>
      <c r="AV100" s="90">
        <f>IF('Medical equipment-OST'!AN108="yes", 1, 0)</f>
        <v>0</v>
      </c>
      <c r="AW100" s="90">
        <f t="shared" si="5"/>
        <v>0</v>
      </c>
      <c r="AX100" s="90">
        <f>IF('Medical equipment-OST'!AV108="Yes", 'Service providers'!G110, 1)</f>
        <v>1</v>
      </c>
      <c r="AY100" s="90" t="str">
        <f>IFERROR(('Medical equipment-OST'!AW108*AX100)/BE100, "0")</f>
        <v>0</v>
      </c>
      <c r="AZ100" s="90">
        <f>IF('Medical equipment-OST'!AV108="Yes", 'Service providers'!H110, 1)</f>
        <v>1</v>
      </c>
      <c r="BA100" s="90" t="str">
        <f>IFERROR(('Medical equipment-OST'!AX108*AZ100)/BE100, "0")</f>
        <v>0</v>
      </c>
      <c r="BB100" s="90">
        <f>IF('Medical equipment-OST'!AS108="yes", 1, 0)</f>
        <v>0</v>
      </c>
      <c r="BC100" s="90">
        <f>IF('Medical equipment-OST'!AT108="yes", 1, 0)</f>
        <v>0</v>
      </c>
      <c r="BD100" s="90">
        <f>IF('Medical equipment-OST'!AU108="yes", 1, 0)</f>
        <v>0</v>
      </c>
      <c r="BE100" s="90">
        <f t="shared" si="6"/>
        <v>0</v>
      </c>
      <c r="BF100" s="90">
        <f>IF('Medical equipment-OST'!BC108="Yes", 'Service providers'!G110, 1)</f>
        <v>1</v>
      </c>
      <c r="BG100" s="90" t="str">
        <f>IFERROR(('Medical equipment-OST'!BD108*BF100)/BM100, "0")</f>
        <v>0</v>
      </c>
      <c r="BH100" s="90">
        <f>IF('Medical equipment-OST'!BC108="Yes", 'Service providers'!H110, 1)</f>
        <v>1</v>
      </c>
      <c r="BI100" s="90" t="str">
        <f>IFERROR(('Medical equipment-OST'!BE108*BH100)/BM100, "0")</f>
        <v>0</v>
      </c>
      <c r="BJ100" s="90">
        <f>IF('Medical equipment-OST'!AZ108="yes", 1, 0)</f>
        <v>0</v>
      </c>
      <c r="BK100" s="90">
        <f>IF('Medical equipment-OST'!BA108="yes", 1, 0)</f>
        <v>0</v>
      </c>
      <c r="BL100" s="90">
        <f>IF('Medical equipment-OST'!BB108="yes", 1, 0)</f>
        <v>0</v>
      </c>
      <c r="BM100" s="90">
        <f t="shared" si="7"/>
        <v>0</v>
      </c>
    </row>
    <row r="101" spans="1:65" x14ac:dyDescent="0.25">
      <c r="A101" s="98" t="str">
        <f>'Service providers'!A111</f>
        <v>Enter name of Site 14</v>
      </c>
      <c r="B101" s="90">
        <f>IF('Medical equipment-OST'!F109="Yes", 'Service providers'!G111, 1)</f>
        <v>1</v>
      </c>
      <c r="C101" s="90" t="str">
        <f>IFERROR(('Medical equipment-OST'!G109*B101)/I101, "0")</f>
        <v>0</v>
      </c>
      <c r="D101" s="90">
        <f>IF('Medical equipment-OST'!F109="Yes", 'Service providers'!H111, 1)</f>
        <v>1</v>
      </c>
      <c r="E101" s="90" t="str">
        <f>IFERROR(('Medical equipment-OST'!H109*D101)/I101, "0")</f>
        <v>0</v>
      </c>
      <c r="F101" s="90">
        <f>IF('Medical equipment-OST'!C109="yes", 1, 0)</f>
        <v>0</v>
      </c>
      <c r="G101" s="90">
        <f>IF('Medical equipment-OST'!D109="yes", 1, 0)</f>
        <v>0</v>
      </c>
      <c r="H101" s="90">
        <f>IF('Medical equipment-OST'!E109="yes", 1, 0)</f>
        <v>0</v>
      </c>
      <c r="I101" s="90">
        <f t="shared" si="0"/>
        <v>0</v>
      </c>
      <c r="J101" s="90">
        <f>IF('Medical equipment-OST'!M109="Yes", 'Service providers'!G111, 1)</f>
        <v>1</v>
      </c>
      <c r="K101" s="90" t="str">
        <f>IFERROR(('Medical equipment-OST'!N109*J101)/Q101, "0")</f>
        <v>0</v>
      </c>
      <c r="L101" s="90">
        <f>IF('Medical equipment-OST'!M109="Yes", 'Service providers'!H111, 1)</f>
        <v>1</v>
      </c>
      <c r="M101" s="90" t="str">
        <f>IFERROR(('Medical equipment-OST'!O109*L101)/Q101, "0")</f>
        <v>0</v>
      </c>
      <c r="N101" s="90">
        <f>IF('Medical equipment-OST'!J109="yes", 1, 0)</f>
        <v>0</v>
      </c>
      <c r="O101" s="90">
        <f>IF('Medical equipment-OST'!K109="yes", 1, 0)</f>
        <v>0</v>
      </c>
      <c r="P101" s="90">
        <f>IF('Medical equipment-OST'!L109="yes", 1, 0)</f>
        <v>0</v>
      </c>
      <c r="Q101" s="90">
        <f t="shared" si="1"/>
        <v>0</v>
      </c>
      <c r="R101" s="90">
        <f>IF('Medical equipment-OST'!T109="Yes", 'Service providers'!G111, 1)</f>
        <v>1</v>
      </c>
      <c r="S101" s="90" t="str">
        <f>IFERROR(('Medical equipment-OST'!U109*R101)/Y101, "0")</f>
        <v>0</v>
      </c>
      <c r="T101" s="90">
        <f>IF('Medical equipment-OST'!T109="Yes", 'Service providers'!H111, 1)</f>
        <v>1</v>
      </c>
      <c r="U101" s="90" t="str">
        <f>IFERROR(('Medical equipment-OST'!V109*T101)/Y101, "0")</f>
        <v>0</v>
      </c>
      <c r="V101" s="90">
        <f>IF('Medical equipment-OST'!Q109="yes", 1, 0)</f>
        <v>0</v>
      </c>
      <c r="W101" s="90">
        <f>IF('Medical equipment-OST'!R109="yes", 1, 0)</f>
        <v>0</v>
      </c>
      <c r="X101" s="90">
        <f>IF('Medical equipment-OST'!S109="yes", 1, 0)</f>
        <v>0</v>
      </c>
      <c r="Y101" s="90">
        <f t="shared" si="2"/>
        <v>0</v>
      </c>
      <c r="Z101" s="90">
        <f>IF('Medical equipment-OST'!AA109="Yes", 'Service providers'!G111, 1)</f>
        <v>1</v>
      </c>
      <c r="AA101" s="90" t="str">
        <f>IFERROR(('Medical equipment-OST'!AB109*Z101)/AG101, "0")</f>
        <v>0</v>
      </c>
      <c r="AB101" s="90">
        <f>IF('Medical equipment-OST'!AA109="Yes", 'Service providers'!H111, 1)</f>
        <v>1</v>
      </c>
      <c r="AC101" s="90" t="str">
        <f>IFERROR(('Medical equipment-OST'!AC109*AB101)/AG101, "0")</f>
        <v>0</v>
      </c>
      <c r="AD101" s="90">
        <f>IF('Medical equipment-OST'!X109="yes", 1, 0)</f>
        <v>0</v>
      </c>
      <c r="AE101" s="90">
        <f>IF('Medical equipment-OST'!Y109="yes", 1, 0)</f>
        <v>0</v>
      </c>
      <c r="AF101" s="90">
        <f>IF('Medical equipment-OST'!Z109="yes", 1, 0)</f>
        <v>0</v>
      </c>
      <c r="AG101" s="90">
        <f t="shared" si="3"/>
        <v>0</v>
      </c>
      <c r="AH101" s="90">
        <f>IF('Medical equipment-OST'!AH109="Yes", 'Service providers'!G111, 1)</f>
        <v>1</v>
      </c>
      <c r="AI101" s="90" t="str">
        <f>IFERROR(('Medical equipment-OST'!AI109*AH101)/AO101, "0")</f>
        <v>0</v>
      </c>
      <c r="AJ101" s="90">
        <f>IF('Medical equipment-OST'!AH109="Yes", 'Service providers'!H111, 1)</f>
        <v>1</v>
      </c>
      <c r="AK101" s="90" t="str">
        <f>IFERROR(('Medical equipment-OST'!AJ109*AJ101)/AO101, "0")</f>
        <v>0</v>
      </c>
      <c r="AL101" s="90">
        <f>IF('Medical equipment-OST'!AE109="yes", 1, 0)</f>
        <v>0</v>
      </c>
      <c r="AM101" s="90">
        <f>IF('Medical equipment-OST'!AF109="yes", 1, 0)</f>
        <v>0</v>
      </c>
      <c r="AN101" s="90">
        <f>IF('Medical equipment-OST'!AG109="yes", 1, 0)</f>
        <v>0</v>
      </c>
      <c r="AO101" s="90">
        <f t="shared" si="4"/>
        <v>0</v>
      </c>
      <c r="AP101" s="90">
        <f>IF('Medical equipment-OST'!AO109="Yes", 'Service providers'!G111, 1)</f>
        <v>1</v>
      </c>
      <c r="AQ101" s="90" t="str">
        <f>IFERROR(('Medical equipment-OST'!AP109*AP101)/AW101, "0")</f>
        <v>0</v>
      </c>
      <c r="AR101" s="90">
        <f>IF('Medical equipment-OST'!AO109="Yes", 'Service providers'!H111, 1)</f>
        <v>1</v>
      </c>
      <c r="AS101" s="90" t="str">
        <f>IFERROR(('Medical equipment-OST'!AQ109*AR101)/AW101, "0")</f>
        <v>0</v>
      </c>
      <c r="AT101" s="90">
        <f>IF('Medical equipment-OST'!AL109="yes", 1, 0)</f>
        <v>0</v>
      </c>
      <c r="AU101" s="90">
        <f>IF('Medical equipment-OST'!AM109="yes", 1, 0)</f>
        <v>0</v>
      </c>
      <c r="AV101" s="90">
        <f>IF('Medical equipment-OST'!AN109="yes", 1, 0)</f>
        <v>0</v>
      </c>
      <c r="AW101" s="90">
        <f t="shared" si="5"/>
        <v>0</v>
      </c>
      <c r="AX101" s="90">
        <f>IF('Medical equipment-OST'!AV109="Yes", 'Service providers'!G111, 1)</f>
        <v>1</v>
      </c>
      <c r="AY101" s="90" t="str">
        <f>IFERROR(('Medical equipment-OST'!AW109*AX101)/BE101, "0")</f>
        <v>0</v>
      </c>
      <c r="AZ101" s="90">
        <f>IF('Medical equipment-OST'!AV109="Yes", 'Service providers'!H111, 1)</f>
        <v>1</v>
      </c>
      <c r="BA101" s="90" t="str">
        <f>IFERROR(('Medical equipment-OST'!AX109*AZ101)/BE101, "0")</f>
        <v>0</v>
      </c>
      <c r="BB101" s="90">
        <f>IF('Medical equipment-OST'!AS109="yes", 1, 0)</f>
        <v>0</v>
      </c>
      <c r="BC101" s="90">
        <f>IF('Medical equipment-OST'!AT109="yes", 1, 0)</f>
        <v>0</v>
      </c>
      <c r="BD101" s="90">
        <f>IF('Medical equipment-OST'!AU109="yes", 1, 0)</f>
        <v>0</v>
      </c>
      <c r="BE101" s="90">
        <f t="shared" si="6"/>
        <v>0</v>
      </c>
      <c r="BF101" s="90">
        <f>IF('Medical equipment-OST'!BC109="Yes", 'Service providers'!G111, 1)</f>
        <v>1</v>
      </c>
      <c r="BG101" s="90" t="str">
        <f>IFERROR(('Medical equipment-OST'!BD109*BF101)/BM101, "0")</f>
        <v>0</v>
      </c>
      <c r="BH101" s="90">
        <f>IF('Medical equipment-OST'!BC109="Yes", 'Service providers'!H111, 1)</f>
        <v>1</v>
      </c>
      <c r="BI101" s="90" t="str">
        <f>IFERROR(('Medical equipment-OST'!BE109*BH101)/BM101, "0")</f>
        <v>0</v>
      </c>
      <c r="BJ101" s="90">
        <f>IF('Medical equipment-OST'!AZ109="yes", 1, 0)</f>
        <v>0</v>
      </c>
      <c r="BK101" s="90">
        <f>IF('Medical equipment-OST'!BA109="yes", 1, 0)</f>
        <v>0</v>
      </c>
      <c r="BL101" s="90">
        <f>IF('Medical equipment-OST'!BB109="yes", 1, 0)</f>
        <v>0</v>
      </c>
      <c r="BM101" s="90">
        <f t="shared" si="7"/>
        <v>0</v>
      </c>
    </row>
    <row r="102" spans="1:65" x14ac:dyDescent="0.25">
      <c r="A102" s="98" t="str">
        <f>'Service providers'!A112</f>
        <v>Enter name of Site 15</v>
      </c>
      <c r="B102" s="90">
        <f>IF('Medical equipment-OST'!F110="Yes", 'Service providers'!G112, 1)</f>
        <v>1</v>
      </c>
      <c r="C102" s="90" t="str">
        <f>IFERROR(('Medical equipment-OST'!G110*B102)/I102, "0")</f>
        <v>0</v>
      </c>
      <c r="D102" s="90">
        <f>IF('Medical equipment-OST'!F110="Yes", 'Service providers'!H112, 1)</f>
        <v>1</v>
      </c>
      <c r="E102" s="90" t="str">
        <f>IFERROR(('Medical equipment-OST'!H110*D102)/I102, "0")</f>
        <v>0</v>
      </c>
      <c r="F102" s="90">
        <f>IF('Medical equipment-OST'!C110="yes", 1, 0)</f>
        <v>0</v>
      </c>
      <c r="G102" s="90">
        <f>IF('Medical equipment-OST'!D110="yes", 1, 0)</f>
        <v>0</v>
      </c>
      <c r="H102" s="90">
        <f>IF('Medical equipment-OST'!E110="yes", 1, 0)</f>
        <v>0</v>
      </c>
      <c r="I102" s="90">
        <f t="shared" si="0"/>
        <v>0</v>
      </c>
      <c r="J102" s="90">
        <f>IF('Medical equipment-OST'!M110="Yes", 'Service providers'!G112, 1)</f>
        <v>1</v>
      </c>
      <c r="K102" s="90" t="str">
        <f>IFERROR(('Medical equipment-OST'!N110*J102)/Q102, "0")</f>
        <v>0</v>
      </c>
      <c r="L102" s="90">
        <f>IF('Medical equipment-OST'!M110="Yes", 'Service providers'!H112, 1)</f>
        <v>1</v>
      </c>
      <c r="M102" s="90" t="str">
        <f>IFERROR(('Medical equipment-OST'!O110*L102)/Q102, "0")</f>
        <v>0</v>
      </c>
      <c r="N102" s="90">
        <f>IF('Medical equipment-OST'!J110="yes", 1, 0)</f>
        <v>0</v>
      </c>
      <c r="O102" s="90">
        <f>IF('Medical equipment-OST'!K110="yes", 1, 0)</f>
        <v>0</v>
      </c>
      <c r="P102" s="90">
        <f>IF('Medical equipment-OST'!L110="yes", 1, 0)</f>
        <v>0</v>
      </c>
      <c r="Q102" s="90">
        <f t="shared" si="1"/>
        <v>0</v>
      </c>
      <c r="R102" s="90">
        <f>IF('Medical equipment-OST'!T110="Yes", 'Service providers'!G112, 1)</f>
        <v>1</v>
      </c>
      <c r="S102" s="90" t="str">
        <f>IFERROR(('Medical equipment-OST'!U110*R102)/Y102, "0")</f>
        <v>0</v>
      </c>
      <c r="T102" s="90">
        <f>IF('Medical equipment-OST'!T110="Yes", 'Service providers'!H112, 1)</f>
        <v>1</v>
      </c>
      <c r="U102" s="90" t="str">
        <f>IFERROR(('Medical equipment-OST'!V110*T102)/Y102, "0")</f>
        <v>0</v>
      </c>
      <c r="V102" s="90">
        <f>IF('Medical equipment-OST'!Q110="yes", 1, 0)</f>
        <v>0</v>
      </c>
      <c r="W102" s="90">
        <f>IF('Medical equipment-OST'!R110="yes", 1, 0)</f>
        <v>0</v>
      </c>
      <c r="X102" s="90">
        <f>IF('Medical equipment-OST'!S110="yes", 1, 0)</f>
        <v>0</v>
      </c>
      <c r="Y102" s="90">
        <f t="shared" si="2"/>
        <v>0</v>
      </c>
      <c r="Z102" s="90">
        <f>IF('Medical equipment-OST'!AA110="Yes", 'Service providers'!G112, 1)</f>
        <v>1</v>
      </c>
      <c r="AA102" s="90" t="str">
        <f>IFERROR(('Medical equipment-OST'!AB110*Z102)/AG102, "0")</f>
        <v>0</v>
      </c>
      <c r="AB102" s="90">
        <f>IF('Medical equipment-OST'!AA110="Yes", 'Service providers'!H112, 1)</f>
        <v>1</v>
      </c>
      <c r="AC102" s="90" t="str">
        <f>IFERROR(('Medical equipment-OST'!AC110*AB102)/AG102, "0")</f>
        <v>0</v>
      </c>
      <c r="AD102" s="90">
        <f>IF('Medical equipment-OST'!X110="yes", 1, 0)</f>
        <v>0</v>
      </c>
      <c r="AE102" s="90">
        <f>IF('Medical equipment-OST'!Y110="yes", 1, 0)</f>
        <v>0</v>
      </c>
      <c r="AF102" s="90">
        <f>IF('Medical equipment-OST'!Z110="yes", 1, 0)</f>
        <v>0</v>
      </c>
      <c r="AG102" s="90">
        <f t="shared" si="3"/>
        <v>0</v>
      </c>
      <c r="AH102" s="90">
        <f>IF('Medical equipment-OST'!AH110="Yes", 'Service providers'!G112, 1)</f>
        <v>1</v>
      </c>
      <c r="AI102" s="90" t="str">
        <f>IFERROR(('Medical equipment-OST'!AI110*AH102)/AO102, "0")</f>
        <v>0</v>
      </c>
      <c r="AJ102" s="90">
        <f>IF('Medical equipment-OST'!AH110="Yes", 'Service providers'!H112, 1)</f>
        <v>1</v>
      </c>
      <c r="AK102" s="90" t="str">
        <f>IFERROR(('Medical equipment-OST'!AJ110*AJ102)/AO102, "0")</f>
        <v>0</v>
      </c>
      <c r="AL102" s="90">
        <f>IF('Medical equipment-OST'!AE110="yes", 1, 0)</f>
        <v>0</v>
      </c>
      <c r="AM102" s="90">
        <f>IF('Medical equipment-OST'!AF110="yes", 1, 0)</f>
        <v>0</v>
      </c>
      <c r="AN102" s="90">
        <f>IF('Medical equipment-OST'!AG110="yes", 1, 0)</f>
        <v>0</v>
      </c>
      <c r="AO102" s="90">
        <f t="shared" si="4"/>
        <v>0</v>
      </c>
      <c r="AP102" s="90">
        <f>IF('Medical equipment-OST'!AO110="Yes", 'Service providers'!G112, 1)</f>
        <v>1</v>
      </c>
      <c r="AQ102" s="90" t="str">
        <f>IFERROR(('Medical equipment-OST'!AP110*AP102)/AW102, "0")</f>
        <v>0</v>
      </c>
      <c r="AR102" s="90">
        <f>IF('Medical equipment-OST'!AO110="Yes", 'Service providers'!H112, 1)</f>
        <v>1</v>
      </c>
      <c r="AS102" s="90" t="str">
        <f>IFERROR(('Medical equipment-OST'!AQ110*AR102)/AW102, "0")</f>
        <v>0</v>
      </c>
      <c r="AT102" s="90">
        <f>IF('Medical equipment-OST'!AL110="yes", 1, 0)</f>
        <v>0</v>
      </c>
      <c r="AU102" s="90">
        <f>IF('Medical equipment-OST'!AM110="yes", 1, 0)</f>
        <v>0</v>
      </c>
      <c r="AV102" s="90">
        <f>IF('Medical equipment-OST'!AN110="yes", 1, 0)</f>
        <v>0</v>
      </c>
      <c r="AW102" s="90">
        <f t="shared" si="5"/>
        <v>0</v>
      </c>
      <c r="AX102" s="90">
        <f>IF('Medical equipment-OST'!AV110="Yes", 'Service providers'!G112, 1)</f>
        <v>1</v>
      </c>
      <c r="AY102" s="90" t="str">
        <f>IFERROR(('Medical equipment-OST'!AW110*AX102)/BE102, "0")</f>
        <v>0</v>
      </c>
      <c r="AZ102" s="90">
        <f>IF('Medical equipment-OST'!AV110="Yes", 'Service providers'!H112, 1)</f>
        <v>1</v>
      </c>
      <c r="BA102" s="90" t="str">
        <f>IFERROR(('Medical equipment-OST'!AX110*AZ102)/BE102, "0")</f>
        <v>0</v>
      </c>
      <c r="BB102" s="90">
        <f>IF('Medical equipment-OST'!AS110="yes", 1, 0)</f>
        <v>0</v>
      </c>
      <c r="BC102" s="90">
        <f>IF('Medical equipment-OST'!AT110="yes", 1, 0)</f>
        <v>0</v>
      </c>
      <c r="BD102" s="90">
        <f>IF('Medical equipment-OST'!AU110="yes", 1, 0)</f>
        <v>0</v>
      </c>
      <c r="BE102" s="90">
        <f t="shared" si="6"/>
        <v>0</v>
      </c>
      <c r="BF102" s="90">
        <f>IF('Medical equipment-OST'!BC110="Yes", 'Service providers'!G112, 1)</f>
        <v>1</v>
      </c>
      <c r="BG102" s="90" t="str">
        <f>IFERROR(('Medical equipment-OST'!BD110*BF102)/BM102, "0")</f>
        <v>0</v>
      </c>
      <c r="BH102" s="90">
        <f>IF('Medical equipment-OST'!BC110="Yes", 'Service providers'!H112, 1)</f>
        <v>1</v>
      </c>
      <c r="BI102" s="90" t="str">
        <f>IFERROR(('Medical equipment-OST'!BE110*BH102)/BM102, "0")</f>
        <v>0</v>
      </c>
      <c r="BJ102" s="90">
        <f>IF('Medical equipment-OST'!AZ110="yes", 1, 0)</f>
        <v>0</v>
      </c>
      <c r="BK102" s="90">
        <f>IF('Medical equipment-OST'!BA110="yes", 1, 0)</f>
        <v>0</v>
      </c>
      <c r="BL102" s="90">
        <f>IF('Medical equipment-OST'!BB110="yes", 1, 0)</f>
        <v>0</v>
      </c>
      <c r="BM102" s="90">
        <f t="shared" si="7"/>
        <v>0</v>
      </c>
    </row>
    <row r="103" spans="1:65" x14ac:dyDescent="0.25">
      <c r="A103" s="98" t="str">
        <f>'Service providers'!A113</f>
        <v>Enter name of Site 16</v>
      </c>
      <c r="B103" s="90">
        <f>IF('Medical equipment-OST'!F111="Yes", 'Service providers'!G113, 1)</f>
        <v>1</v>
      </c>
      <c r="C103" s="90" t="str">
        <f>IFERROR(('Medical equipment-OST'!G111*B103)/I103, "0")</f>
        <v>0</v>
      </c>
      <c r="D103" s="90">
        <f>IF('Medical equipment-OST'!F111="Yes", 'Service providers'!H113, 1)</f>
        <v>1</v>
      </c>
      <c r="E103" s="90" t="str">
        <f>IFERROR(('Medical equipment-OST'!H111*D103)/I103, "0")</f>
        <v>0</v>
      </c>
      <c r="F103" s="90">
        <f>IF('Medical equipment-OST'!C111="yes", 1, 0)</f>
        <v>0</v>
      </c>
      <c r="G103" s="90">
        <f>IF('Medical equipment-OST'!D111="yes", 1, 0)</f>
        <v>0</v>
      </c>
      <c r="H103" s="90">
        <f>IF('Medical equipment-OST'!E111="yes", 1, 0)</f>
        <v>0</v>
      </c>
      <c r="I103" s="90">
        <f t="shared" si="0"/>
        <v>0</v>
      </c>
      <c r="J103" s="90">
        <f>IF('Medical equipment-OST'!M111="Yes", 'Service providers'!G113, 1)</f>
        <v>1</v>
      </c>
      <c r="K103" s="90" t="str">
        <f>IFERROR(('Medical equipment-OST'!N111*J103)/Q103, "0")</f>
        <v>0</v>
      </c>
      <c r="L103" s="90">
        <f>IF('Medical equipment-OST'!M111="Yes", 'Service providers'!H113, 1)</f>
        <v>1</v>
      </c>
      <c r="M103" s="90" t="str">
        <f>IFERROR(('Medical equipment-OST'!O111*L103)/Q103, "0")</f>
        <v>0</v>
      </c>
      <c r="N103" s="90">
        <f>IF('Medical equipment-OST'!J111="yes", 1, 0)</f>
        <v>0</v>
      </c>
      <c r="O103" s="90">
        <f>IF('Medical equipment-OST'!K111="yes", 1, 0)</f>
        <v>0</v>
      </c>
      <c r="P103" s="90">
        <f>IF('Medical equipment-OST'!L111="yes", 1, 0)</f>
        <v>0</v>
      </c>
      <c r="Q103" s="90">
        <f t="shared" si="1"/>
        <v>0</v>
      </c>
      <c r="R103" s="90">
        <f>IF('Medical equipment-OST'!T111="Yes", 'Service providers'!G113, 1)</f>
        <v>1</v>
      </c>
      <c r="S103" s="90" t="str">
        <f>IFERROR(('Medical equipment-OST'!U111*R103)/Y103, "0")</f>
        <v>0</v>
      </c>
      <c r="T103" s="90">
        <f>IF('Medical equipment-OST'!T111="Yes", 'Service providers'!H113, 1)</f>
        <v>1</v>
      </c>
      <c r="U103" s="90" t="str">
        <f>IFERROR(('Medical equipment-OST'!V111*T103)/Y103, "0")</f>
        <v>0</v>
      </c>
      <c r="V103" s="90">
        <f>IF('Medical equipment-OST'!Q111="yes", 1, 0)</f>
        <v>0</v>
      </c>
      <c r="W103" s="90">
        <f>IF('Medical equipment-OST'!R111="yes", 1, 0)</f>
        <v>0</v>
      </c>
      <c r="X103" s="90">
        <f>IF('Medical equipment-OST'!S111="yes", 1, 0)</f>
        <v>0</v>
      </c>
      <c r="Y103" s="90">
        <f t="shared" si="2"/>
        <v>0</v>
      </c>
      <c r="Z103" s="90">
        <f>IF('Medical equipment-OST'!AA111="Yes", 'Service providers'!G113, 1)</f>
        <v>1</v>
      </c>
      <c r="AA103" s="90" t="str">
        <f>IFERROR(('Medical equipment-OST'!AB111*Z103)/AG103, "0")</f>
        <v>0</v>
      </c>
      <c r="AB103" s="90">
        <f>IF('Medical equipment-OST'!AA111="Yes", 'Service providers'!H113, 1)</f>
        <v>1</v>
      </c>
      <c r="AC103" s="90" t="str">
        <f>IFERROR(('Medical equipment-OST'!AC111*AB103)/AG103, "0")</f>
        <v>0</v>
      </c>
      <c r="AD103" s="90">
        <f>IF('Medical equipment-OST'!X111="yes", 1, 0)</f>
        <v>0</v>
      </c>
      <c r="AE103" s="90">
        <f>IF('Medical equipment-OST'!Y111="yes", 1, 0)</f>
        <v>0</v>
      </c>
      <c r="AF103" s="90">
        <f>IF('Medical equipment-OST'!Z111="yes", 1, 0)</f>
        <v>0</v>
      </c>
      <c r="AG103" s="90">
        <f t="shared" si="3"/>
        <v>0</v>
      </c>
      <c r="AH103" s="90">
        <f>IF('Medical equipment-OST'!AH111="Yes", 'Service providers'!G113, 1)</f>
        <v>1</v>
      </c>
      <c r="AI103" s="90" t="str">
        <f>IFERROR(('Medical equipment-OST'!AI111*AH103)/AO103, "0")</f>
        <v>0</v>
      </c>
      <c r="AJ103" s="90">
        <f>IF('Medical equipment-OST'!AH111="Yes", 'Service providers'!H113, 1)</f>
        <v>1</v>
      </c>
      <c r="AK103" s="90" t="str">
        <f>IFERROR(('Medical equipment-OST'!AJ111*AJ103)/AO103, "0")</f>
        <v>0</v>
      </c>
      <c r="AL103" s="90">
        <f>IF('Medical equipment-OST'!AE111="yes", 1, 0)</f>
        <v>0</v>
      </c>
      <c r="AM103" s="90">
        <f>IF('Medical equipment-OST'!AF111="yes", 1, 0)</f>
        <v>0</v>
      </c>
      <c r="AN103" s="90">
        <f>IF('Medical equipment-OST'!AG111="yes", 1, 0)</f>
        <v>0</v>
      </c>
      <c r="AO103" s="90">
        <f t="shared" si="4"/>
        <v>0</v>
      </c>
      <c r="AP103" s="90">
        <f>IF('Medical equipment-OST'!AO111="Yes", 'Service providers'!G113, 1)</f>
        <v>1</v>
      </c>
      <c r="AQ103" s="90" t="str">
        <f>IFERROR(('Medical equipment-OST'!AP111*AP103)/AW103, "0")</f>
        <v>0</v>
      </c>
      <c r="AR103" s="90">
        <f>IF('Medical equipment-OST'!AO111="Yes", 'Service providers'!H113, 1)</f>
        <v>1</v>
      </c>
      <c r="AS103" s="90" t="str">
        <f>IFERROR(('Medical equipment-OST'!AQ111*AR103)/AW103, "0")</f>
        <v>0</v>
      </c>
      <c r="AT103" s="90">
        <f>IF('Medical equipment-OST'!AL111="yes", 1, 0)</f>
        <v>0</v>
      </c>
      <c r="AU103" s="90">
        <f>IF('Medical equipment-OST'!AM111="yes", 1, 0)</f>
        <v>0</v>
      </c>
      <c r="AV103" s="90">
        <f>IF('Medical equipment-OST'!AN111="yes", 1, 0)</f>
        <v>0</v>
      </c>
      <c r="AW103" s="90">
        <f t="shared" si="5"/>
        <v>0</v>
      </c>
      <c r="AX103" s="90">
        <f>IF('Medical equipment-OST'!AV111="Yes", 'Service providers'!G113, 1)</f>
        <v>1</v>
      </c>
      <c r="AY103" s="90" t="str">
        <f>IFERROR(('Medical equipment-OST'!AW111*AX103)/BE103, "0")</f>
        <v>0</v>
      </c>
      <c r="AZ103" s="90">
        <f>IF('Medical equipment-OST'!AV111="Yes", 'Service providers'!H113, 1)</f>
        <v>1</v>
      </c>
      <c r="BA103" s="90" t="str">
        <f>IFERROR(('Medical equipment-OST'!AX111*AZ103)/BE103, "0")</f>
        <v>0</v>
      </c>
      <c r="BB103" s="90">
        <f>IF('Medical equipment-OST'!AS111="yes", 1, 0)</f>
        <v>0</v>
      </c>
      <c r="BC103" s="90">
        <f>IF('Medical equipment-OST'!AT111="yes", 1, 0)</f>
        <v>0</v>
      </c>
      <c r="BD103" s="90">
        <f>IF('Medical equipment-OST'!AU111="yes", 1, 0)</f>
        <v>0</v>
      </c>
      <c r="BE103" s="90">
        <f t="shared" si="6"/>
        <v>0</v>
      </c>
      <c r="BF103" s="90">
        <f>IF('Medical equipment-OST'!BC111="Yes", 'Service providers'!G113, 1)</f>
        <v>1</v>
      </c>
      <c r="BG103" s="90" t="str">
        <f>IFERROR(('Medical equipment-OST'!BD111*BF103)/BM103, "0")</f>
        <v>0</v>
      </c>
      <c r="BH103" s="90">
        <f>IF('Medical equipment-OST'!BC111="Yes", 'Service providers'!H113, 1)</f>
        <v>1</v>
      </c>
      <c r="BI103" s="90" t="str">
        <f>IFERROR(('Medical equipment-OST'!BE111*BH103)/BM103, "0")</f>
        <v>0</v>
      </c>
      <c r="BJ103" s="90">
        <f>IF('Medical equipment-OST'!AZ111="yes", 1, 0)</f>
        <v>0</v>
      </c>
      <c r="BK103" s="90">
        <f>IF('Medical equipment-OST'!BA111="yes", 1, 0)</f>
        <v>0</v>
      </c>
      <c r="BL103" s="90">
        <f>IF('Medical equipment-OST'!BB111="yes", 1, 0)</f>
        <v>0</v>
      </c>
      <c r="BM103" s="90">
        <f t="shared" si="7"/>
        <v>0</v>
      </c>
    </row>
    <row r="104" spans="1:65" x14ac:dyDescent="0.25">
      <c r="A104" s="98" t="str">
        <f>'Service providers'!A114</f>
        <v>Enter name of Site 17</v>
      </c>
      <c r="B104" s="90">
        <f>IF('Medical equipment-OST'!F112="Yes", 'Service providers'!G114, 1)</f>
        <v>1</v>
      </c>
      <c r="C104" s="90" t="str">
        <f>IFERROR(('Medical equipment-OST'!G112*B104)/I104, "0")</f>
        <v>0</v>
      </c>
      <c r="D104" s="90">
        <f>IF('Medical equipment-OST'!F112="Yes", 'Service providers'!H114, 1)</f>
        <v>1</v>
      </c>
      <c r="E104" s="90" t="str">
        <f>IFERROR(('Medical equipment-OST'!H112*D104)/I104, "0")</f>
        <v>0</v>
      </c>
      <c r="F104" s="90">
        <f>IF('Medical equipment-OST'!C112="yes", 1, 0)</f>
        <v>0</v>
      </c>
      <c r="G104" s="90">
        <f>IF('Medical equipment-OST'!D112="yes", 1, 0)</f>
        <v>0</v>
      </c>
      <c r="H104" s="90">
        <f>IF('Medical equipment-OST'!E112="yes", 1, 0)</f>
        <v>0</v>
      </c>
      <c r="I104" s="90">
        <f t="shared" si="0"/>
        <v>0</v>
      </c>
      <c r="J104" s="90">
        <f>IF('Medical equipment-OST'!M112="Yes", 'Service providers'!G114, 1)</f>
        <v>1</v>
      </c>
      <c r="K104" s="90" t="str">
        <f>IFERROR(('Medical equipment-OST'!N112*J104)/Q104, "0")</f>
        <v>0</v>
      </c>
      <c r="L104" s="90">
        <f>IF('Medical equipment-OST'!M112="Yes", 'Service providers'!H114, 1)</f>
        <v>1</v>
      </c>
      <c r="M104" s="90" t="str">
        <f>IFERROR(('Medical equipment-OST'!O112*L104)/Q104, "0")</f>
        <v>0</v>
      </c>
      <c r="N104" s="90">
        <f>IF('Medical equipment-OST'!J112="yes", 1, 0)</f>
        <v>0</v>
      </c>
      <c r="O104" s="90">
        <f>IF('Medical equipment-OST'!K112="yes", 1, 0)</f>
        <v>0</v>
      </c>
      <c r="P104" s="90">
        <f>IF('Medical equipment-OST'!L112="yes", 1, 0)</f>
        <v>0</v>
      </c>
      <c r="Q104" s="90">
        <f t="shared" si="1"/>
        <v>0</v>
      </c>
      <c r="R104" s="90">
        <f>IF('Medical equipment-OST'!T112="Yes", 'Service providers'!G114, 1)</f>
        <v>1</v>
      </c>
      <c r="S104" s="90" t="str">
        <f>IFERROR(('Medical equipment-OST'!U112*R104)/Y104, "0")</f>
        <v>0</v>
      </c>
      <c r="T104" s="90">
        <f>IF('Medical equipment-OST'!T112="Yes", 'Service providers'!H114, 1)</f>
        <v>1</v>
      </c>
      <c r="U104" s="90" t="str">
        <f>IFERROR(('Medical equipment-OST'!V112*T104)/Y104, "0")</f>
        <v>0</v>
      </c>
      <c r="V104" s="90">
        <f>IF('Medical equipment-OST'!Q112="yes", 1, 0)</f>
        <v>0</v>
      </c>
      <c r="W104" s="90">
        <f>IF('Medical equipment-OST'!R112="yes", 1, 0)</f>
        <v>0</v>
      </c>
      <c r="X104" s="90">
        <f>IF('Medical equipment-OST'!S112="yes", 1, 0)</f>
        <v>0</v>
      </c>
      <c r="Y104" s="90">
        <f t="shared" si="2"/>
        <v>0</v>
      </c>
      <c r="Z104" s="90">
        <f>IF('Medical equipment-OST'!AA112="Yes", 'Service providers'!G114, 1)</f>
        <v>1</v>
      </c>
      <c r="AA104" s="90" t="str">
        <f>IFERROR(('Medical equipment-OST'!AB112*Z104)/AG104, "0")</f>
        <v>0</v>
      </c>
      <c r="AB104" s="90">
        <f>IF('Medical equipment-OST'!AA112="Yes", 'Service providers'!H114, 1)</f>
        <v>1</v>
      </c>
      <c r="AC104" s="90" t="str">
        <f>IFERROR(('Medical equipment-OST'!AC112*AB104)/AG104, "0")</f>
        <v>0</v>
      </c>
      <c r="AD104" s="90">
        <f>IF('Medical equipment-OST'!X112="yes", 1, 0)</f>
        <v>0</v>
      </c>
      <c r="AE104" s="90">
        <f>IF('Medical equipment-OST'!Y112="yes", 1, 0)</f>
        <v>0</v>
      </c>
      <c r="AF104" s="90">
        <f>IF('Medical equipment-OST'!Z112="yes", 1, 0)</f>
        <v>0</v>
      </c>
      <c r="AG104" s="90">
        <f t="shared" si="3"/>
        <v>0</v>
      </c>
      <c r="AH104" s="90">
        <f>IF('Medical equipment-OST'!AH112="Yes", 'Service providers'!G114, 1)</f>
        <v>1</v>
      </c>
      <c r="AI104" s="90" t="str">
        <f>IFERROR(('Medical equipment-OST'!AI112*AH104)/AO104, "0")</f>
        <v>0</v>
      </c>
      <c r="AJ104" s="90">
        <f>IF('Medical equipment-OST'!AH112="Yes", 'Service providers'!H114, 1)</f>
        <v>1</v>
      </c>
      <c r="AK104" s="90" t="str">
        <f>IFERROR(('Medical equipment-OST'!AJ112*AJ104)/AO104, "0")</f>
        <v>0</v>
      </c>
      <c r="AL104" s="90">
        <f>IF('Medical equipment-OST'!AE112="yes", 1, 0)</f>
        <v>0</v>
      </c>
      <c r="AM104" s="90">
        <f>IF('Medical equipment-OST'!AF112="yes", 1, 0)</f>
        <v>0</v>
      </c>
      <c r="AN104" s="90">
        <f>IF('Medical equipment-OST'!AG112="yes", 1, 0)</f>
        <v>0</v>
      </c>
      <c r="AO104" s="90">
        <f t="shared" si="4"/>
        <v>0</v>
      </c>
      <c r="AP104" s="90">
        <f>IF('Medical equipment-OST'!AO112="Yes", 'Service providers'!G114, 1)</f>
        <v>1</v>
      </c>
      <c r="AQ104" s="90" t="str">
        <f>IFERROR(('Medical equipment-OST'!AP112*AP104)/AW104, "0")</f>
        <v>0</v>
      </c>
      <c r="AR104" s="90">
        <f>IF('Medical equipment-OST'!AO112="Yes", 'Service providers'!H114, 1)</f>
        <v>1</v>
      </c>
      <c r="AS104" s="90" t="str">
        <f>IFERROR(('Medical equipment-OST'!AQ112*AR104)/AW104, "0")</f>
        <v>0</v>
      </c>
      <c r="AT104" s="90">
        <f>IF('Medical equipment-OST'!AL112="yes", 1, 0)</f>
        <v>0</v>
      </c>
      <c r="AU104" s="90">
        <f>IF('Medical equipment-OST'!AM112="yes", 1, 0)</f>
        <v>0</v>
      </c>
      <c r="AV104" s="90">
        <f>IF('Medical equipment-OST'!AN112="yes", 1, 0)</f>
        <v>0</v>
      </c>
      <c r="AW104" s="90">
        <f t="shared" si="5"/>
        <v>0</v>
      </c>
      <c r="AX104" s="90">
        <f>IF('Medical equipment-OST'!AV112="Yes", 'Service providers'!G114, 1)</f>
        <v>1</v>
      </c>
      <c r="AY104" s="90" t="str">
        <f>IFERROR(('Medical equipment-OST'!AW112*AX104)/BE104, "0")</f>
        <v>0</v>
      </c>
      <c r="AZ104" s="90">
        <f>IF('Medical equipment-OST'!AV112="Yes", 'Service providers'!H114, 1)</f>
        <v>1</v>
      </c>
      <c r="BA104" s="90" t="str">
        <f>IFERROR(('Medical equipment-OST'!AX112*AZ104)/BE104, "0")</f>
        <v>0</v>
      </c>
      <c r="BB104" s="90">
        <f>IF('Medical equipment-OST'!AS112="yes", 1, 0)</f>
        <v>0</v>
      </c>
      <c r="BC104" s="90">
        <f>IF('Medical equipment-OST'!AT112="yes", 1, 0)</f>
        <v>0</v>
      </c>
      <c r="BD104" s="90">
        <f>IF('Medical equipment-OST'!AU112="yes", 1, 0)</f>
        <v>0</v>
      </c>
      <c r="BE104" s="90">
        <f t="shared" si="6"/>
        <v>0</v>
      </c>
      <c r="BF104" s="90">
        <f>IF('Medical equipment-OST'!BC112="Yes", 'Service providers'!G114, 1)</f>
        <v>1</v>
      </c>
      <c r="BG104" s="90" t="str">
        <f>IFERROR(('Medical equipment-OST'!BD112*BF104)/BM104, "0")</f>
        <v>0</v>
      </c>
      <c r="BH104" s="90">
        <f>IF('Medical equipment-OST'!BC112="Yes", 'Service providers'!H114, 1)</f>
        <v>1</v>
      </c>
      <c r="BI104" s="90" t="str">
        <f>IFERROR(('Medical equipment-OST'!BE112*BH104)/BM104, "0")</f>
        <v>0</v>
      </c>
      <c r="BJ104" s="90">
        <f>IF('Medical equipment-OST'!AZ112="yes", 1, 0)</f>
        <v>0</v>
      </c>
      <c r="BK104" s="90">
        <f>IF('Medical equipment-OST'!BA112="yes", 1, 0)</f>
        <v>0</v>
      </c>
      <c r="BL104" s="90">
        <f>IF('Medical equipment-OST'!BB112="yes", 1, 0)</f>
        <v>0</v>
      </c>
      <c r="BM104" s="90">
        <f t="shared" si="7"/>
        <v>0</v>
      </c>
    </row>
    <row r="105" spans="1:65" x14ac:dyDescent="0.25">
      <c r="A105" s="98" t="str">
        <f>'Service providers'!A115</f>
        <v>Enter name of Site 18</v>
      </c>
      <c r="B105" s="90">
        <f>IF('Medical equipment-OST'!F113="Yes", 'Service providers'!G115, 1)</f>
        <v>1</v>
      </c>
      <c r="C105" s="90" t="str">
        <f>IFERROR(('Medical equipment-OST'!G113*B105)/I105, "0")</f>
        <v>0</v>
      </c>
      <c r="D105" s="90">
        <f>IF('Medical equipment-OST'!F113="Yes", 'Service providers'!H115, 1)</f>
        <v>1</v>
      </c>
      <c r="E105" s="90" t="str">
        <f>IFERROR(('Medical equipment-OST'!H113*D105)/I105, "0")</f>
        <v>0</v>
      </c>
      <c r="F105" s="90">
        <f>IF('Medical equipment-OST'!C113="yes", 1, 0)</f>
        <v>0</v>
      </c>
      <c r="G105" s="90">
        <f>IF('Medical equipment-OST'!D113="yes", 1, 0)</f>
        <v>0</v>
      </c>
      <c r="H105" s="90">
        <f>IF('Medical equipment-OST'!E113="yes", 1, 0)</f>
        <v>0</v>
      </c>
      <c r="I105" s="90">
        <f t="shared" si="0"/>
        <v>0</v>
      </c>
      <c r="J105" s="90">
        <f>IF('Medical equipment-OST'!M113="Yes", 'Service providers'!G115, 1)</f>
        <v>1</v>
      </c>
      <c r="K105" s="90" t="str">
        <f>IFERROR(('Medical equipment-OST'!N113*J105)/Q105, "0")</f>
        <v>0</v>
      </c>
      <c r="L105" s="90">
        <f>IF('Medical equipment-OST'!M113="Yes", 'Service providers'!H115, 1)</f>
        <v>1</v>
      </c>
      <c r="M105" s="90" t="str">
        <f>IFERROR(('Medical equipment-OST'!O113*L105)/Q105, "0")</f>
        <v>0</v>
      </c>
      <c r="N105" s="90">
        <f>IF('Medical equipment-OST'!J113="yes", 1, 0)</f>
        <v>0</v>
      </c>
      <c r="O105" s="90">
        <f>IF('Medical equipment-OST'!K113="yes", 1, 0)</f>
        <v>0</v>
      </c>
      <c r="P105" s="90">
        <f>IF('Medical equipment-OST'!L113="yes", 1, 0)</f>
        <v>0</v>
      </c>
      <c r="Q105" s="90">
        <f t="shared" si="1"/>
        <v>0</v>
      </c>
      <c r="R105" s="90">
        <f>IF('Medical equipment-OST'!T113="Yes", 'Service providers'!G115, 1)</f>
        <v>1</v>
      </c>
      <c r="S105" s="90" t="str">
        <f>IFERROR(('Medical equipment-OST'!U113*R105)/Y105, "0")</f>
        <v>0</v>
      </c>
      <c r="T105" s="90">
        <f>IF('Medical equipment-OST'!T113="Yes", 'Service providers'!H115, 1)</f>
        <v>1</v>
      </c>
      <c r="U105" s="90" t="str">
        <f>IFERROR(('Medical equipment-OST'!V113*T105)/Y105, "0")</f>
        <v>0</v>
      </c>
      <c r="V105" s="90">
        <f>IF('Medical equipment-OST'!Q113="yes", 1, 0)</f>
        <v>0</v>
      </c>
      <c r="W105" s="90">
        <f>IF('Medical equipment-OST'!R113="yes", 1, 0)</f>
        <v>0</v>
      </c>
      <c r="X105" s="90">
        <f>IF('Medical equipment-OST'!S113="yes", 1, 0)</f>
        <v>0</v>
      </c>
      <c r="Y105" s="90">
        <f t="shared" si="2"/>
        <v>0</v>
      </c>
      <c r="Z105" s="90">
        <f>IF('Medical equipment-OST'!AA113="Yes", 'Service providers'!G115, 1)</f>
        <v>1</v>
      </c>
      <c r="AA105" s="90" t="str">
        <f>IFERROR(('Medical equipment-OST'!AB113*Z105)/AG105, "0")</f>
        <v>0</v>
      </c>
      <c r="AB105" s="90">
        <f>IF('Medical equipment-OST'!AA113="Yes", 'Service providers'!H115, 1)</f>
        <v>1</v>
      </c>
      <c r="AC105" s="90" t="str">
        <f>IFERROR(('Medical equipment-OST'!AC113*AB105)/AG105, "0")</f>
        <v>0</v>
      </c>
      <c r="AD105" s="90">
        <f>IF('Medical equipment-OST'!X113="yes", 1, 0)</f>
        <v>0</v>
      </c>
      <c r="AE105" s="90">
        <f>IF('Medical equipment-OST'!Y113="yes", 1, 0)</f>
        <v>0</v>
      </c>
      <c r="AF105" s="90">
        <f>IF('Medical equipment-OST'!Z113="yes", 1, 0)</f>
        <v>0</v>
      </c>
      <c r="AG105" s="90">
        <f t="shared" si="3"/>
        <v>0</v>
      </c>
      <c r="AH105" s="90">
        <f>IF('Medical equipment-OST'!AH113="Yes", 'Service providers'!G115, 1)</f>
        <v>1</v>
      </c>
      <c r="AI105" s="90" t="str">
        <f>IFERROR(('Medical equipment-OST'!AI113*AH105)/AO105, "0")</f>
        <v>0</v>
      </c>
      <c r="AJ105" s="90">
        <f>IF('Medical equipment-OST'!AH113="Yes", 'Service providers'!H115, 1)</f>
        <v>1</v>
      </c>
      <c r="AK105" s="90" t="str">
        <f>IFERROR(('Medical equipment-OST'!AJ113*AJ105)/AO105, "0")</f>
        <v>0</v>
      </c>
      <c r="AL105" s="90">
        <f>IF('Medical equipment-OST'!AE113="yes", 1, 0)</f>
        <v>0</v>
      </c>
      <c r="AM105" s="90">
        <f>IF('Medical equipment-OST'!AF113="yes", 1, 0)</f>
        <v>0</v>
      </c>
      <c r="AN105" s="90">
        <f>IF('Medical equipment-OST'!AG113="yes", 1, 0)</f>
        <v>0</v>
      </c>
      <c r="AO105" s="90">
        <f t="shared" si="4"/>
        <v>0</v>
      </c>
      <c r="AP105" s="90">
        <f>IF('Medical equipment-OST'!AO113="Yes", 'Service providers'!G115, 1)</f>
        <v>1</v>
      </c>
      <c r="AQ105" s="90" t="str">
        <f>IFERROR(('Medical equipment-OST'!AP113*AP105)/AW105, "0")</f>
        <v>0</v>
      </c>
      <c r="AR105" s="90">
        <f>IF('Medical equipment-OST'!AO113="Yes", 'Service providers'!H115, 1)</f>
        <v>1</v>
      </c>
      <c r="AS105" s="90" t="str">
        <f>IFERROR(('Medical equipment-OST'!AQ113*AR105)/AW105, "0")</f>
        <v>0</v>
      </c>
      <c r="AT105" s="90">
        <f>IF('Medical equipment-OST'!AL113="yes", 1, 0)</f>
        <v>0</v>
      </c>
      <c r="AU105" s="90">
        <f>IF('Medical equipment-OST'!AM113="yes", 1, 0)</f>
        <v>0</v>
      </c>
      <c r="AV105" s="90">
        <f>IF('Medical equipment-OST'!AN113="yes", 1, 0)</f>
        <v>0</v>
      </c>
      <c r="AW105" s="90">
        <f t="shared" si="5"/>
        <v>0</v>
      </c>
      <c r="AX105" s="90">
        <f>IF('Medical equipment-OST'!AV113="Yes", 'Service providers'!G115, 1)</f>
        <v>1</v>
      </c>
      <c r="AY105" s="90" t="str">
        <f>IFERROR(('Medical equipment-OST'!AW113*AX105)/BE105, "0")</f>
        <v>0</v>
      </c>
      <c r="AZ105" s="90">
        <f>IF('Medical equipment-OST'!AV113="Yes", 'Service providers'!H115, 1)</f>
        <v>1</v>
      </c>
      <c r="BA105" s="90" t="str">
        <f>IFERROR(('Medical equipment-OST'!AX113*AZ105)/BE105, "0")</f>
        <v>0</v>
      </c>
      <c r="BB105" s="90">
        <f>IF('Medical equipment-OST'!AS113="yes", 1, 0)</f>
        <v>0</v>
      </c>
      <c r="BC105" s="90">
        <f>IF('Medical equipment-OST'!AT113="yes", 1, 0)</f>
        <v>0</v>
      </c>
      <c r="BD105" s="90">
        <f>IF('Medical equipment-OST'!AU113="yes", 1, 0)</f>
        <v>0</v>
      </c>
      <c r="BE105" s="90">
        <f t="shared" si="6"/>
        <v>0</v>
      </c>
      <c r="BF105" s="90">
        <f>IF('Medical equipment-OST'!BC113="Yes", 'Service providers'!G115, 1)</f>
        <v>1</v>
      </c>
      <c r="BG105" s="90" t="str">
        <f>IFERROR(('Medical equipment-OST'!BD113*BF105)/BM105, "0")</f>
        <v>0</v>
      </c>
      <c r="BH105" s="90">
        <f>IF('Medical equipment-OST'!BC113="Yes", 'Service providers'!H115, 1)</f>
        <v>1</v>
      </c>
      <c r="BI105" s="90" t="str">
        <f>IFERROR(('Medical equipment-OST'!BE113*BH105)/BM105, "0")</f>
        <v>0</v>
      </c>
      <c r="BJ105" s="90">
        <f>IF('Medical equipment-OST'!AZ113="yes", 1, 0)</f>
        <v>0</v>
      </c>
      <c r="BK105" s="90">
        <f>IF('Medical equipment-OST'!BA113="yes", 1, 0)</f>
        <v>0</v>
      </c>
      <c r="BL105" s="90">
        <f>IF('Medical equipment-OST'!BB113="yes", 1, 0)</f>
        <v>0</v>
      </c>
      <c r="BM105" s="90">
        <f t="shared" si="7"/>
        <v>0</v>
      </c>
    </row>
    <row r="106" spans="1:65" x14ac:dyDescent="0.25">
      <c r="A106" s="98" t="str">
        <f>'Service providers'!A116</f>
        <v>Enter name of Site 19</v>
      </c>
      <c r="B106" s="90">
        <f>IF('Medical equipment-OST'!F114="Yes", 'Service providers'!G116, 1)</f>
        <v>1</v>
      </c>
      <c r="C106" s="90" t="str">
        <f>IFERROR(('Medical equipment-OST'!G114*B106)/I106, "0")</f>
        <v>0</v>
      </c>
      <c r="D106" s="90">
        <f>IF('Medical equipment-OST'!F114="Yes", 'Service providers'!H116, 1)</f>
        <v>1</v>
      </c>
      <c r="E106" s="90" t="str">
        <f>IFERROR(('Medical equipment-OST'!H114*D106)/I106, "0")</f>
        <v>0</v>
      </c>
      <c r="F106" s="90">
        <f>IF('Medical equipment-OST'!C114="yes", 1, 0)</f>
        <v>0</v>
      </c>
      <c r="G106" s="90">
        <f>IF('Medical equipment-OST'!D114="yes", 1, 0)</f>
        <v>0</v>
      </c>
      <c r="H106" s="90">
        <f>IF('Medical equipment-OST'!E114="yes", 1, 0)</f>
        <v>0</v>
      </c>
      <c r="I106" s="90">
        <f t="shared" si="0"/>
        <v>0</v>
      </c>
      <c r="J106" s="90">
        <f>IF('Medical equipment-OST'!M114="Yes", 'Service providers'!G116, 1)</f>
        <v>1</v>
      </c>
      <c r="K106" s="90" t="str">
        <f>IFERROR(('Medical equipment-OST'!N114*J106)/Q106, "0")</f>
        <v>0</v>
      </c>
      <c r="L106" s="90">
        <f>IF('Medical equipment-OST'!M114="Yes", 'Service providers'!H116, 1)</f>
        <v>1</v>
      </c>
      <c r="M106" s="90" t="str">
        <f>IFERROR(('Medical equipment-OST'!O114*L106)/Q106, "0")</f>
        <v>0</v>
      </c>
      <c r="N106" s="90">
        <f>IF('Medical equipment-OST'!J114="yes", 1, 0)</f>
        <v>0</v>
      </c>
      <c r="O106" s="90">
        <f>IF('Medical equipment-OST'!K114="yes", 1, 0)</f>
        <v>0</v>
      </c>
      <c r="P106" s="90">
        <f>IF('Medical equipment-OST'!L114="yes", 1, 0)</f>
        <v>0</v>
      </c>
      <c r="Q106" s="90">
        <f t="shared" si="1"/>
        <v>0</v>
      </c>
      <c r="R106" s="90">
        <f>IF('Medical equipment-OST'!T114="Yes", 'Service providers'!G116, 1)</f>
        <v>1</v>
      </c>
      <c r="S106" s="90" t="str">
        <f>IFERROR(('Medical equipment-OST'!U114*R106)/Y106, "0")</f>
        <v>0</v>
      </c>
      <c r="T106" s="90">
        <f>IF('Medical equipment-OST'!T114="Yes", 'Service providers'!H116, 1)</f>
        <v>1</v>
      </c>
      <c r="U106" s="90" t="str">
        <f>IFERROR(('Medical equipment-OST'!V114*T106)/Y106, "0")</f>
        <v>0</v>
      </c>
      <c r="V106" s="90">
        <f>IF('Medical equipment-OST'!Q114="yes", 1, 0)</f>
        <v>0</v>
      </c>
      <c r="W106" s="90">
        <f>IF('Medical equipment-OST'!R114="yes", 1, 0)</f>
        <v>0</v>
      </c>
      <c r="X106" s="90">
        <f>IF('Medical equipment-OST'!S114="yes", 1, 0)</f>
        <v>0</v>
      </c>
      <c r="Y106" s="90">
        <f t="shared" si="2"/>
        <v>0</v>
      </c>
      <c r="Z106" s="90">
        <f>IF('Medical equipment-OST'!AA114="Yes", 'Service providers'!G116, 1)</f>
        <v>1</v>
      </c>
      <c r="AA106" s="90" t="str">
        <f>IFERROR(('Medical equipment-OST'!AB114*Z106)/AG106, "0")</f>
        <v>0</v>
      </c>
      <c r="AB106" s="90">
        <f>IF('Medical equipment-OST'!AA114="Yes", 'Service providers'!H116, 1)</f>
        <v>1</v>
      </c>
      <c r="AC106" s="90" t="str">
        <f>IFERROR(('Medical equipment-OST'!AC114*AB106)/AG106, "0")</f>
        <v>0</v>
      </c>
      <c r="AD106" s="90">
        <f>IF('Medical equipment-OST'!X114="yes", 1, 0)</f>
        <v>0</v>
      </c>
      <c r="AE106" s="90">
        <f>IF('Medical equipment-OST'!Y114="yes", 1, 0)</f>
        <v>0</v>
      </c>
      <c r="AF106" s="90">
        <f>IF('Medical equipment-OST'!Z114="yes", 1, 0)</f>
        <v>0</v>
      </c>
      <c r="AG106" s="90">
        <f t="shared" si="3"/>
        <v>0</v>
      </c>
      <c r="AH106" s="90">
        <f>IF('Medical equipment-OST'!AH114="Yes", 'Service providers'!G116, 1)</f>
        <v>1</v>
      </c>
      <c r="AI106" s="90" t="str">
        <f>IFERROR(('Medical equipment-OST'!AI114*AH106)/AO106, "0")</f>
        <v>0</v>
      </c>
      <c r="AJ106" s="90">
        <f>IF('Medical equipment-OST'!AH114="Yes", 'Service providers'!H116, 1)</f>
        <v>1</v>
      </c>
      <c r="AK106" s="90" t="str">
        <f>IFERROR(('Medical equipment-OST'!AJ114*AJ106)/AO106, "0")</f>
        <v>0</v>
      </c>
      <c r="AL106" s="90">
        <f>IF('Medical equipment-OST'!AE114="yes", 1, 0)</f>
        <v>0</v>
      </c>
      <c r="AM106" s="90">
        <f>IF('Medical equipment-OST'!AF114="yes", 1, 0)</f>
        <v>0</v>
      </c>
      <c r="AN106" s="90">
        <f>IF('Medical equipment-OST'!AG114="yes", 1, 0)</f>
        <v>0</v>
      </c>
      <c r="AO106" s="90">
        <f t="shared" si="4"/>
        <v>0</v>
      </c>
      <c r="AP106" s="90">
        <f>IF('Medical equipment-OST'!AO114="Yes", 'Service providers'!G116, 1)</f>
        <v>1</v>
      </c>
      <c r="AQ106" s="90" t="str">
        <f>IFERROR(('Medical equipment-OST'!AP114*AP106)/AW106, "0")</f>
        <v>0</v>
      </c>
      <c r="AR106" s="90">
        <f>IF('Medical equipment-OST'!AO114="Yes", 'Service providers'!H116, 1)</f>
        <v>1</v>
      </c>
      <c r="AS106" s="90" t="str">
        <f>IFERROR(('Medical equipment-OST'!AQ114*AR106)/AW106, "0")</f>
        <v>0</v>
      </c>
      <c r="AT106" s="90">
        <f>IF('Medical equipment-OST'!AL114="yes", 1, 0)</f>
        <v>0</v>
      </c>
      <c r="AU106" s="90">
        <f>IF('Medical equipment-OST'!AM114="yes", 1, 0)</f>
        <v>0</v>
      </c>
      <c r="AV106" s="90">
        <f>IF('Medical equipment-OST'!AN114="yes", 1, 0)</f>
        <v>0</v>
      </c>
      <c r="AW106" s="90">
        <f t="shared" si="5"/>
        <v>0</v>
      </c>
      <c r="AX106" s="90">
        <f>IF('Medical equipment-OST'!AV114="Yes", 'Service providers'!G116, 1)</f>
        <v>1</v>
      </c>
      <c r="AY106" s="90" t="str">
        <f>IFERROR(('Medical equipment-OST'!AW114*AX106)/BE106, "0")</f>
        <v>0</v>
      </c>
      <c r="AZ106" s="90">
        <f>IF('Medical equipment-OST'!AV114="Yes", 'Service providers'!H116, 1)</f>
        <v>1</v>
      </c>
      <c r="BA106" s="90" t="str">
        <f>IFERROR(('Medical equipment-OST'!AX114*AZ106)/BE106, "0")</f>
        <v>0</v>
      </c>
      <c r="BB106" s="90">
        <f>IF('Medical equipment-OST'!AS114="yes", 1, 0)</f>
        <v>0</v>
      </c>
      <c r="BC106" s="90">
        <f>IF('Medical equipment-OST'!AT114="yes", 1, 0)</f>
        <v>0</v>
      </c>
      <c r="BD106" s="90">
        <f>IF('Medical equipment-OST'!AU114="yes", 1, 0)</f>
        <v>0</v>
      </c>
      <c r="BE106" s="90">
        <f t="shared" si="6"/>
        <v>0</v>
      </c>
      <c r="BF106" s="90">
        <f>IF('Medical equipment-OST'!BC114="Yes", 'Service providers'!G116, 1)</f>
        <v>1</v>
      </c>
      <c r="BG106" s="90" t="str">
        <f>IFERROR(('Medical equipment-OST'!BD114*BF106)/BM106, "0")</f>
        <v>0</v>
      </c>
      <c r="BH106" s="90">
        <f>IF('Medical equipment-OST'!BC114="Yes", 'Service providers'!H116, 1)</f>
        <v>1</v>
      </c>
      <c r="BI106" s="90" t="str">
        <f>IFERROR(('Medical equipment-OST'!BE114*BH106)/BM106, "0")</f>
        <v>0</v>
      </c>
      <c r="BJ106" s="90">
        <f>IF('Medical equipment-OST'!AZ114="yes", 1, 0)</f>
        <v>0</v>
      </c>
      <c r="BK106" s="90">
        <f>IF('Medical equipment-OST'!BA114="yes", 1, 0)</f>
        <v>0</v>
      </c>
      <c r="BL106" s="90">
        <f>IF('Medical equipment-OST'!BB114="yes", 1, 0)</f>
        <v>0</v>
      </c>
      <c r="BM106" s="90">
        <f t="shared" si="7"/>
        <v>0</v>
      </c>
    </row>
    <row r="107" spans="1:65" x14ac:dyDescent="0.25">
      <c r="A107" s="98" t="str">
        <f>'Service providers'!A117</f>
        <v>Enter name of Site 20</v>
      </c>
      <c r="B107" s="90">
        <f>IF('Medical equipment-OST'!F115="Yes", 'Service providers'!G117, 1)</f>
        <v>1</v>
      </c>
      <c r="C107" s="90" t="str">
        <f>IFERROR(('Medical equipment-OST'!G115*B107)/I107, "0")</f>
        <v>0</v>
      </c>
      <c r="D107" s="90">
        <f>IF('Medical equipment-OST'!F115="Yes", 'Service providers'!H117, 1)</f>
        <v>1</v>
      </c>
      <c r="E107" s="90" t="str">
        <f>IFERROR(('Medical equipment-OST'!H115*D107)/I107, "0")</f>
        <v>0</v>
      </c>
      <c r="F107" s="90">
        <f>IF('Medical equipment-OST'!C115="yes", 1, 0)</f>
        <v>0</v>
      </c>
      <c r="G107" s="90">
        <f>IF('Medical equipment-OST'!D115="yes", 1, 0)</f>
        <v>0</v>
      </c>
      <c r="H107" s="90">
        <f>IF('Medical equipment-OST'!E115="yes", 1, 0)</f>
        <v>0</v>
      </c>
      <c r="I107" s="90">
        <f t="shared" si="0"/>
        <v>0</v>
      </c>
      <c r="J107" s="90">
        <f>IF('Medical equipment-OST'!M115="Yes", 'Service providers'!G117, 1)</f>
        <v>1</v>
      </c>
      <c r="K107" s="90" t="str">
        <f>IFERROR(('Medical equipment-OST'!N115*J107)/Q107, "0")</f>
        <v>0</v>
      </c>
      <c r="L107" s="90">
        <f>IF('Medical equipment-OST'!M115="Yes", 'Service providers'!H117, 1)</f>
        <v>1</v>
      </c>
      <c r="M107" s="90" t="str">
        <f>IFERROR(('Medical equipment-OST'!O115*L107)/Q107, "0")</f>
        <v>0</v>
      </c>
      <c r="N107" s="90">
        <f>IF('Medical equipment-OST'!J115="yes", 1, 0)</f>
        <v>0</v>
      </c>
      <c r="O107" s="90">
        <f>IF('Medical equipment-OST'!K115="yes", 1, 0)</f>
        <v>0</v>
      </c>
      <c r="P107" s="90">
        <f>IF('Medical equipment-OST'!L115="yes", 1, 0)</f>
        <v>0</v>
      </c>
      <c r="Q107" s="90">
        <f t="shared" si="1"/>
        <v>0</v>
      </c>
      <c r="R107" s="90">
        <f>IF('Medical equipment-OST'!T115="Yes", 'Service providers'!G117, 1)</f>
        <v>1</v>
      </c>
      <c r="S107" s="90" t="str">
        <f>IFERROR(('Medical equipment-OST'!U115*R107)/Y107, "0")</f>
        <v>0</v>
      </c>
      <c r="T107" s="90">
        <f>IF('Medical equipment-OST'!T115="Yes", 'Service providers'!H117, 1)</f>
        <v>1</v>
      </c>
      <c r="U107" s="90" t="str">
        <f>IFERROR(('Medical equipment-OST'!V115*T107)/Y107, "0")</f>
        <v>0</v>
      </c>
      <c r="V107" s="90">
        <f>IF('Medical equipment-OST'!Q115="yes", 1, 0)</f>
        <v>0</v>
      </c>
      <c r="W107" s="90">
        <f>IF('Medical equipment-OST'!R115="yes", 1, 0)</f>
        <v>0</v>
      </c>
      <c r="X107" s="90">
        <f>IF('Medical equipment-OST'!S115="yes", 1, 0)</f>
        <v>0</v>
      </c>
      <c r="Y107" s="90">
        <f t="shared" si="2"/>
        <v>0</v>
      </c>
      <c r="Z107" s="90">
        <f>IF('Medical equipment-OST'!AA115="Yes", 'Service providers'!G117, 1)</f>
        <v>1</v>
      </c>
      <c r="AA107" s="90" t="str">
        <f>IFERROR(('Medical equipment-OST'!AB115*Z107)/AG107, "0")</f>
        <v>0</v>
      </c>
      <c r="AB107" s="90">
        <f>IF('Medical equipment-OST'!AA115="Yes", 'Service providers'!H117, 1)</f>
        <v>1</v>
      </c>
      <c r="AC107" s="90" t="str">
        <f>IFERROR(('Medical equipment-OST'!AC115*AB107)/AG107, "0")</f>
        <v>0</v>
      </c>
      <c r="AD107" s="90">
        <f>IF('Medical equipment-OST'!X115="yes", 1, 0)</f>
        <v>0</v>
      </c>
      <c r="AE107" s="90">
        <f>IF('Medical equipment-OST'!Y115="yes", 1, 0)</f>
        <v>0</v>
      </c>
      <c r="AF107" s="90">
        <f>IF('Medical equipment-OST'!Z115="yes", 1, 0)</f>
        <v>0</v>
      </c>
      <c r="AG107" s="90">
        <f t="shared" si="3"/>
        <v>0</v>
      </c>
      <c r="AH107" s="90">
        <f>IF('Medical equipment-OST'!AH115="Yes", 'Service providers'!G117, 1)</f>
        <v>1</v>
      </c>
      <c r="AI107" s="90" t="str">
        <f>IFERROR(('Medical equipment-OST'!AI115*AH107)/AO107, "0")</f>
        <v>0</v>
      </c>
      <c r="AJ107" s="90">
        <f>IF('Medical equipment-OST'!AH115="Yes", 'Service providers'!H117, 1)</f>
        <v>1</v>
      </c>
      <c r="AK107" s="90" t="str">
        <f>IFERROR(('Medical equipment-OST'!AJ115*AJ107)/AO107, "0")</f>
        <v>0</v>
      </c>
      <c r="AL107" s="90">
        <f>IF('Medical equipment-OST'!AE115="yes", 1, 0)</f>
        <v>0</v>
      </c>
      <c r="AM107" s="90">
        <f>IF('Medical equipment-OST'!AF115="yes", 1, 0)</f>
        <v>0</v>
      </c>
      <c r="AN107" s="90">
        <f>IF('Medical equipment-OST'!AG115="yes", 1, 0)</f>
        <v>0</v>
      </c>
      <c r="AO107" s="90">
        <f t="shared" si="4"/>
        <v>0</v>
      </c>
      <c r="AP107" s="90">
        <f>IF('Medical equipment-OST'!AO115="Yes", 'Service providers'!G117, 1)</f>
        <v>1</v>
      </c>
      <c r="AQ107" s="90" t="str">
        <f>IFERROR(('Medical equipment-OST'!AP115*AP107)/AW107, "0")</f>
        <v>0</v>
      </c>
      <c r="AR107" s="90">
        <f>IF('Medical equipment-OST'!AO115="Yes", 'Service providers'!H117, 1)</f>
        <v>1</v>
      </c>
      <c r="AS107" s="90" t="str">
        <f>IFERROR(('Medical equipment-OST'!AQ115*AR107)/AW107, "0")</f>
        <v>0</v>
      </c>
      <c r="AT107" s="90">
        <f>IF('Medical equipment-OST'!AL115="yes", 1, 0)</f>
        <v>0</v>
      </c>
      <c r="AU107" s="90">
        <f>IF('Medical equipment-OST'!AM115="yes", 1, 0)</f>
        <v>0</v>
      </c>
      <c r="AV107" s="90">
        <f>IF('Medical equipment-OST'!AN115="yes", 1, 0)</f>
        <v>0</v>
      </c>
      <c r="AW107" s="90">
        <f t="shared" si="5"/>
        <v>0</v>
      </c>
      <c r="AX107" s="90">
        <f>IF('Medical equipment-OST'!AV115="Yes", 'Service providers'!G117, 1)</f>
        <v>1</v>
      </c>
      <c r="AY107" s="90" t="str">
        <f>IFERROR(('Medical equipment-OST'!AW115*AX107)/BE107, "0")</f>
        <v>0</v>
      </c>
      <c r="AZ107" s="90">
        <f>IF('Medical equipment-OST'!AV115="Yes", 'Service providers'!H117, 1)</f>
        <v>1</v>
      </c>
      <c r="BA107" s="90" t="str">
        <f>IFERROR(('Medical equipment-OST'!AX115*AZ107)/BE107, "0")</f>
        <v>0</v>
      </c>
      <c r="BB107" s="90">
        <f>IF('Medical equipment-OST'!AS115="yes", 1, 0)</f>
        <v>0</v>
      </c>
      <c r="BC107" s="90">
        <f>IF('Medical equipment-OST'!AT115="yes", 1, 0)</f>
        <v>0</v>
      </c>
      <c r="BD107" s="90">
        <f>IF('Medical equipment-OST'!AU115="yes", 1, 0)</f>
        <v>0</v>
      </c>
      <c r="BE107" s="90">
        <f t="shared" si="6"/>
        <v>0</v>
      </c>
      <c r="BF107" s="90">
        <f>IF('Medical equipment-OST'!BC115="Yes", 'Service providers'!G117, 1)</f>
        <v>1</v>
      </c>
      <c r="BG107" s="90" t="str">
        <f>IFERROR(('Medical equipment-OST'!BD115*BF107)/BM107, "0")</f>
        <v>0</v>
      </c>
      <c r="BH107" s="90">
        <f>IF('Medical equipment-OST'!BC115="Yes", 'Service providers'!H117, 1)</f>
        <v>1</v>
      </c>
      <c r="BI107" s="90" t="str">
        <f>IFERROR(('Medical equipment-OST'!BE115*BH107)/BM107, "0")</f>
        <v>0</v>
      </c>
      <c r="BJ107" s="90">
        <f>IF('Medical equipment-OST'!AZ115="yes", 1, 0)</f>
        <v>0</v>
      </c>
      <c r="BK107" s="90">
        <f>IF('Medical equipment-OST'!BA115="yes", 1, 0)</f>
        <v>0</v>
      </c>
      <c r="BL107" s="90">
        <f>IF('Medical equipment-OST'!BB115="yes", 1, 0)</f>
        <v>0</v>
      </c>
      <c r="BM107" s="90">
        <f t="shared" si="7"/>
        <v>0</v>
      </c>
    </row>
    <row r="108" spans="1:65" x14ac:dyDescent="0.25">
      <c r="A108" s="97" t="str">
        <f>'Service providers'!A118</f>
        <v>Enter name here</v>
      </c>
      <c r="B108" s="90">
        <f>IF('Medical equipment-OST'!F116="Yes", 'Service providers'!G118, 1)</f>
        <v>1</v>
      </c>
      <c r="C108" s="90" t="str">
        <f>IFERROR(('Medical equipment-OST'!G116*B108)/I108, "0")</f>
        <v>0</v>
      </c>
      <c r="D108" s="90">
        <f>IF('Medical equipment-OST'!F116="Yes", 'Service providers'!H118, 1)</f>
        <v>1</v>
      </c>
      <c r="E108" s="90" t="str">
        <f>IFERROR(('Medical equipment-OST'!H116*D108)/I108, "0")</f>
        <v>0</v>
      </c>
      <c r="F108" s="90">
        <f>IF('Medical equipment-OST'!C116="yes", 1, 0)</f>
        <v>0</v>
      </c>
      <c r="G108" s="90">
        <f>IF('Medical equipment-OST'!D116="yes", 1, 0)</f>
        <v>0</v>
      </c>
      <c r="H108" s="90">
        <f>IF('Medical equipment-OST'!E116="yes", 1, 0)</f>
        <v>0</v>
      </c>
      <c r="I108" s="90">
        <f t="shared" ref="I108:I149" si="24">SUM(F108:H108)</f>
        <v>0</v>
      </c>
      <c r="J108" s="90">
        <f>IF('Medical equipment-OST'!M116="Yes", 'Service providers'!G118, 1)</f>
        <v>1</v>
      </c>
      <c r="K108" s="90" t="str">
        <f>IFERROR(('Medical equipment-OST'!N116*J108)/Q108, "0")</f>
        <v>0</v>
      </c>
      <c r="L108" s="90">
        <f>IF('Medical equipment-OST'!M116="Yes", 'Service providers'!H118, 1)</f>
        <v>1</v>
      </c>
      <c r="M108" s="90" t="str">
        <f>IFERROR(('Medical equipment-OST'!O116*L108)/Q108, "0")</f>
        <v>0</v>
      </c>
      <c r="N108" s="90">
        <f>IF('Medical equipment-OST'!J116="yes", 1, 0)</f>
        <v>0</v>
      </c>
      <c r="O108" s="90">
        <f>IF('Medical equipment-OST'!K116="yes", 1, 0)</f>
        <v>0</v>
      </c>
      <c r="P108" s="90">
        <f>IF('Medical equipment-OST'!L116="yes", 1, 0)</f>
        <v>0</v>
      </c>
      <c r="Q108" s="90">
        <f t="shared" ref="Q108:Q149" si="25">SUM(N108:P108)</f>
        <v>0</v>
      </c>
      <c r="R108" s="90">
        <f>IF('Medical equipment-OST'!T116="Yes", 'Service providers'!G118, 1)</f>
        <v>1</v>
      </c>
      <c r="S108" s="90" t="str">
        <f>IFERROR(('Medical equipment-OST'!U116*R108)/Y108, "0")</f>
        <v>0</v>
      </c>
      <c r="T108" s="90">
        <f>IF('Medical equipment-OST'!T116="Yes", 'Service providers'!H118, 1)</f>
        <v>1</v>
      </c>
      <c r="U108" s="90" t="str">
        <f>IFERROR(('Medical equipment-OST'!V116*T108)/Y108, "0")</f>
        <v>0</v>
      </c>
      <c r="V108" s="90">
        <f>IF('Medical equipment-OST'!Q116="yes", 1, 0)</f>
        <v>0</v>
      </c>
      <c r="W108" s="90">
        <f>IF('Medical equipment-OST'!R116="yes", 1, 0)</f>
        <v>0</v>
      </c>
      <c r="X108" s="90">
        <f>IF('Medical equipment-OST'!S116="yes", 1, 0)</f>
        <v>0</v>
      </c>
      <c r="Y108" s="90">
        <f t="shared" ref="Y108:Y149" si="26">SUM(V108:X108)</f>
        <v>0</v>
      </c>
      <c r="Z108" s="90">
        <f>IF('Medical equipment-OST'!AA116="Yes", 'Service providers'!G118, 1)</f>
        <v>1</v>
      </c>
      <c r="AA108" s="90" t="str">
        <f>IFERROR(('Medical equipment-OST'!AB116*Z108)/AG108, "0")</f>
        <v>0</v>
      </c>
      <c r="AB108" s="90">
        <f>IF('Medical equipment-OST'!AA116="Yes", 'Service providers'!H118, 1)</f>
        <v>1</v>
      </c>
      <c r="AC108" s="90" t="str">
        <f>IFERROR(('Medical equipment-OST'!AC116*AB108)/AG108, "0")</f>
        <v>0</v>
      </c>
      <c r="AD108" s="90">
        <f>IF('Medical equipment-OST'!X116="yes", 1, 0)</f>
        <v>0</v>
      </c>
      <c r="AE108" s="90">
        <f>IF('Medical equipment-OST'!Y116="yes", 1, 0)</f>
        <v>0</v>
      </c>
      <c r="AF108" s="90">
        <f>IF('Medical equipment-OST'!Z116="yes", 1, 0)</f>
        <v>0</v>
      </c>
      <c r="AG108" s="90">
        <f t="shared" ref="AG108:AG149" si="27">SUM(AD108:AF108)</f>
        <v>0</v>
      </c>
      <c r="AH108" s="90">
        <f>IF('Medical equipment-OST'!AH116="Yes", 'Service providers'!G118, 1)</f>
        <v>1</v>
      </c>
      <c r="AI108" s="90" t="str">
        <f>IFERROR(('Medical equipment-OST'!AI116*AH108)/AO108, "0")</f>
        <v>0</v>
      </c>
      <c r="AJ108" s="90">
        <f>IF('Medical equipment-OST'!AH116="Yes", 'Service providers'!H118, 1)</f>
        <v>1</v>
      </c>
      <c r="AK108" s="90" t="str">
        <f>IFERROR(('Medical equipment-OST'!AJ116*AJ108)/AO108, "0")</f>
        <v>0</v>
      </c>
      <c r="AL108" s="90">
        <f>IF('Medical equipment-OST'!AE116="yes", 1, 0)</f>
        <v>0</v>
      </c>
      <c r="AM108" s="90">
        <f>IF('Medical equipment-OST'!AF116="yes", 1, 0)</f>
        <v>0</v>
      </c>
      <c r="AN108" s="90">
        <f>IF('Medical equipment-OST'!AG116="yes", 1, 0)</f>
        <v>0</v>
      </c>
      <c r="AO108" s="90">
        <f t="shared" ref="AO108:AO149" si="28">SUM(AL108:AN108)</f>
        <v>0</v>
      </c>
      <c r="AP108" s="90">
        <f>IF('Medical equipment-OST'!AO116="Yes", 'Service providers'!G118, 1)</f>
        <v>1</v>
      </c>
      <c r="AQ108" s="90" t="str">
        <f>IFERROR(('Medical equipment-OST'!AP116*AP108)/AW108, "0")</f>
        <v>0</v>
      </c>
      <c r="AR108" s="90">
        <f>IF('Medical equipment-OST'!AO116="Yes", 'Service providers'!H118, 1)</f>
        <v>1</v>
      </c>
      <c r="AS108" s="90" t="str">
        <f>IFERROR(('Medical equipment-OST'!AQ116*AR108)/AW108, "0")</f>
        <v>0</v>
      </c>
      <c r="AT108" s="90">
        <f>IF('Medical equipment-OST'!AL116="yes", 1, 0)</f>
        <v>0</v>
      </c>
      <c r="AU108" s="90">
        <f>IF('Medical equipment-OST'!AM116="yes", 1, 0)</f>
        <v>0</v>
      </c>
      <c r="AV108" s="90">
        <f>IF('Medical equipment-OST'!AN116="yes", 1, 0)</f>
        <v>0</v>
      </c>
      <c r="AW108" s="90">
        <f t="shared" ref="AW108:AW149" si="29">SUM(AT108:AV108)</f>
        <v>0</v>
      </c>
      <c r="AX108" s="90">
        <f>IF('Medical equipment-OST'!AV116="Yes", 'Service providers'!G118, 1)</f>
        <v>1</v>
      </c>
      <c r="AY108" s="90" t="str">
        <f>IFERROR(('Medical equipment-OST'!AW116*AX108)/BE108, "0")</f>
        <v>0</v>
      </c>
      <c r="AZ108" s="90">
        <f>IF('Medical equipment-OST'!AV116="Yes", 'Service providers'!H118, 1)</f>
        <v>1</v>
      </c>
      <c r="BA108" s="90" t="str">
        <f>IFERROR(('Medical equipment-OST'!AX116*AZ108)/BE108, "0")</f>
        <v>0</v>
      </c>
      <c r="BB108" s="90">
        <f>IF('Medical equipment-OST'!AS116="yes", 1, 0)</f>
        <v>0</v>
      </c>
      <c r="BC108" s="90">
        <f>IF('Medical equipment-OST'!AT116="yes", 1, 0)</f>
        <v>0</v>
      </c>
      <c r="BD108" s="90">
        <f>IF('Medical equipment-OST'!AU116="yes", 1, 0)</f>
        <v>0</v>
      </c>
      <c r="BE108" s="90">
        <f t="shared" ref="BE108:BE149" si="30">SUM(BB108:BD108)</f>
        <v>0</v>
      </c>
      <c r="BF108" s="90">
        <f>IF('Medical equipment-OST'!BC116="Yes", 'Service providers'!G118, 1)</f>
        <v>1</v>
      </c>
      <c r="BG108" s="90" t="str">
        <f>IFERROR(('Medical equipment-OST'!BD116*BF108)/BM108, "0")</f>
        <v>0</v>
      </c>
      <c r="BH108" s="90">
        <f>IF('Medical equipment-OST'!BC116="Yes", 'Service providers'!H118, 1)</f>
        <v>1</v>
      </c>
      <c r="BI108" s="90" t="str">
        <f>IFERROR(('Medical equipment-OST'!BE116*BH108)/BM108, "0")</f>
        <v>0</v>
      </c>
      <c r="BJ108" s="90">
        <f>IF('Medical equipment-OST'!AZ116="yes", 1, 0)</f>
        <v>0</v>
      </c>
      <c r="BK108" s="90">
        <f>IF('Medical equipment-OST'!BA116="yes", 1, 0)</f>
        <v>0</v>
      </c>
      <c r="BL108" s="90">
        <f>IF('Medical equipment-OST'!BB116="yes", 1, 0)</f>
        <v>0</v>
      </c>
      <c r="BM108" s="90">
        <f t="shared" ref="BM108:BM149" si="31">SUM(BJ108:BL108)</f>
        <v>0</v>
      </c>
    </row>
    <row r="109" spans="1:65" x14ac:dyDescent="0.25">
      <c r="A109" s="98" t="str">
        <f>'Service providers'!A119</f>
        <v>Enter name of Site 1</v>
      </c>
      <c r="B109" s="90">
        <f>IF('Medical equipment-OST'!F117="Yes", 'Service providers'!G119, 1)</f>
        <v>1</v>
      </c>
      <c r="C109" s="90" t="str">
        <f>IFERROR(('Medical equipment-OST'!G117*B109)/I109, "0")</f>
        <v>0</v>
      </c>
      <c r="D109" s="90">
        <f>IF('Medical equipment-OST'!F117="Yes", 'Service providers'!H119, 1)</f>
        <v>1</v>
      </c>
      <c r="E109" s="90" t="str">
        <f>IFERROR(('Medical equipment-OST'!H117*D109)/I109, "0")</f>
        <v>0</v>
      </c>
      <c r="F109" s="90">
        <f>IF('Medical equipment-OST'!C117="yes", 1, 0)</f>
        <v>0</v>
      </c>
      <c r="G109" s="90">
        <f>IF('Medical equipment-OST'!D117="yes", 1, 0)</f>
        <v>0</v>
      </c>
      <c r="H109" s="90">
        <f>IF('Medical equipment-OST'!E117="yes", 1, 0)</f>
        <v>0</v>
      </c>
      <c r="I109" s="90">
        <f t="shared" si="24"/>
        <v>0</v>
      </c>
      <c r="J109" s="90">
        <f>IF('Medical equipment-OST'!M117="Yes", 'Service providers'!G119, 1)</f>
        <v>1</v>
      </c>
      <c r="K109" s="90" t="str">
        <f>IFERROR(('Medical equipment-OST'!N117*J109)/Q109, "0")</f>
        <v>0</v>
      </c>
      <c r="L109" s="90">
        <f>IF('Medical equipment-OST'!M117="Yes", 'Service providers'!H119, 1)</f>
        <v>1</v>
      </c>
      <c r="M109" s="90" t="str">
        <f>IFERROR(('Medical equipment-OST'!O117*L109)/Q109, "0")</f>
        <v>0</v>
      </c>
      <c r="N109" s="90">
        <f>IF('Medical equipment-OST'!J117="yes", 1, 0)</f>
        <v>0</v>
      </c>
      <c r="O109" s="90">
        <f>IF('Medical equipment-OST'!K117="yes", 1, 0)</f>
        <v>0</v>
      </c>
      <c r="P109" s="90">
        <f>IF('Medical equipment-OST'!L117="yes", 1, 0)</f>
        <v>0</v>
      </c>
      <c r="Q109" s="90">
        <f t="shared" si="25"/>
        <v>0</v>
      </c>
      <c r="R109" s="90">
        <f>IF('Medical equipment-OST'!T117="Yes", 'Service providers'!G119, 1)</f>
        <v>1</v>
      </c>
      <c r="S109" s="90" t="str">
        <f>IFERROR(('Medical equipment-OST'!U117*R109)/Y109, "0")</f>
        <v>0</v>
      </c>
      <c r="T109" s="90">
        <f>IF('Medical equipment-OST'!T117="Yes", 'Service providers'!H119, 1)</f>
        <v>1</v>
      </c>
      <c r="U109" s="90" t="str">
        <f>IFERROR(('Medical equipment-OST'!V117*T109)/Y109, "0")</f>
        <v>0</v>
      </c>
      <c r="V109" s="90">
        <f>IF('Medical equipment-OST'!Q117="yes", 1, 0)</f>
        <v>0</v>
      </c>
      <c r="W109" s="90">
        <f>IF('Medical equipment-OST'!R117="yes", 1, 0)</f>
        <v>0</v>
      </c>
      <c r="X109" s="90">
        <f>IF('Medical equipment-OST'!S117="yes", 1, 0)</f>
        <v>0</v>
      </c>
      <c r="Y109" s="90">
        <f t="shared" si="26"/>
        <v>0</v>
      </c>
      <c r="Z109" s="90">
        <f>IF('Medical equipment-OST'!AA117="Yes", 'Service providers'!G119, 1)</f>
        <v>1</v>
      </c>
      <c r="AA109" s="90" t="str">
        <f>IFERROR(('Medical equipment-OST'!AB117*Z109)/AG109, "0")</f>
        <v>0</v>
      </c>
      <c r="AB109" s="90">
        <f>IF('Medical equipment-OST'!AA117="Yes", 'Service providers'!H119, 1)</f>
        <v>1</v>
      </c>
      <c r="AC109" s="90" t="str">
        <f>IFERROR(('Medical equipment-OST'!AC117*AB109)/AG109, "0")</f>
        <v>0</v>
      </c>
      <c r="AD109" s="90">
        <f>IF('Medical equipment-OST'!X117="yes", 1, 0)</f>
        <v>0</v>
      </c>
      <c r="AE109" s="90">
        <f>IF('Medical equipment-OST'!Y117="yes", 1, 0)</f>
        <v>0</v>
      </c>
      <c r="AF109" s="90">
        <f>IF('Medical equipment-OST'!Z117="yes", 1, 0)</f>
        <v>0</v>
      </c>
      <c r="AG109" s="90">
        <f t="shared" si="27"/>
        <v>0</v>
      </c>
      <c r="AH109" s="90">
        <f>IF('Medical equipment-OST'!AH117="Yes", 'Service providers'!G119, 1)</f>
        <v>1</v>
      </c>
      <c r="AI109" s="90" t="str">
        <f>IFERROR(('Medical equipment-OST'!AI117*AH109)/AO109, "0")</f>
        <v>0</v>
      </c>
      <c r="AJ109" s="90">
        <f>IF('Medical equipment-OST'!AH117="Yes", 'Service providers'!H119, 1)</f>
        <v>1</v>
      </c>
      <c r="AK109" s="90" t="str">
        <f>IFERROR(('Medical equipment-OST'!AJ117*AJ109)/AO109, "0")</f>
        <v>0</v>
      </c>
      <c r="AL109" s="90">
        <f>IF('Medical equipment-OST'!AE117="yes", 1, 0)</f>
        <v>0</v>
      </c>
      <c r="AM109" s="90">
        <f>IF('Medical equipment-OST'!AF117="yes", 1, 0)</f>
        <v>0</v>
      </c>
      <c r="AN109" s="90">
        <f>IF('Medical equipment-OST'!AG117="yes", 1, 0)</f>
        <v>0</v>
      </c>
      <c r="AO109" s="90">
        <f t="shared" si="28"/>
        <v>0</v>
      </c>
      <c r="AP109" s="90">
        <f>IF('Medical equipment-OST'!AO117="Yes", 'Service providers'!G119, 1)</f>
        <v>1</v>
      </c>
      <c r="AQ109" s="90" t="str">
        <f>IFERROR(('Medical equipment-OST'!AP117*AP109)/AW109, "0")</f>
        <v>0</v>
      </c>
      <c r="AR109" s="90">
        <f>IF('Medical equipment-OST'!AO117="Yes", 'Service providers'!H119, 1)</f>
        <v>1</v>
      </c>
      <c r="AS109" s="90" t="str">
        <f>IFERROR(('Medical equipment-OST'!AQ117*AR109)/AW109, "0")</f>
        <v>0</v>
      </c>
      <c r="AT109" s="90">
        <f>IF('Medical equipment-OST'!AL117="yes", 1, 0)</f>
        <v>0</v>
      </c>
      <c r="AU109" s="90">
        <f>IF('Medical equipment-OST'!AM117="yes", 1, 0)</f>
        <v>0</v>
      </c>
      <c r="AV109" s="90">
        <f>IF('Medical equipment-OST'!AN117="yes", 1, 0)</f>
        <v>0</v>
      </c>
      <c r="AW109" s="90">
        <f t="shared" si="29"/>
        <v>0</v>
      </c>
      <c r="AX109" s="90">
        <f>IF('Medical equipment-OST'!AV117="Yes", 'Service providers'!G119, 1)</f>
        <v>1</v>
      </c>
      <c r="AY109" s="90" t="str">
        <f>IFERROR(('Medical equipment-OST'!AW117*AX109)/BE109, "0")</f>
        <v>0</v>
      </c>
      <c r="AZ109" s="90">
        <f>IF('Medical equipment-OST'!AV117="Yes", 'Service providers'!H119, 1)</f>
        <v>1</v>
      </c>
      <c r="BA109" s="90" t="str">
        <f>IFERROR(('Medical equipment-OST'!AX117*AZ109)/BE109, "0")</f>
        <v>0</v>
      </c>
      <c r="BB109" s="90">
        <f>IF('Medical equipment-OST'!AS117="yes", 1, 0)</f>
        <v>0</v>
      </c>
      <c r="BC109" s="90">
        <f>IF('Medical equipment-OST'!AT117="yes", 1, 0)</f>
        <v>0</v>
      </c>
      <c r="BD109" s="90">
        <f>IF('Medical equipment-OST'!AU117="yes", 1, 0)</f>
        <v>0</v>
      </c>
      <c r="BE109" s="90">
        <f t="shared" si="30"/>
        <v>0</v>
      </c>
      <c r="BF109" s="90">
        <f>IF('Medical equipment-OST'!BC117="Yes", 'Service providers'!G119, 1)</f>
        <v>1</v>
      </c>
      <c r="BG109" s="90" t="str">
        <f>IFERROR(('Medical equipment-OST'!BD117*BF109)/BM109, "0")</f>
        <v>0</v>
      </c>
      <c r="BH109" s="90">
        <f>IF('Medical equipment-OST'!BC117="Yes", 'Service providers'!H119, 1)</f>
        <v>1</v>
      </c>
      <c r="BI109" s="90" t="str">
        <f>IFERROR(('Medical equipment-OST'!BE117*BH109)/BM109, "0")</f>
        <v>0</v>
      </c>
      <c r="BJ109" s="90">
        <f>IF('Medical equipment-OST'!AZ117="yes", 1, 0)</f>
        <v>0</v>
      </c>
      <c r="BK109" s="90">
        <f>IF('Medical equipment-OST'!BA117="yes", 1, 0)</f>
        <v>0</v>
      </c>
      <c r="BL109" s="90">
        <f>IF('Medical equipment-OST'!BB117="yes", 1, 0)</f>
        <v>0</v>
      </c>
      <c r="BM109" s="90">
        <f t="shared" si="31"/>
        <v>0</v>
      </c>
    </row>
    <row r="110" spans="1:65" x14ac:dyDescent="0.25">
      <c r="A110" s="98" t="str">
        <f>'Service providers'!A120</f>
        <v>Enter name of Site 2</v>
      </c>
      <c r="B110" s="90">
        <f>IF('Medical equipment-OST'!F118="Yes", 'Service providers'!G120, 1)</f>
        <v>1</v>
      </c>
      <c r="C110" s="90" t="str">
        <f>IFERROR(('Medical equipment-OST'!G118*B110)/I110, "0")</f>
        <v>0</v>
      </c>
      <c r="D110" s="90">
        <f>IF('Medical equipment-OST'!F118="Yes", 'Service providers'!H120, 1)</f>
        <v>1</v>
      </c>
      <c r="E110" s="90" t="str">
        <f>IFERROR(('Medical equipment-OST'!H118*D110)/I110, "0")</f>
        <v>0</v>
      </c>
      <c r="F110" s="90">
        <f>IF('Medical equipment-OST'!C118="yes", 1, 0)</f>
        <v>0</v>
      </c>
      <c r="G110" s="90">
        <f>IF('Medical equipment-OST'!D118="yes", 1, 0)</f>
        <v>0</v>
      </c>
      <c r="H110" s="90">
        <f>IF('Medical equipment-OST'!E118="yes", 1, 0)</f>
        <v>0</v>
      </c>
      <c r="I110" s="90">
        <f t="shared" si="24"/>
        <v>0</v>
      </c>
      <c r="J110" s="90">
        <f>IF('Medical equipment-OST'!M118="Yes", 'Service providers'!G120, 1)</f>
        <v>1</v>
      </c>
      <c r="K110" s="90" t="str">
        <f>IFERROR(('Medical equipment-OST'!N118*J110)/Q110, "0")</f>
        <v>0</v>
      </c>
      <c r="L110" s="90">
        <f>IF('Medical equipment-OST'!M118="Yes", 'Service providers'!H120, 1)</f>
        <v>1</v>
      </c>
      <c r="M110" s="90" t="str">
        <f>IFERROR(('Medical equipment-OST'!O118*L110)/Q110, "0")</f>
        <v>0</v>
      </c>
      <c r="N110" s="90">
        <f>IF('Medical equipment-OST'!J118="yes", 1, 0)</f>
        <v>0</v>
      </c>
      <c r="O110" s="90">
        <f>IF('Medical equipment-OST'!K118="yes", 1, 0)</f>
        <v>0</v>
      </c>
      <c r="P110" s="90">
        <f>IF('Medical equipment-OST'!L118="yes", 1, 0)</f>
        <v>0</v>
      </c>
      <c r="Q110" s="90">
        <f t="shared" si="25"/>
        <v>0</v>
      </c>
      <c r="R110" s="90">
        <f>IF('Medical equipment-OST'!T118="Yes", 'Service providers'!G120, 1)</f>
        <v>1</v>
      </c>
      <c r="S110" s="90" t="str">
        <f>IFERROR(('Medical equipment-OST'!U118*R110)/Y110, "0")</f>
        <v>0</v>
      </c>
      <c r="T110" s="90">
        <f>IF('Medical equipment-OST'!T118="Yes", 'Service providers'!H120, 1)</f>
        <v>1</v>
      </c>
      <c r="U110" s="90" t="str">
        <f>IFERROR(('Medical equipment-OST'!V118*T110)/Y110, "0")</f>
        <v>0</v>
      </c>
      <c r="V110" s="90">
        <f>IF('Medical equipment-OST'!Q118="yes", 1, 0)</f>
        <v>0</v>
      </c>
      <c r="W110" s="90">
        <f>IF('Medical equipment-OST'!R118="yes", 1, 0)</f>
        <v>0</v>
      </c>
      <c r="X110" s="90">
        <f>IF('Medical equipment-OST'!S118="yes", 1, 0)</f>
        <v>0</v>
      </c>
      <c r="Y110" s="90">
        <f t="shared" si="26"/>
        <v>0</v>
      </c>
      <c r="Z110" s="90">
        <f>IF('Medical equipment-OST'!AA118="Yes", 'Service providers'!G120, 1)</f>
        <v>1</v>
      </c>
      <c r="AA110" s="90" t="str">
        <f>IFERROR(('Medical equipment-OST'!AB118*Z110)/AG110, "0")</f>
        <v>0</v>
      </c>
      <c r="AB110" s="90">
        <f>IF('Medical equipment-OST'!AA118="Yes", 'Service providers'!H120, 1)</f>
        <v>1</v>
      </c>
      <c r="AC110" s="90" t="str">
        <f>IFERROR(('Medical equipment-OST'!AC118*AB110)/AG110, "0")</f>
        <v>0</v>
      </c>
      <c r="AD110" s="90">
        <f>IF('Medical equipment-OST'!X118="yes", 1, 0)</f>
        <v>0</v>
      </c>
      <c r="AE110" s="90">
        <f>IF('Medical equipment-OST'!Y118="yes", 1, 0)</f>
        <v>0</v>
      </c>
      <c r="AF110" s="90">
        <f>IF('Medical equipment-OST'!Z118="yes", 1, 0)</f>
        <v>0</v>
      </c>
      <c r="AG110" s="90">
        <f t="shared" si="27"/>
        <v>0</v>
      </c>
      <c r="AH110" s="90">
        <f>IF('Medical equipment-OST'!AH118="Yes", 'Service providers'!G120, 1)</f>
        <v>1</v>
      </c>
      <c r="AI110" s="90" t="str">
        <f>IFERROR(('Medical equipment-OST'!AI118*AH110)/AO110, "0")</f>
        <v>0</v>
      </c>
      <c r="AJ110" s="90">
        <f>IF('Medical equipment-OST'!AH118="Yes", 'Service providers'!H120, 1)</f>
        <v>1</v>
      </c>
      <c r="AK110" s="90" t="str">
        <f>IFERROR(('Medical equipment-OST'!AJ118*AJ110)/AO110, "0")</f>
        <v>0</v>
      </c>
      <c r="AL110" s="90">
        <f>IF('Medical equipment-OST'!AE118="yes", 1, 0)</f>
        <v>0</v>
      </c>
      <c r="AM110" s="90">
        <f>IF('Medical equipment-OST'!AF118="yes", 1, 0)</f>
        <v>0</v>
      </c>
      <c r="AN110" s="90">
        <f>IF('Medical equipment-OST'!AG118="yes", 1, 0)</f>
        <v>0</v>
      </c>
      <c r="AO110" s="90">
        <f t="shared" si="28"/>
        <v>0</v>
      </c>
      <c r="AP110" s="90">
        <f>IF('Medical equipment-OST'!AO118="Yes", 'Service providers'!G120, 1)</f>
        <v>1</v>
      </c>
      <c r="AQ110" s="90" t="str">
        <f>IFERROR(('Medical equipment-OST'!AP118*AP110)/AW110, "0")</f>
        <v>0</v>
      </c>
      <c r="AR110" s="90">
        <f>IF('Medical equipment-OST'!AO118="Yes", 'Service providers'!H120, 1)</f>
        <v>1</v>
      </c>
      <c r="AS110" s="90" t="str">
        <f>IFERROR(('Medical equipment-OST'!AQ118*AR110)/AW110, "0")</f>
        <v>0</v>
      </c>
      <c r="AT110" s="90">
        <f>IF('Medical equipment-OST'!AL118="yes", 1, 0)</f>
        <v>0</v>
      </c>
      <c r="AU110" s="90">
        <f>IF('Medical equipment-OST'!AM118="yes", 1, 0)</f>
        <v>0</v>
      </c>
      <c r="AV110" s="90">
        <f>IF('Medical equipment-OST'!AN118="yes", 1, 0)</f>
        <v>0</v>
      </c>
      <c r="AW110" s="90">
        <f t="shared" si="29"/>
        <v>0</v>
      </c>
      <c r="AX110" s="90">
        <f>IF('Medical equipment-OST'!AV118="Yes", 'Service providers'!G120, 1)</f>
        <v>1</v>
      </c>
      <c r="AY110" s="90" t="str">
        <f>IFERROR(('Medical equipment-OST'!AW118*AX110)/BE110, "0")</f>
        <v>0</v>
      </c>
      <c r="AZ110" s="90">
        <f>IF('Medical equipment-OST'!AV118="Yes", 'Service providers'!H120, 1)</f>
        <v>1</v>
      </c>
      <c r="BA110" s="90" t="str">
        <f>IFERROR(('Medical equipment-OST'!AX118*AZ110)/BE110, "0")</f>
        <v>0</v>
      </c>
      <c r="BB110" s="90">
        <f>IF('Medical equipment-OST'!AS118="yes", 1, 0)</f>
        <v>0</v>
      </c>
      <c r="BC110" s="90">
        <f>IF('Medical equipment-OST'!AT118="yes", 1, 0)</f>
        <v>0</v>
      </c>
      <c r="BD110" s="90">
        <f>IF('Medical equipment-OST'!AU118="yes", 1, 0)</f>
        <v>0</v>
      </c>
      <c r="BE110" s="90">
        <f t="shared" si="30"/>
        <v>0</v>
      </c>
      <c r="BF110" s="90">
        <f>IF('Medical equipment-OST'!BC118="Yes", 'Service providers'!G120, 1)</f>
        <v>1</v>
      </c>
      <c r="BG110" s="90" t="str">
        <f>IFERROR(('Medical equipment-OST'!BD118*BF110)/BM110, "0")</f>
        <v>0</v>
      </c>
      <c r="BH110" s="90">
        <f>IF('Medical equipment-OST'!BC118="Yes", 'Service providers'!H120, 1)</f>
        <v>1</v>
      </c>
      <c r="BI110" s="90" t="str">
        <f>IFERROR(('Medical equipment-OST'!BE118*BH110)/BM110, "0")</f>
        <v>0</v>
      </c>
      <c r="BJ110" s="90">
        <f>IF('Medical equipment-OST'!AZ118="yes", 1, 0)</f>
        <v>0</v>
      </c>
      <c r="BK110" s="90">
        <f>IF('Medical equipment-OST'!BA118="yes", 1, 0)</f>
        <v>0</v>
      </c>
      <c r="BL110" s="90">
        <f>IF('Medical equipment-OST'!BB118="yes", 1, 0)</f>
        <v>0</v>
      </c>
      <c r="BM110" s="90">
        <f t="shared" si="31"/>
        <v>0</v>
      </c>
    </row>
    <row r="111" spans="1:65" x14ac:dyDescent="0.25">
      <c r="A111" s="98" t="str">
        <f>'Service providers'!A121</f>
        <v>Enter name of Site 3</v>
      </c>
      <c r="B111" s="90">
        <f>IF('Medical equipment-OST'!F119="Yes", 'Service providers'!G121, 1)</f>
        <v>1</v>
      </c>
      <c r="C111" s="90" t="str">
        <f>IFERROR(('Medical equipment-OST'!G119*B111)/I111, "0")</f>
        <v>0</v>
      </c>
      <c r="D111" s="90">
        <f>IF('Medical equipment-OST'!F119="Yes", 'Service providers'!H121, 1)</f>
        <v>1</v>
      </c>
      <c r="E111" s="90" t="str">
        <f>IFERROR(('Medical equipment-OST'!H119*D111)/I111, "0")</f>
        <v>0</v>
      </c>
      <c r="F111" s="90">
        <f>IF('Medical equipment-OST'!C119="yes", 1, 0)</f>
        <v>0</v>
      </c>
      <c r="G111" s="90">
        <f>IF('Medical equipment-OST'!D119="yes", 1, 0)</f>
        <v>0</v>
      </c>
      <c r="H111" s="90">
        <f>IF('Medical equipment-OST'!E119="yes", 1, 0)</f>
        <v>0</v>
      </c>
      <c r="I111" s="90">
        <f t="shared" si="24"/>
        <v>0</v>
      </c>
      <c r="J111" s="90">
        <f>IF('Medical equipment-OST'!M119="Yes", 'Service providers'!G121, 1)</f>
        <v>1</v>
      </c>
      <c r="K111" s="90" t="str">
        <f>IFERROR(('Medical equipment-OST'!N119*J111)/Q111, "0")</f>
        <v>0</v>
      </c>
      <c r="L111" s="90">
        <f>IF('Medical equipment-OST'!M119="Yes", 'Service providers'!H121, 1)</f>
        <v>1</v>
      </c>
      <c r="M111" s="90" t="str">
        <f>IFERROR(('Medical equipment-OST'!O119*L111)/Q111, "0")</f>
        <v>0</v>
      </c>
      <c r="N111" s="90">
        <f>IF('Medical equipment-OST'!J119="yes", 1, 0)</f>
        <v>0</v>
      </c>
      <c r="O111" s="90">
        <f>IF('Medical equipment-OST'!K119="yes", 1, 0)</f>
        <v>0</v>
      </c>
      <c r="P111" s="90">
        <f>IF('Medical equipment-OST'!L119="yes", 1, 0)</f>
        <v>0</v>
      </c>
      <c r="Q111" s="90">
        <f t="shared" si="25"/>
        <v>0</v>
      </c>
      <c r="R111" s="90">
        <f>IF('Medical equipment-OST'!T119="Yes", 'Service providers'!G121, 1)</f>
        <v>1</v>
      </c>
      <c r="S111" s="90" t="str">
        <f>IFERROR(('Medical equipment-OST'!U119*R111)/Y111, "0")</f>
        <v>0</v>
      </c>
      <c r="T111" s="90">
        <f>IF('Medical equipment-OST'!T119="Yes", 'Service providers'!H121, 1)</f>
        <v>1</v>
      </c>
      <c r="U111" s="90" t="str">
        <f>IFERROR(('Medical equipment-OST'!V119*T111)/Y111, "0")</f>
        <v>0</v>
      </c>
      <c r="V111" s="90">
        <f>IF('Medical equipment-OST'!Q119="yes", 1, 0)</f>
        <v>0</v>
      </c>
      <c r="W111" s="90">
        <f>IF('Medical equipment-OST'!R119="yes", 1, 0)</f>
        <v>0</v>
      </c>
      <c r="X111" s="90">
        <f>IF('Medical equipment-OST'!S119="yes", 1, 0)</f>
        <v>0</v>
      </c>
      <c r="Y111" s="90">
        <f t="shared" si="26"/>
        <v>0</v>
      </c>
      <c r="Z111" s="90">
        <f>IF('Medical equipment-OST'!AA119="Yes", 'Service providers'!G121, 1)</f>
        <v>1</v>
      </c>
      <c r="AA111" s="90" t="str">
        <f>IFERROR(('Medical equipment-OST'!AB119*Z111)/AG111, "0")</f>
        <v>0</v>
      </c>
      <c r="AB111" s="90">
        <f>IF('Medical equipment-OST'!AA119="Yes", 'Service providers'!H121, 1)</f>
        <v>1</v>
      </c>
      <c r="AC111" s="90" t="str">
        <f>IFERROR(('Medical equipment-OST'!AC119*AB111)/AG111, "0")</f>
        <v>0</v>
      </c>
      <c r="AD111" s="90">
        <f>IF('Medical equipment-OST'!X119="yes", 1, 0)</f>
        <v>0</v>
      </c>
      <c r="AE111" s="90">
        <f>IF('Medical equipment-OST'!Y119="yes", 1, 0)</f>
        <v>0</v>
      </c>
      <c r="AF111" s="90">
        <f>IF('Medical equipment-OST'!Z119="yes", 1, 0)</f>
        <v>0</v>
      </c>
      <c r="AG111" s="90">
        <f t="shared" si="27"/>
        <v>0</v>
      </c>
      <c r="AH111" s="90">
        <f>IF('Medical equipment-OST'!AH119="Yes", 'Service providers'!G121, 1)</f>
        <v>1</v>
      </c>
      <c r="AI111" s="90" t="str">
        <f>IFERROR(('Medical equipment-OST'!AI119*AH111)/AO111, "0")</f>
        <v>0</v>
      </c>
      <c r="AJ111" s="90">
        <f>IF('Medical equipment-OST'!AH119="Yes", 'Service providers'!H121, 1)</f>
        <v>1</v>
      </c>
      <c r="AK111" s="90" t="str">
        <f>IFERROR(('Medical equipment-OST'!AJ119*AJ111)/AO111, "0")</f>
        <v>0</v>
      </c>
      <c r="AL111" s="90">
        <f>IF('Medical equipment-OST'!AE119="yes", 1, 0)</f>
        <v>0</v>
      </c>
      <c r="AM111" s="90">
        <f>IF('Medical equipment-OST'!AF119="yes", 1, 0)</f>
        <v>0</v>
      </c>
      <c r="AN111" s="90">
        <f>IF('Medical equipment-OST'!AG119="yes", 1, 0)</f>
        <v>0</v>
      </c>
      <c r="AO111" s="90">
        <f t="shared" si="28"/>
        <v>0</v>
      </c>
      <c r="AP111" s="90">
        <f>IF('Medical equipment-OST'!AO119="Yes", 'Service providers'!G121, 1)</f>
        <v>1</v>
      </c>
      <c r="AQ111" s="90" t="str">
        <f>IFERROR(('Medical equipment-OST'!AP119*AP111)/AW111, "0")</f>
        <v>0</v>
      </c>
      <c r="AR111" s="90">
        <f>IF('Medical equipment-OST'!AO119="Yes", 'Service providers'!H121, 1)</f>
        <v>1</v>
      </c>
      <c r="AS111" s="90" t="str">
        <f>IFERROR(('Medical equipment-OST'!AQ119*AR111)/AW111, "0")</f>
        <v>0</v>
      </c>
      <c r="AT111" s="90">
        <f>IF('Medical equipment-OST'!AL119="yes", 1, 0)</f>
        <v>0</v>
      </c>
      <c r="AU111" s="90">
        <f>IF('Medical equipment-OST'!AM119="yes", 1, 0)</f>
        <v>0</v>
      </c>
      <c r="AV111" s="90">
        <f>IF('Medical equipment-OST'!AN119="yes", 1, 0)</f>
        <v>0</v>
      </c>
      <c r="AW111" s="90">
        <f t="shared" si="29"/>
        <v>0</v>
      </c>
      <c r="AX111" s="90">
        <f>IF('Medical equipment-OST'!AV119="Yes", 'Service providers'!G121, 1)</f>
        <v>1</v>
      </c>
      <c r="AY111" s="90" t="str">
        <f>IFERROR(('Medical equipment-OST'!AW119*AX111)/BE111, "0")</f>
        <v>0</v>
      </c>
      <c r="AZ111" s="90">
        <f>IF('Medical equipment-OST'!AV119="Yes", 'Service providers'!H121, 1)</f>
        <v>1</v>
      </c>
      <c r="BA111" s="90" t="str">
        <f>IFERROR(('Medical equipment-OST'!AX119*AZ111)/BE111, "0")</f>
        <v>0</v>
      </c>
      <c r="BB111" s="90">
        <f>IF('Medical equipment-OST'!AS119="yes", 1, 0)</f>
        <v>0</v>
      </c>
      <c r="BC111" s="90">
        <f>IF('Medical equipment-OST'!AT119="yes", 1, 0)</f>
        <v>0</v>
      </c>
      <c r="BD111" s="90">
        <f>IF('Medical equipment-OST'!AU119="yes", 1, 0)</f>
        <v>0</v>
      </c>
      <c r="BE111" s="90">
        <f t="shared" si="30"/>
        <v>0</v>
      </c>
      <c r="BF111" s="90">
        <f>IF('Medical equipment-OST'!BC119="Yes", 'Service providers'!G121, 1)</f>
        <v>1</v>
      </c>
      <c r="BG111" s="90" t="str">
        <f>IFERROR(('Medical equipment-OST'!BD119*BF111)/BM111, "0")</f>
        <v>0</v>
      </c>
      <c r="BH111" s="90">
        <f>IF('Medical equipment-OST'!BC119="Yes", 'Service providers'!H121, 1)</f>
        <v>1</v>
      </c>
      <c r="BI111" s="90" t="str">
        <f>IFERROR(('Medical equipment-OST'!BE119*BH111)/BM111, "0")</f>
        <v>0</v>
      </c>
      <c r="BJ111" s="90">
        <f>IF('Medical equipment-OST'!AZ119="yes", 1, 0)</f>
        <v>0</v>
      </c>
      <c r="BK111" s="90">
        <f>IF('Medical equipment-OST'!BA119="yes", 1, 0)</f>
        <v>0</v>
      </c>
      <c r="BL111" s="90">
        <f>IF('Medical equipment-OST'!BB119="yes", 1, 0)</f>
        <v>0</v>
      </c>
      <c r="BM111" s="90">
        <f t="shared" si="31"/>
        <v>0</v>
      </c>
    </row>
    <row r="112" spans="1:65" x14ac:dyDescent="0.25">
      <c r="A112" s="98" t="str">
        <f>'Service providers'!A122</f>
        <v>Enter name of Site 4</v>
      </c>
      <c r="B112" s="90">
        <f>IF('Medical equipment-OST'!F120="Yes", 'Service providers'!G122, 1)</f>
        <v>1</v>
      </c>
      <c r="C112" s="90" t="str">
        <f>IFERROR(('Medical equipment-OST'!G120*B112)/I112, "0")</f>
        <v>0</v>
      </c>
      <c r="D112" s="90">
        <f>IF('Medical equipment-OST'!F120="Yes", 'Service providers'!H122, 1)</f>
        <v>1</v>
      </c>
      <c r="E112" s="90" t="str">
        <f>IFERROR(('Medical equipment-OST'!H120*D112)/I112, "0")</f>
        <v>0</v>
      </c>
      <c r="F112" s="90">
        <f>IF('Medical equipment-OST'!C120="yes", 1, 0)</f>
        <v>0</v>
      </c>
      <c r="G112" s="90">
        <f>IF('Medical equipment-OST'!D120="yes", 1, 0)</f>
        <v>0</v>
      </c>
      <c r="H112" s="90">
        <f>IF('Medical equipment-OST'!E120="yes", 1, 0)</f>
        <v>0</v>
      </c>
      <c r="I112" s="90">
        <f t="shared" si="24"/>
        <v>0</v>
      </c>
      <c r="J112" s="90">
        <f>IF('Medical equipment-OST'!M120="Yes", 'Service providers'!G122, 1)</f>
        <v>1</v>
      </c>
      <c r="K112" s="90" t="str">
        <f>IFERROR(('Medical equipment-OST'!N120*J112)/Q112, "0")</f>
        <v>0</v>
      </c>
      <c r="L112" s="90">
        <f>IF('Medical equipment-OST'!M120="Yes", 'Service providers'!H122, 1)</f>
        <v>1</v>
      </c>
      <c r="M112" s="90" t="str">
        <f>IFERROR(('Medical equipment-OST'!O120*L112)/Q112, "0")</f>
        <v>0</v>
      </c>
      <c r="N112" s="90">
        <f>IF('Medical equipment-OST'!J120="yes", 1, 0)</f>
        <v>0</v>
      </c>
      <c r="O112" s="90">
        <f>IF('Medical equipment-OST'!K120="yes", 1, 0)</f>
        <v>0</v>
      </c>
      <c r="P112" s="90">
        <f>IF('Medical equipment-OST'!L120="yes", 1, 0)</f>
        <v>0</v>
      </c>
      <c r="Q112" s="90">
        <f t="shared" si="25"/>
        <v>0</v>
      </c>
      <c r="R112" s="90">
        <f>IF('Medical equipment-OST'!T120="Yes", 'Service providers'!G122, 1)</f>
        <v>1</v>
      </c>
      <c r="S112" s="90" t="str">
        <f>IFERROR(('Medical equipment-OST'!U120*R112)/Y112, "0")</f>
        <v>0</v>
      </c>
      <c r="T112" s="90">
        <f>IF('Medical equipment-OST'!T120="Yes", 'Service providers'!H122, 1)</f>
        <v>1</v>
      </c>
      <c r="U112" s="90" t="str">
        <f>IFERROR(('Medical equipment-OST'!V120*T112)/Y112, "0")</f>
        <v>0</v>
      </c>
      <c r="V112" s="90">
        <f>IF('Medical equipment-OST'!Q120="yes", 1, 0)</f>
        <v>0</v>
      </c>
      <c r="W112" s="90">
        <f>IF('Medical equipment-OST'!R120="yes", 1, 0)</f>
        <v>0</v>
      </c>
      <c r="X112" s="90">
        <f>IF('Medical equipment-OST'!S120="yes", 1, 0)</f>
        <v>0</v>
      </c>
      <c r="Y112" s="90">
        <f t="shared" si="26"/>
        <v>0</v>
      </c>
      <c r="Z112" s="90">
        <f>IF('Medical equipment-OST'!AA120="Yes", 'Service providers'!G122, 1)</f>
        <v>1</v>
      </c>
      <c r="AA112" s="90" t="str">
        <f>IFERROR(('Medical equipment-OST'!AB120*Z112)/AG112, "0")</f>
        <v>0</v>
      </c>
      <c r="AB112" s="90">
        <f>IF('Medical equipment-OST'!AA120="Yes", 'Service providers'!H122, 1)</f>
        <v>1</v>
      </c>
      <c r="AC112" s="90" t="str">
        <f>IFERROR(('Medical equipment-OST'!AC120*AB112)/AG112, "0")</f>
        <v>0</v>
      </c>
      <c r="AD112" s="90">
        <f>IF('Medical equipment-OST'!X120="yes", 1, 0)</f>
        <v>0</v>
      </c>
      <c r="AE112" s="90">
        <f>IF('Medical equipment-OST'!Y120="yes", 1, 0)</f>
        <v>0</v>
      </c>
      <c r="AF112" s="90">
        <f>IF('Medical equipment-OST'!Z120="yes", 1, 0)</f>
        <v>0</v>
      </c>
      <c r="AG112" s="90">
        <f t="shared" si="27"/>
        <v>0</v>
      </c>
      <c r="AH112" s="90">
        <f>IF('Medical equipment-OST'!AH120="Yes", 'Service providers'!G122, 1)</f>
        <v>1</v>
      </c>
      <c r="AI112" s="90" t="str">
        <f>IFERROR(('Medical equipment-OST'!AI120*AH112)/AO112, "0")</f>
        <v>0</v>
      </c>
      <c r="AJ112" s="90">
        <f>IF('Medical equipment-OST'!AH120="Yes", 'Service providers'!H122, 1)</f>
        <v>1</v>
      </c>
      <c r="AK112" s="90" t="str">
        <f>IFERROR(('Medical equipment-OST'!AJ120*AJ112)/AO112, "0")</f>
        <v>0</v>
      </c>
      <c r="AL112" s="90">
        <f>IF('Medical equipment-OST'!AE120="yes", 1, 0)</f>
        <v>0</v>
      </c>
      <c r="AM112" s="90">
        <f>IF('Medical equipment-OST'!AF120="yes", 1, 0)</f>
        <v>0</v>
      </c>
      <c r="AN112" s="90">
        <f>IF('Medical equipment-OST'!AG120="yes", 1, 0)</f>
        <v>0</v>
      </c>
      <c r="AO112" s="90">
        <f t="shared" si="28"/>
        <v>0</v>
      </c>
      <c r="AP112" s="90">
        <f>IF('Medical equipment-OST'!AO120="Yes", 'Service providers'!G122, 1)</f>
        <v>1</v>
      </c>
      <c r="AQ112" s="90" t="str">
        <f>IFERROR(('Medical equipment-OST'!AP120*AP112)/AW112, "0")</f>
        <v>0</v>
      </c>
      <c r="AR112" s="90">
        <f>IF('Medical equipment-OST'!AO120="Yes", 'Service providers'!H122, 1)</f>
        <v>1</v>
      </c>
      <c r="AS112" s="90" t="str">
        <f>IFERROR(('Medical equipment-OST'!AQ120*AR112)/AW112, "0")</f>
        <v>0</v>
      </c>
      <c r="AT112" s="90">
        <f>IF('Medical equipment-OST'!AL120="yes", 1, 0)</f>
        <v>0</v>
      </c>
      <c r="AU112" s="90">
        <f>IF('Medical equipment-OST'!AM120="yes", 1, 0)</f>
        <v>0</v>
      </c>
      <c r="AV112" s="90">
        <f>IF('Medical equipment-OST'!AN120="yes", 1, 0)</f>
        <v>0</v>
      </c>
      <c r="AW112" s="90">
        <f t="shared" si="29"/>
        <v>0</v>
      </c>
      <c r="AX112" s="90">
        <f>IF('Medical equipment-OST'!AV120="Yes", 'Service providers'!G122, 1)</f>
        <v>1</v>
      </c>
      <c r="AY112" s="90" t="str">
        <f>IFERROR(('Medical equipment-OST'!AW120*AX112)/BE112, "0")</f>
        <v>0</v>
      </c>
      <c r="AZ112" s="90">
        <f>IF('Medical equipment-OST'!AV120="Yes", 'Service providers'!H122, 1)</f>
        <v>1</v>
      </c>
      <c r="BA112" s="90" t="str">
        <f>IFERROR(('Medical equipment-OST'!AX120*AZ112)/BE112, "0")</f>
        <v>0</v>
      </c>
      <c r="BB112" s="90">
        <f>IF('Medical equipment-OST'!AS120="yes", 1, 0)</f>
        <v>0</v>
      </c>
      <c r="BC112" s="90">
        <f>IF('Medical equipment-OST'!AT120="yes", 1, 0)</f>
        <v>0</v>
      </c>
      <c r="BD112" s="90">
        <f>IF('Medical equipment-OST'!AU120="yes", 1, 0)</f>
        <v>0</v>
      </c>
      <c r="BE112" s="90">
        <f t="shared" si="30"/>
        <v>0</v>
      </c>
      <c r="BF112" s="90">
        <f>IF('Medical equipment-OST'!BC120="Yes", 'Service providers'!G122, 1)</f>
        <v>1</v>
      </c>
      <c r="BG112" s="90" t="str">
        <f>IFERROR(('Medical equipment-OST'!BD120*BF112)/BM112, "0")</f>
        <v>0</v>
      </c>
      <c r="BH112" s="90">
        <f>IF('Medical equipment-OST'!BC120="Yes", 'Service providers'!H122, 1)</f>
        <v>1</v>
      </c>
      <c r="BI112" s="90" t="str">
        <f>IFERROR(('Medical equipment-OST'!BE120*BH112)/BM112, "0")</f>
        <v>0</v>
      </c>
      <c r="BJ112" s="90">
        <f>IF('Medical equipment-OST'!AZ120="yes", 1, 0)</f>
        <v>0</v>
      </c>
      <c r="BK112" s="90">
        <f>IF('Medical equipment-OST'!BA120="yes", 1, 0)</f>
        <v>0</v>
      </c>
      <c r="BL112" s="90">
        <f>IF('Medical equipment-OST'!BB120="yes", 1, 0)</f>
        <v>0</v>
      </c>
      <c r="BM112" s="90">
        <f t="shared" si="31"/>
        <v>0</v>
      </c>
    </row>
    <row r="113" spans="1:65" x14ac:dyDescent="0.25">
      <c r="A113" s="98" t="str">
        <f>'Service providers'!A123</f>
        <v>Enter name of Site 5</v>
      </c>
      <c r="B113" s="90">
        <f>IF('Medical equipment-OST'!F121="Yes", 'Service providers'!G123, 1)</f>
        <v>1</v>
      </c>
      <c r="C113" s="90" t="str">
        <f>IFERROR(('Medical equipment-OST'!G121*B113)/I113, "0")</f>
        <v>0</v>
      </c>
      <c r="D113" s="90">
        <f>IF('Medical equipment-OST'!F121="Yes", 'Service providers'!H123, 1)</f>
        <v>1</v>
      </c>
      <c r="E113" s="90" t="str">
        <f>IFERROR(('Medical equipment-OST'!H121*D113)/I113, "0")</f>
        <v>0</v>
      </c>
      <c r="F113" s="90">
        <f>IF('Medical equipment-OST'!C121="yes", 1, 0)</f>
        <v>0</v>
      </c>
      <c r="G113" s="90">
        <f>IF('Medical equipment-OST'!D121="yes", 1, 0)</f>
        <v>0</v>
      </c>
      <c r="H113" s="90">
        <f>IF('Medical equipment-OST'!E121="yes", 1, 0)</f>
        <v>0</v>
      </c>
      <c r="I113" s="90">
        <f t="shared" si="24"/>
        <v>0</v>
      </c>
      <c r="J113" s="90">
        <f>IF('Medical equipment-OST'!M121="Yes", 'Service providers'!G123, 1)</f>
        <v>1</v>
      </c>
      <c r="K113" s="90" t="str">
        <f>IFERROR(('Medical equipment-OST'!N121*J113)/Q113, "0")</f>
        <v>0</v>
      </c>
      <c r="L113" s="90">
        <f>IF('Medical equipment-OST'!M121="Yes", 'Service providers'!H123, 1)</f>
        <v>1</v>
      </c>
      <c r="M113" s="90" t="str">
        <f>IFERROR(('Medical equipment-OST'!O121*L113)/Q113, "0")</f>
        <v>0</v>
      </c>
      <c r="N113" s="90">
        <f>IF('Medical equipment-OST'!J121="yes", 1, 0)</f>
        <v>0</v>
      </c>
      <c r="O113" s="90">
        <f>IF('Medical equipment-OST'!K121="yes", 1, 0)</f>
        <v>0</v>
      </c>
      <c r="P113" s="90">
        <f>IF('Medical equipment-OST'!L121="yes", 1, 0)</f>
        <v>0</v>
      </c>
      <c r="Q113" s="90">
        <f t="shared" si="25"/>
        <v>0</v>
      </c>
      <c r="R113" s="90">
        <f>IF('Medical equipment-OST'!T121="Yes", 'Service providers'!G123, 1)</f>
        <v>1</v>
      </c>
      <c r="S113" s="90" t="str">
        <f>IFERROR(('Medical equipment-OST'!U121*R113)/Y113, "0")</f>
        <v>0</v>
      </c>
      <c r="T113" s="90">
        <f>IF('Medical equipment-OST'!T121="Yes", 'Service providers'!H123, 1)</f>
        <v>1</v>
      </c>
      <c r="U113" s="90" t="str">
        <f>IFERROR(('Medical equipment-OST'!V121*T113)/Y113, "0")</f>
        <v>0</v>
      </c>
      <c r="V113" s="90">
        <f>IF('Medical equipment-OST'!Q121="yes", 1, 0)</f>
        <v>0</v>
      </c>
      <c r="W113" s="90">
        <f>IF('Medical equipment-OST'!R121="yes", 1, 0)</f>
        <v>0</v>
      </c>
      <c r="X113" s="90">
        <f>IF('Medical equipment-OST'!S121="yes", 1, 0)</f>
        <v>0</v>
      </c>
      <c r="Y113" s="90">
        <f t="shared" si="26"/>
        <v>0</v>
      </c>
      <c r="Z113" s="90">
        <f>IF('Medical equipment-OST'!AA121="Yes", 'Service providers'!G123, 1)</f>
        <v>1</v>
      </c>
      <c r="AA113" s="90" t="str">
        <f>IFERROR(('Medical equipment-OST'!AB121*Z113)/AG113, "0")</f>
        <v>0</v>
      </c>
      <c r="AB113" s="90">
        <f>IF('Medical equipment-OST'!AA121="Yes", 'Service providers'!H123, 1)</f>
        <v>1</v>
      </c>
      <c r="AC113" s="90" t="str">
        <f>IFERROR(('Medical equipment-OST'!AC121*AB113)/AG113, "0")</f>
        <v>0</v>
      </c>
      <c r="AD113" s="90">
        <f>IF('Medical equipment-OST'!X121="yes", 1, 0)</f>
        <v>0</v>
      </c>
      <c r="AE113" s="90">
        <f>IF('Medical equipment-OST'!Y121="yes", 1, 0)</f>
        <v>0</v>
      </c>
      <c r="AF113" s="90">
        <f>IF('Medical equipment-OST'!Z121="yes", 1, 0)</f>
        <v>0</v>
      </c>
      <c r="AG113" s="90">
        <f t="shared" si="27"/>
        <v>0</v>
      </c>
      <c r="AH113" s="90">
        <f>IF('Medical equipment-OST'!AH121="Yes", 'Service providers'!G123, 1)</f>
        <v>1</v>
      </c>
      <c r="AI113" s="90" t="str">
        <f>IFERROR(('Medical equipment-OST'!AI121*AH113)/AO113, "0")</f>
        <v>0</v>
      </c>
      <c r="AJ113" s="90">
        <f>IF('Medical equipment-OST'!AH121="Yes", 'Service providers'!H123, 1)</f>
        <v>1</v>
      </c>
      <c r="AK113" s="90" t="str">
        <f>IFERROR(('Medical equipment-OST'!AJ121*AJ113)/AO113, "0")</f>
        <v>0</v>
      </c>
      <c r="AL113" s="90">
        <f>IF('Medical equipment-OST'!AE121="yes", 1, 0)</f>
        <v>0</v>
      </c>
      <c r="AM113" s="90">
        <f>IF('Medical equipment-OST'!AF121="yes", 1, 0)</f>
        <v>0</v>
      </c>
      <c r="AN113" s="90">
        <f>IF('Medical equipment-OST'!AG121="yes", 1, 0)</f>
        <v>0</v>
      </c>
      <c r="AO113" s="90">
        <f t="shared" si="28"/>
        <v>0</v>
      </c>
      <c r="AP113" s="90">
        <f>IF('Medical equipment-OST'!AO121="Yes", 'Service providers'!G123, 1)</f>
        <v>1</v>
      </c>
      <c r="AQ113" s="90" t="str">
        <f>IFERROR(('Medical equipment-OST'!AP121*AP113)/AW113, "0")</f>
        <v>0</v>
      </c>
      <c r="AR113" s="90">
        <f>IF('Medical equipment-OST'!AO121="Yes", 'Service providers'!H123, 1)</f>
        <v>1</v>
      </c>
      <c r="AS113" s="90" t="str">
        <f>IFERROR(('Medical equipment-OST'!AQ121*AR113)/AW113, "0")</f>
        <v>0</v>
      </c>
      <c r="AT113" s="90">
        <f>IF('Medical equipment-OST'!AL121="yes", 1, 0)</f>
        <v>0</v>
      </c>
      <c r="AU113" s="90">
        <f>IF('Medical equipment-OST'!AM121="yes", 1, 0)</f>
        <v>0</v>
      </c>
      <c r="AV113" s="90">
        <f>IF('Medical equipment-OST'!AN121="yes", 1, 0)</f>
        <v>0</v>
      </c>
      <c r="AW113" s="90">
        <f t="shared" si="29"/>
        <v>0</v>
      </c>
      <c r="AX113" s="90">
        <f>IF('Medical equipment-OST'!AV121="Yes", 'Service providers'!G123, 1)</f>
        <v>1</v>
      </c>
      <c r="AY113" s="90" t="str">
        <f>IFERROR(('Medical equipment-OST'!AW121*AX113)/BE113, "0")</f>
        <v>0</v>
      </c>
      <c r="AZ113" s="90">
        <f>IF('Medical equipment-OST'!AV121="Yes", 'Service providers'!H123, 1)</f>
        <v>1</v>
      </c>
      <c r="BA113" s="90" t="str">
        <f>IFERROR(('Medical equipment-OST'!AX121*AZ113)/BE113, "0")</f>
        <v>0</v>
      </c>
      <c r="BB113" s="90">
        <f>IF('Medical equipment-OST'!AS121="yes", 1, 0)</f>
        <v>0</v>
      </c>
      <c r="BC113" s="90">
        <f>IF('Medical equipment-OST'!AT121="yes", 1, 0)</f>
        <v>0</v>
      </c>
      <c r="BD113" s="90">
        <f>IF('Medical equipment-OST'!AU121="yes", 1, 0)</f>
        <v>0</v>
      </c>
      <c r="BE113" s="90">
        <f t="shared" si="30"/>
        <v>0</v>
      </c>
      <c r="BF113" s="90">
        <f>IF('Medical equipment-OST'!BC121="Yes", 'Service providers'!G123, 1)</f>
        <v>1</v>
      </c>
      <c r="BG113" s="90" t="str">
        <f>IFERROR(('Medical equipment-OST'!BD121*BF113)/BM113, "0")</f>
        <v>0</v>
      </c>
      <c r="BH113" s="90">
        <f>IF('Medical equipment-OST'!BC121="Yes", 'Service providers'!H123, 1)</f>
        <v>1</v>
      </c>
      <c r="BI113" s="90" t="str">
        <f>IFERROR(('Medical equipment-OST'!BE121*BH113)/BM113, "0")</f>
        <v>0</v>
      </c>
      <c r="BJ113" s="90">
        <f>IF('Medical equipment-OST'!AZ121="yes", 1, 0)</f>
        <v>0</v>
      </c>
      <c r="BK113" s="90">
        <f>IF('Medical equipment-OST'!BA121="yes", 1, 0)</f>
        <v>0</v>
      </c>
      <c r="BL113" s="90">
        <f>IF('Medical equipment-OST'!BB121="yes", 1, 0)</f>
        <v>0</v>
      </c>
      <c r="BM113" s="90">
        <f t="shared" si="31"/>
        <v>0</v>
      </c>
    </row>
    <row r="114" spans="1:65" x14ac:dyDescent="0.25">
      <c r="A114" s="98" t="str">
        <f>'Service providers'!A124</f>
        <v>Enter name of Site 6</v>
      </c>
      <c r="B114" s="90">
        <f>IF('Medical equipment-OST'!F122="Yes", 'Service providers'!G124, 1)</f>
        <v>1</v>
      </c>
      <c r="C114" s="90" t="str">
        <f>IFERROR(('Medical equipment-OST'!G122*B114)/I114, "0")</f>
        <v>0</v>
      </c>
      <c r="D114" s="90">
        <f>IF('Medical equipment-OST'!F122="Yes", 'Service providers'!H124, 1)</f>
        <v>1</v>
      </c>
      <c r="E114" s="90" t="str">
        <f>IFERROR(('Medical equipment-OST'!H122*D114)/I114, "0")</f>
        <v>0</v>
      </c>
      <c r="F114" s="90">
        <f>IF('Medical equipment-OST'!C122="yes", 1, 0)</f>
        <v>0</v>
      </c>
      <c r="G114" s="90">
        <f>IF('Medical equipment-OST'!D122="yes", 1, 0)</f>
        <v>0</v>
      </c>
      <c r="H114" s="90">
        <f>IF('Medical equipment-OST'!E122="yes", 1, 0)</f>
        <v>0</v>
      </c>
      <c r="I114" s="90">
        <f t="shared" si="24"/>
        <v>0</v>
      </c>
      <c r="J114" s="90">
        <f>IF('Medical equipment-OST'!M122="Yes", 'Service providers'!G124, 1)</f>
        <v>1</v>
      </c>
      <c r="K114" s="90" t="str">
        <f>IFERROR(('Medical equipment-OST'!N122*J114)/Q114, "0")</f>
        <v>0</v>
      </c>
      <c r="L114" s="90">
        <f>IF('Medical equipment-OST'!M122="Yes", 'Service providers'!H124, 1)</f>
        <v>1</v>
      </c>
      <c r="M114" s="90" t="str">
        <f>IFERROR(('Medical equipment-OST'!O122*L114)/Q114, "0")</f>
        <v>0</v>
      </c>
      <c r="N114" s="90">
        <f>IF('Medical equipment-OST'!J122="yes", 1, 0)</f>
        <v>0</v>
      </c>
      <c r="O114" s="90">
        <f>IF('Medical equipment-OST'!K122="yes", 1, 0)</f>
        <v>0</v>
      </c>
      <c r="P114" s="90">
        <f>IF('Medical equipment-OST'!L122="yes", 1, 0)</f>
        <v>0</v>
      </c>
      <c r="Q114" s="90">
        <f t="shared" si="25"/>
        <v>0</v>
      </c>
      <c r="R114" s="90">
        <f>IF('Medical equipment-OST'!T122="Yes", 'Service providers'!G124, 1)</f>
        <v>1</v>
      </c>
      <c r="S114" s="90" t="str">
        <f>IFERROR(('Medical equipment-OST'!U122*R114)/Y114, "0")</f>
        <v>0</v>
      </c>
      <c r="T114" s="90">
        <f>IF('Medical equipment-OST'!T122="Yes", 'Service providers'!H124, 1)</f>
        <v>1</v>
      </c>
      <c r="U114" s="90" t="str">
        <f>IFERROR(('Medical equipment-OST'!V122*T114)/Y114, "0")</f>
        <v>0</v>
      </c>
      <c r="V114" s="90">
        <f>IF('Medical equipment-OST'!Q122="yes", 1, 0)</f>
        <v>0</v>
      </c>
      <c r="W114" s="90">
        <f>IF('Medical equipment-OST'!R122="yes", 1, 0)</f>
        <v>0</v>
      </c>
      <c r="X114" s="90">
        <f>IF('Medical equipment-OST'!S122="yes", 1, 0)</f>
        <v>0</v>
      </c>
      <c r="Y114" s="90">
        <f t="shared" si="26"/>
        <v>0</v>
      </c>
      <c r="Z114" s="90">
        <f>IF('Medical equipment-OST'!AA122="Yes", 'Service providers'!G124, 1)</f>
        <v>1</v>
      </c>
      <c r="AA114" s="90" t="str">
        <f>IFERROR(('Medical equipment-OST'!AB122*Z114)/AG114, "0")</f>
        <v>0</v>
      </c>
      <c r="AB114" s="90">
        <f>IF('Medical equipment-OST'!AA122="Yes", 'Service providers'!H124, 1)</f>
        <v>1</v>
      </c>
      <c r="AC114" s="90" t="str">
        <f>IFERROR(('Medical equipment-OST'!AC122*AB114)/AG114, "0")</f>
        <v>0</v>
      </c>
      <c r="AD114" s="90">
        <f>IF('Medical equipment-OST'!X122="yes", 1, 0)</f>
        <v>0</v>
      </c>
      <c r="AE114" s="90">
        <f>IF('Medical equipment-OST'!Y122="yes", 1, 0)</f>
        <v>0</v>
      </c>
      <c r="AF114" s="90">
        <f>IF('Medical equipment-OST'!Z122="yes", 1, 0)</f>
        <v>0</v>
      </c>
      <c r="AG114" s="90">
        <f t="shared" si="27"/>
        <v>0</v>
      </c>
      <c r="AH114" s="90">
        <f>IF('Medical equipment-OST'!AH122="Yes", 'Service providers'!G124, 1)</f>
        <v>1</v>
      </c>
      <c r="AI114" s="90" t="str">
        <f>IFERROR(('Medical equipment-OST'!AI122*AH114)/AO114, "0")</f>
        <v>0</v>
      </c>
      <c r="AJ114" s="90">
        <f>IF('Medical equipment-OST'!AH122="Yes", 'Service providers'!H124, 1)</f>
        <v>1</v>
      </c>
      <c r="AK114" s="90" t="str">
        <f>IFERROR(('Medical equipment-OST'!AJ122*AJ114)/AO114, "0")</f>
        <v>0</v>
      </c>
      <c r="AL114" s="90">
        <f>IF('Medical equipment-OST'!AE122="yes", 1, 0)</f>
        <v>0</v>
      </c>
      <c r="AM114" s="90">
        <f>IF('Medical equipment-OST'!AF122="yes", 1, 0)</f>
        <v>0</v>
      </c>
      <c r="AN114" s="90">
        <f>IF('Medical equipment-OST'!AG122="yes", 1, 0)</f>
        <v>0</v>
      </c>
      <c r="AO114" s="90">
        <f t="shared" si="28"/>
        <v>0</v>
      </c>
      <c r="AP114" s="90">
        <f>IF('Medical equipment-OST'!AO122="Yes", 'Service providers'!G124, 1)</f>
        <v>1</v>
      </c>
      <c r="AQ114" s="90" t="str">
        <f>IFERROR(('Medical equipment-OST'!AP122*AP114)/AW114, "0")</f>
        <v>0</v>
      </c>
      <c r="AR114" s="90">
        <f>IF('Medical equipment-OST'!AO122="Yes", 'Service providers'!H124, 1)</f>
        <v>1</v>
      </c>
      <c r="AS114" s="90" t="str">
        <f>IFERROR(('Medical equipment-OST'!AQ122*AR114)/AW114, "0")</f>
        <v>0</v>
      </c>
      <c r="AT114" s="90">
        <f>IF('Medical equipment-OST'!AL122="yes", 1, 0)</f>
        <v>0</v>
      </c>
      <c r="AU114" s="90">
        <f>IF('Medical equipment-OST'!AM122="yes", 1, 0)</f>
        <v>0</v>
      </c>
      <c r="AV114" s="90">
        <f>IF('Medical equipment-OST'!AN122="yes", 1, 0)</f>
        <v>0</v>
      </c>
      <c r="AW114" s="90">
        <f t="shared" si="29"/>
        <v>0</v>
      </c>
      <c r="AX114" s="90">
        <f>IF('Medical equipment-OST'!AV122="Yes", 'Service providers'!G124, 1)</f>
        <v>1</v>
      </c>
      <c r="AY114" s="90" t="str">
        <f>IFERROR(('Medical equipment-OST'!AW122*AX114)/BE114, "0")</f>
        <v>0</v>
      </c>
      <c r="AZ114" s="90">
        <f>IF('Medical equipment-OST'!AV122="Yes", 'Service providers'!H124, 1)</f>
        <v>1</v>
      </c>
      <c r="BA114" s="90" t="str">
        <f>IFERROR(('Medical equipment-OST'!AX122*AZ114)/BE114, "0")</f>
        <v>0</v>
      </c>
      <c r="BB114" s="90">
        <f>IF('Medical equipment-OST'!AS122="yes", 1, 0)</f>
        <v>0</v>
      </c>
      <c r="BC114" s="90">
        <f>IF('Medical equipment-OST'!AT122="yes", 1, 0)</f>
        <v>0</v>
      </c>
      <c r="BD114" s="90">
        <f>IF('Medical equipment-OST'!AU122="yes", 1, 0)</f>
        <v>0</v>
      </c>
      <c r="BE114" s="90">
        <f t="shared" si="30"/>
        <v>0</v>
      </c>
      <c r="BF114" s="90">
        <f>IF('Medical equipment-OST'!BC122="Yes", 'Service providers'!G124, 1)</f>
        <v>1</v>
      </c>
      <c r="BG114" s="90" t="str">
        <f>IFERROR(('Medical equipment-OST'!BD122*BF114)/BM114, "0")</f>
        <v>0</v>
      </c>
      <c r="BH114" s="90">
        <f>IF('Medical equipment-OST'!BC122="Yes", 'Service providers'!H124, 1)</f>
        <v>1</v>
      </c>
      <c r="BI114" s="90" t="str">
        <f>IFERROR(('Medical equipment-OST'!BE122*BH114)/BM114, "0")</f>
        <v>0</v>
      </c>
      <c r="BJ114" s="90">
        <f>IF('Medical equipment-OST'!AZ122="yes", 1, 0)</f>
        <v>0</v>
      </c>
      <c r="BK114" s="90">
        <f>IF('Medical equipment-OST'!BA122="yes", 1, 0)</f>
        <v>0</v>
      </c>
      <c r="BL114" s="90">
        <f>IF('Medical equipment-OST'!BB122="yes", 1, 0)</f>
        <v>0</v>
      </c>
      <c r="BM114" s="90">
        <f t="shared" si="31"/>
        <v>0</v>
      </c>
    </row>
    <row r="115" spans="1:65" x14ac:dyDescent="0.25">
      <c r="A115" s="98" t="str">
        <f>'Service providers'!A125</f>
        <v>Enter name of Site 7</v>
      </c>
      <c r="B115" s="90">
        <f>IF('Medical equipment-OST'!F123="Yes", 'Service providers'!G125, 1)</f>
        <v>1</v>
      </c>
      <c r="C115" s="90" t="str">
        <f>IFERROR(('Medical equipment-OST'!G123*B115)/I115, "0")</f>
        <v>0</v>
      </c>
      <c r="D115" s="90">
        <f>IF('Medical equipment-OST'!F123="Yes", 'Service providers'!H125, 1)</f>
        <v>1</v>
      </c>
      <c r="E115" s="90" t="str">
        <f>IFERROR(('Medical equipment-OST'!H123*D115)/I115, "0")</f>
        <v>0</v>
      </c>
      <c r="F115" s="90">
        <f>IF('Medical equipment-OST'!C123="yes", 1, 0)</f>
        <v>0</v>
      </c>
      <c r="G115" s="90">
        <f>IF('Medical equipment-OST'!D123="yes", 1, 0)</f>
        <v>0</v>
      </c>
      <c r="H115" s="90">
        <f>IF('Medical equipment-OST'!E123="yes", 1, 0)</f>
        <v>0</v>
      </c>
      <c r="I115" s="90">
        <f t="shared" si="24"/>
        <v>0</v>
      </c>
      <c r="J115" s="90">
        <f>IF('Medical equipment-OST'!M123="Yes", 'Service providers'!G125, 1)</f>
        <v>1</v>
      </c>
      <c r="K115" s="90" t="str">
        <f>IFERROR(('Medical equipment-OST'!N123*J115)/Q115, "0")</f>
        <v>0</v>
      </c>
      <c r="L115" s="90">
        <f>IF('Medical equipment-OST'!M123="Yes", 'Service providers'!H125, 1)</f>
        <v>1</v>
      </c>
      <c r="M115" s="90" t="str">
        <f>IFERROR(('Medical equipment-OST'!O123*L115)/Q115, "0")</f>
        <v>0</v>
      </c>
      <c r="N115" s="90">
        <f>IF('Medical equipment-OST'!J123="yes", 1, 0)</f>
        <v>0</v>
      </c>
      <c r="O115" s="90">
        <f>IF('Medical equipment-OST'!K123="yes", 1, 0)</f>
        <v>0</v>
      </c>
      <c r="P115" s="90">
        <f>IF('Medical equipment-OST'!L123="yes", 1, 0)</f>
        <v>0</v>
      </c>
      <c r="Q115" s="90">
        <f t="shared" si="25"/>
        <v>0</v>
      </c>
      <c r="R115" s="90">
        <f>IF('Medical equipment-OST'!T123="Yes", 'Service providers'!G125, 1)</f>
        <v>1</v>
      </c>
      <c r="S115" s="90" t="str">
        <f>IFERROR(('Medical equipment-OST'!U123*R115)/Y115, "0")</f>
        <v>0</v>
      </c>
      <c r="T115" s="90">
        <f>IF('Medical equipment-OST'!T123="Yes", 'Service providers'!H125, 1)</f>
        <v>1</v>
      </c>
      <c r="U115" s="90" t="str">
        <f>IFERROR(('Medical equipment-OST'!V123*T115)/Y115, "0")</f>
        <v>0</v>
      </c>
      <c r="V115" s="90">
        <f>IF('Medical equipment-OST'!Q123="yes", 1, 0)</f>
        <v>0</v>
      </c>
      <c r="W115" s="90">
        <f>IF('Medical equipment-OST'!R123="yes", 1, 0)</f>
        <v>0</v>
      </c>
      <c r="X115" s="90">
        <f>IF('Medical equipment-OST'!S123="yes", 1, 0)</f>
        <v>0</v>
      </c>
      <c r="Y115" s="90">
        <f t="shared" si="26"/>
        <v>0</v>
      </c>
      <c r="Z115" s="90">
        <f>IF('Medical equipment-OST'!AA123="Yes", 'Service providers'!G125, 1)</f>
        <v>1</v>
      </c>
      <c r="AA115" s="90" t="str">
        <f>IFERROR(('Medical equipment-OST'!AB123*Z115)/AG115, "0")</f>
        <v>0</v>
      </c>
      <c r="AB115" s="90">
        <f>IF('Medical equipment-OST'!AA123="Yes", 'Service providers'!H125, 1)</f>
        <v>1</v>
      </c>
      <c r="AC115" s="90" t="str">
        <f>IFERROR(('Medical equipment-OST'!AC123*AB115)/AG115, "0")</f>
        <v>0</v>
      </c>
      <c r="AD115" s="90">
        <f>IF('Medical equipment-OST'!X123="yes", 1, 0)</f>
        <v>0</v>
      </c>
      <c r="AE115" s="90">
        <f>IF('Medical equipment-OST'!Y123="yes", 1, 0)</f>
        <v>0</v>
      </c>
      <c r="AF115" s="90">
        <f>IF('Medical equipment-OST'!Z123="yes", 1, 0)</f>
        <v>0</v>
      </c>
      <c r="AG115" s="90">
        <f t="shared" si="27"/>
        <v>0</v>
      </c>
      <c r="AH115" s="90">
        <f>IF('Medical equipment-OST'!AH123="Yes", 'Service providers'!G125, 1)</f>
        <v>1</v>
      </c>
      <c r="AI115" s="90" t="str">
        <f>IFERROR(('Medical equipment-OST'!AI123*AH115)/AO115, "0")</f>
        <v>0</v>
      </c>
      <c r="AJ115" s="90">
        <f>IF('Medical equipment-OST'!AH123="Yes", 'Service providers'!H125, 1)</f>
        <v>1</v>
      </c>
      <c r="AK115" s="90" t="str">
        <f>IFERROR(('Medical equipment-OST'!AJ123*AJ115)/AO115, "0")</f>
        <v>0</v>
      </c>
      <c r="AL115" s="90">
        <f>IF('Medical equipment-OST'!AE123="yes", 1, 0)</f>
        <v>0</v>
      </c>
      <c r="AM115" s="90">
        <f>IF('Medical equipment-OST'!AF123="yes", 1, 0)</f>
        <v>0</v>
      </c>
      <c r="AN115" s="90">
        <f>IF('Medical equipment-OST'!AG123="yes", 1, 0)</f>
        <v>0</v>
      </c>
      <c r="AO115" s="90">
        <f t="shared" si="28"/>
        <v>0</v>
      </c>
      <c r="AP115" s="90">
        <f>IF('Medical equipment-OST'!AO123="Yes", 'Service providers'!G125, 1)</f>
        <v>1</v>
      </c>
      <c r="AQ115" s="90" t="str">
        <f>IFERROR(('Medical equipment-OST'!AP123*AP115)/AW115, "0")</f>
        <v>0</v>
      </c>
      <c r="AR115" s="90">
        <f>IF('Medical equipment-OST'!AO123="Yes", 'Service providers'!H125, 1)</f>
        <v>1</v>
      </c>
      <c r="AS115" s="90" t="str">
        <f>IFERROR(('Medical equipment-OST'!AQ123*AR115)/AW115, "0")</f>
        <v>0</v>
      </c>
      <c r="AT115" s="90">
        <f>IF('Medical equipment-OST'!AL123="yes", 1, 0)</f>
        <v>0</v>
      </c>
      <c r="AU115" s="90">
        <f>IF('Medical equipment-OST'!AM123="yes", 1, 0)</f>
        <v>0</v>
      </c>
      <c r="AV115" s="90">
        <f>IF('Medical equipment-OST'!AN123="yes", 1, 0)</f>
        <v>0</v>
      </c>
      <c r="AW115" s="90">
        <f t="shared" si="29"/>
        <v>0</v>
      </c>
      <c r="AX115" s="90">
        <f>IF('Medical equipment-OST'!AV123="Yes", 'Service providers'!G125, 1)</f>
        <v>1</v>
      </c>
      <c r="AY115" s="90" t="str">
        <f>IFERROR(('Medical equipment-OST'!AW123*AX115)/BE115, "0")</f>
        <v>0</v>
      </c>
      <c r="AZ115" s="90">
        <f>IF('Medical equipment-OST'!AV123="Yes", 'Service providers'!H125, 1)</f>
        <v>1</v>
      </c>
      <c r="BA115" s="90" t="str">
        <f>IFERROR(('Medical equipment-OST'!AX123*AZ115)/BE115, "0")</f>
        <v>0</v>
      </c>
      <c r="BB115" s="90">
        <f>IF('Medical equipment-OST'!AS123="yes", 1, 0)</f>
        <v>0</v>
      </c>
      <c r="BC115" s="90">
        <f>IF('Medical equipment-OST'!AT123="yes", 1, 0)</f>
        <v>0</v>
      </c>
      <c r="BD115" s="90">
        <f>IF('Medical equipment-OST'!AU123="yes", 1, 0)</f>
        <v>0</v>
      </c>
      <c r="BE115" s="90">
        <f t="shared" si="30"/>
        <v>0</v>
      </c>
      <c r="BF115" s="90">
        <f>IF('Medical equipment-OST'!BC123="Yes", 'Service providers'!G125, 1)</f>
        <v>1</v>
      </c>
      <c r="BG115" s="90" t="str">
        <f>IFERROR(('Medical equipment-OST'!BD123*BF115)/BM115, "0")</f>
        <v>0</v>
      </c>
      <c r="BH115" s="90">
        <f>IF('Medical equipment-OST'!BC123="Yes", 'Service providers'!H125, 1)</f>
        <v>1</v>
      </c>
      <c r="BI115" s="90" t="str">
        <f>IFERROR(('Medical equipment-OST'!BE123*BH115)/BM115, "0")</f>
        <v>0</v>
      </c>
      <c r="BJ115" s="90">
        <f>IF('Medical equipment-OST'!AZ123="yes", 1, 0)</f>
        <v>0</v>
      </c>
      <c r="BK115" s="90">
        <f>IF('Medical equipment-OST'!BA123="yes", 1, 0)</f>
        <v>0</v>
      </c>
      <c r="BL115" s="90">
        <f>IF('Medical equipment-OST'!BB123="yes", 1, 0)</f>
        <v>0</v>
      </c>
      <c r="BM115" s="90">
        <f t="shared" si="31"/>
        <v>0</v>
      </c>
    </row>
    <row r="116" spans="1:65" x14ac:dyDescent="0.25">
      <c r="A116" s="98" t="str">
        <f>'Service providers'!A126</f>
        <v>Enter name of Site 8</v>
      </c>
      <c r="B116" s="90">
        <f>IF('Medical equipment-OST'!F124="Yes", 'Service providers'!G126, 1)</f>
        <v>1</v>
      </c>
      <c r="C116" s="90" t="str">
        <f>IFERROR(('Medical equipment-OST'!G124*B116)/I116, "0")</f>
        <v>0</v>
      </c>
      <c r="D116" s="90">
        <f>IF('Medical equipment-OST'!F124="Yes", 'Service providers'!H126, 1)</f>
        <v>1</v>
      </c>
      <c r="E116" s="90" t="str">
        <f>IFERROR(('Medical equipment-OST'!H124*D116)/I116, "0")</f>
        <v>0</v>
      </c>
      <c r="F116" s="90">
        <f>IF('Medical equipment-OST'!C124="yes", 1, 0)</f>
        <v>0</v>
      </c>
      <c r="G116" s="90">
        <f>IF('Medical equipment-OST'!D124="yes", 1, 0)</f>
        <v>0</v>
      </c>
      <c r="H116" s="90">
        <f>IF('Medical equipment-OST'!E124="yes", 1, 0)</f>
        <v>0</v>
      </c>
      <c r="I116" s="90">
        <f t="shared" si="24"/>
        <v>0</v>
      </c>
      <c r="J116" s="90">
        <f>IF('Medical equipment-OST'!M124="Yes", 'Service providers'!G126, 1)</f>
        <v>1</v>
      </c>
      <c r="K116" s="90" t="str">
        <f>IFERROR(('Medical equipment-OST'!N124*J116)/Q116, "0")</f>
        <v>0</v>
      </c>
      <c r="L116" s="90">
        <f>IF('Medical equipment-OST'!M124="Yes", 'Service providers'!H126, 1)</f>
        <v>1</v>
      </c>
      <c r="M116" s="90" t="str">
        <f>IFERROR(('Medical equipment-OST'!O124*L116)/Q116, "0")</f>
        <v>0</v>
      </c>
      <c r="N116" s="90">
        <f>IF('Medical equipment-OST'!J124="yes", 1, 0)</f>
        <v>0</v>
      </c>
      <c r="O116" s="90">
        <f>IF('Medical equipment-OST'!K124="yes", 1, 0)</f>
        <v>0</v>
      </c>
      <c r="P116" s="90">
        <f>IF('Medical equipment-OST'!L124="yes", 1, 0)</f>
        <v>0</v>
      </c>
      <c r="Q116" s="90">
        <f t="shared" si="25"/>
        <v>0</v>
      </c>
      <c r="R116" s="90">
        <f>IF('Medical equipment-OST'!T124="Yes", 'Service providers'!G126, 1)</f>
        <v>1</v>
      </c>
      <c r="S116" s="90" t="str">
        <f>IFERROR(('Medical equipment-OST'!U124*R116)/Y116, "0")</f>
        <v>0</v>
      </c>
      <c r="T116" s="90">
        <f>IF('Medical equipment-OST'!T124="Yes", 'Service providers'!H126, 1)</f>
        <v>1</v>
      </c>
      <c r="U116" s="90" t="str">
        <f>IFERROR(('Medical equipment-OST'!V124*T116)/Y116, "0")</f>
        <v>0</v>
      </c>
      <c r="V116" s="90">
        <f>IF('Medical equipment-OST'!Q124="yes", 1, 0)</f>
        <v>0</v>
      </c>
      <c r="W116" s="90">
        <f>IF('Medical equipment-OST'!R124="yes", 1, 0)</f>
        <v>0</v>
      </c>
      <c r="X116" s="90">
        <f>IF('Medical equipment-OST'!S124="yes", 1, 0)</f>
        <v>0</v>
      </c>
      <c r="Y116" s="90">
        <f t="shared" si="26"/>
        <v>0</v>
      </c>
      <c r="Z116" s="90">
        <f>IF('Medical equipment-OST'!AA124="Yes", 'Service providers'!G126, 1)</f>
        <v>1</v>
      </c>
      <c r="AA116" s="90" t="str">
        <f>IFERROR(('Medical equipment-OST'!AB124*Z116)/AG116, "0")</f>
        <v>0</v>
      </c>
      <c r="AB116" s="90">
        <f>IF('Medical equipment-OST'!AA124="Yes", 'Service providers'!H126, 1)</f>
        <v>1</v>
      </c>
      <c r="AC116" s="90" t="str">
        <f>IFERROR(('Medical equipment-OST'!AC124*AB116)/AG116, "0")</f>
        <v>0</v>
      </c>
      <c r="AD116" s="90">
        <f>IF('Medical equipment-OST'!X124="yes", 1, 0)</f>
        <v>0</v>
      </c>
      <c r="AE116" s="90">
        <f>IF('Medical equipment-OST'!Y124="yes", 1, 0)</f>
        <v>0</v>
      </c>
      <c r="AF116" s="90">
        <f>IF('Medical equipment-OST'!Z124="yes", 1, 0)</f>
        <v>0</v>
      </c>
      <c r="AG116" s="90">
        <f t="shared" si="27"/>
        <v>0</v>
      </c>
      <c r="AH116" s="90">
        <f>IF('Medical equipment-OST'!AH124="Yes", 'Service providers'!G126, 1)</f>
        <v>1</v>
      </c>
      <c r="AI116" s="90" t="str">
        <f>IFERROR(('Medical equipment-OST'!AI124*AH116)/AO116, "0")</f>
        <v>0</v>
      </c>
      <c r="AJ116" s="90">
        <f>IF('Medical equipment-OST'!AH124="Yes", 'Service providers'!H126, 1)</f>
        <v>1</v>
      </c>
      <c r="AK116" s="90" t="str">
        <f>IFERROR(('Medical equipment-OST'!AJ124*AJ116)/AO116, "0")</f>
        <v>0</v>
      </c>
      <c r="AL116" s="90">
        <f>IF('Medical equipment-OST'!AE124="yes", 1, 0)</f>
        <v>0</v>
      </c>
      <c r="AM116" s="90">
        <f>IF('Medical equipment-OST'!AF124="yes", 1, 0)</f>
        <v>0</v>
      </c>
      <c r="AN116" s="90">
        <f>IF('Medical equipment-OST'!AG124="yes", 1, 0)</f>
        <v>0</v>
      </c>
      <c r="AO116" s="90">
        <f t="shared" si="28"/>
        <v>0</v>
      </c>
      <c r="AP116" s="90">
        <f>IF('Medical equipment-OST'!AO124="Yes", 'Service providers'!G126, 1)</f>
        <v>1</v>
      </c>
      <c r="AQ116" s="90" t="str">
        <f>IFERROR(('Medical equipment-OST'!AP124*AP116)/AW116, "0")</f>
        <v>0</v>
      </c>
      <c r="AR116" s="90">
        <f>IF('Medical equipment-OST'!AO124="Yes", 'Service providers'!H126, 1)</f>
        <v>1</v>
      </c>
      <c r="AS116" s="90" t="str">
        <f>IFERROR(('Medical equipment-OST'!AQ124*AR116)/AW116, "0")</f>
        <v>0</v>
      </c>
      <c r="AT116" s="90">
        <f>IF('Medical equipment-OST'!AL124="yes", 1, 0)</f>
        <v>0</v>
      </c>
      <c r="AU116" s="90">
        <f>IF('Medical equipment-OST'!AM124="yes", 1, 0)</f>
        <v>0</v>
      </c>
      <c r="AV116" s="90">
        <f>IF('Medical equipment-OST'!AN124="yes", 1, 0)</f>
        <v>0</v>
      </c>
      <c r="AW116" s="90">
        <f t="shared" si="29"/>
        <v>0</v>
      </c>
      <c r="AX116" s="90">
        <f>IF('Medical equipment-OST'!AV124="Yes", 'Service providers'!G126, 1)</f>
        <v>1</v>
      </c>
      <c r="AY116" s="90" t="str">
        <f>IFERROR(('Medical equipment-OST'!AW124*AX116)/BE116, "0")</f>
        <v>0</v>
      </c>
      <c r="AZ116" s="90">
        <f>IF('Medical equipment-OST'!AV124="Yes", 'Service providers'!H126, 1)</f>
        <v>1</v>
      </c>
      <c r="BA116" s="90" t="str">
        <f>IFERROR(('Medical equipment-OST'!AX124*AZ116)/BE116, "0")</f>
        <v>0</v>
      </c>
      <c r="BB116" s="90">
        <f>IF('Medical equipment-OST'!AS124="yes", 1, 0)</f>
        <v>0</v>
      </c>
      <c r="BC116" s="90">
        <f>IF('Medical equipment-OST'!AT124="yes", 1, 0)</f>
        <v>0</v>
      </c>
      <c r="BD116" s="90">
        <f>IF('Medical equipment-OST'!AU124="yes", 1, 0)</f>
        <v>0</v>
      </c>
      <c r="BE116" s="90">
        <f t="shared" si="30"/>
        <v>0</v>
      </c>
      <c r="BF116" s="90">
        <f>IF('Medical equipment-OST'!BC124="Yes", 'Service providers'!G126, 1)</f>
        <v>1</v>
      </c>
      <c r="BG116" s="90" t="str">
        <f>IFERROR(('Medical equipment-OST'!BD124*BF116)/BM116, "0")</f>
        <v>0</v>
      </c>
      <c r="BH116" s="90">
        <f>IF('Medical equipment-OST'!BC124="Yes", 'Service providers'!H126, 1)</f>
        <v>1</v>
      </c>
      <c r="BI116" s="90" t="str">
        <f>IFERROR(('Medical equipment-OST'!BE124*BH116)/BM116, "0")</f>
        <v>0</v>
      </c>
      <c r="BJ116" s="90">
        <f>IF('Medical equipment-OST'!AZ124="yes", 1, 0)</f>
        <v>0</v>
      </c>
      <c r="BK116" s="90">
        <f>IF('Medical equipment-OST'!BA124="yes", 1, 0)</f>
        <v>0</v>
      </c>
      <c r="BL116" s="90">
        <f>IF('Medical equipment-OST'!BB124="yes", 1, 0)</f>
        <v>0</v>
      </c>
      <c r="BM116" s="90">
        <f t="shared" si="31"/>
        <v>0</v>
      </c>
    </row>
    <row r="117" spans="1:65" x14ac:dyDescent="0.25">
      <c r="A117" s="98" t="str">
        <f>'Service providers'!A127</f>
        <v>Enter name of Site 9</v>
      </c>
      <c r="B117" s="90">
        <f>IF('Medical equipment-OST'!F125="Yes", 'Service providers'!G127, 1)</f>
        <v>1</v>
      </c>
      <c r="C117" s="90" t="str">
        <f>IFERROR(('Medical equipment-OST'!G125*B117)/I117, "0")</f>
        <v>0</v>
      </c>
      <c r="D117" s="90">
        <f>IF('Medical equipment-OST'!F125="Yes", 'Service providers'!H127, 1)</f>
        <v>1</v>
      </c>
      <c r="E117" s="90" t="str">
        <f>IFERROR(('Medical equipment-OST'!H125*D117)/I117, "0")</f>
        <v>0</v>
      </c>
      <c r="F117" s="90">
        <f>IF('Medical equipment-OST'!C125="yes", 1, 0)</f>
        <v>0</v>
      </c>
      <c r="G117" s="90">
        <f>IF('Medical equipment-OST'!D125="yes", 1, 0)</f>
        <v>0</v>
      </c>
      <c r="H117" s="90">
        <f>IF('Medical equipment-OST'!E125="yes", 1, 0)</f>
        <v>0</v>
      </c>
      <c r="I117" s="90">
        <f t="shared" si="24"/>
        <v>0</v>
      </c>
      <c r="J117" s="90">
        <f>IF('Medical equipment-OST'!M125="Yes", 'Service providers'!G127, 1)</f>
        <v>1</v>
      </c>
      <c r="K117" s="90" t="str">
        <f>IFERROR(('Medical equipment-OST'!N125*J117)/Q117, "0")</f>
        <v>0</v>
      </c>
      <c r="L117" s="90">
        <f>IF('Medical equipment-OST'!M125="Yes", 'Service providers'!H127, 1)</f>
        <v>1</v>
      </c>
      <c r="M117" s="90" t="str">
        <f>IFERROR(('Medical equipment-OST'!O125*L117)/Q117, "0")</f>
        <v>0</v>
      </c>
      <c r="N117" s="90">
        <f>IF('Medical equipment-OST'!J125="yes", 1, 0)</f>
        <v>0</v>
      </c>
      <c r="O117" s="90">
        <f>IF('Medical equipment-OST'!K125="yes", 1, 0)</f>
        <v>0</v>
      </c>
      <c r="P117" s="90">
        <f>IF('Medical equipment-OST'!L125="yes", 1, 0)</f>
        <v>0</v>
      </c>
      <c r="Q117" s="90">
        <f t="shared" si="25"/>
        <v>0</v>
      </c>
      <c r="R117" s="90">
        <f>IF('Medical equipment-OST'!T125="Yes", 'Service providers'!G127, 1)</f>
        <v>1</v>
      </c>
      <c r="S117" s="90" t="str">
        <f>IFERROR(('Medical equipment-OST'!U125*R117)/Y117, "0")</f>
        <v>0</v>
      </c>
      <c r="T117" s="90">
        <f>IF('Medical equipment-OST'!T125="Yes", 'Service providers'!H127, 1)</f>
        <v>1</v>
      </c>
      <c r="U117" s="90" t="str">
        <f>IFERROR(('Medical equipment-OST'!V125*T117)/Y117, "0")</f>
        <v>0</v>
      </c>
      <c r="V117" s="90">
        <f>IF('Medical equipment-OST'!Q125="yes", 1, 0)</f>
        <v>0</v>
      </c>
      <c r="W117" s="90">
        <f>IF('Medical equipment-OST'!R125="yes", 1, 0)</f>
        <v>0</v>
      </c>
      <c r="X117" s="90">
        <f>IF('Medical equipment-OST'!S125="yes", 1, 0)</f>
        <v>0</v>
      </c>
      <c r="Y117" s="90">
        <f t="shared" si="26"/>
        <v>0</v>
      </c>
      <c r="Z117" s="90">
        <f>IF('Medical equipment-OST'!AA125="Yes", 'Service providers'!G127, 1)</f>
        <v>1</v>
      </c>
      <c r="AA117" s="90" t="str">
        <f>IFERROR(('Medical equipment-OST'!AB125*Z117)/AG117, "0")</f>
        <v>0</v>
      </c>
      <c r="AB117" s="90">
        <f>IF('Medical equipment-OST'!AA125="Yes", 'Service providers'!H127, 1)</f>
        <v>1</v>
      </c>
      <c r="AC117" s="90" t="str">
        <f>IFERROR(('Medical equipment-OST'!AC125*AB117)/AG117, "0")</f>
        <v>0</v>
      </c>
      <c r="AD117" s="90">
        <f>IF('Medical equipment-OST'!X125="yes", 1, 0)</f>
        <v>0</v>
      </c>
      <c r="AE117" s="90">
        <f>IF('Medical equipment-OST'!Y125="yes", 1, 0)</f>
        <v>0</v>
      </c>
      <c r="AF117" s="90">
        <f>IF('Medical equipment-OST'!Z125="yes", 1, 0)</f>
        <v>0</v>
      </c>
      <c r="AG117" s="90">
        <f t="shared" si="27"/>
        <v>0</v>
      </c>
      <c r="AH117" s="90">
        <f>IF('Medical equipment-OST'!AH125="Yes", 'Service providers'!G127, 1)</f>
        <v>1</v>
      </c>
      <c r="AI117" s="90" t="str">
        <f>IFERROR(('Medical equipment-OST'!AI125*AH117)/AO117, "0")</f>
        <v>0</v>
      </c>
      <c r="AJ117" s="90">
        <f>IF('Medical equipment-OST'!AH125="Yes", 'Service providers'!H127, 1)</f>
        <v>1</v>
      </c>
      <c r="AK117" s="90" t="str">
        <f>IFERROR(('Medical equipment-OST'!AJ125*AJ117)/AO117, "0")</f>
        <v>0</v>
      </c>
      <c r="AL117" s="90">
        <f>IF('Medical equipment-OST'!AE125="yes", 1, 0)</f>
        <v>0</v>
      </c>
      <c r="AM117" s="90">
        <f>IF('Medical equipment-OST'!AF125="yes", 1, 0)</f>
        <v>0</v>
      </c>
      <c r="AN117" s="90">
        <f>IF('Medical equipment-OST'!AG125="yes", 1, 0)</f>
        <v>0</v>
      </c>
      <c r="AO117" s="90">
        <f t="shared" si="28"/>
        <v>0</v>
      </c>
      <c r="AP117" s="90">
        <f>IF('Medical equipment-OST'!AO125="Yes", 'Service providers'!G127, 1)</f>
        <v>1</v>
      </c>
      <c r="AQ117" s="90" t="str">
        <f>IFERROR(('Medical equipment-OST'!AP125*AP117)/AW117, "0")</f>
        <v>0</v>
      </c>
      <c r="AR117" s="90">
        <f>IF('Medical equipment-OST'!AO125="Yes", 'Service providers'!H127, 1)</f>
        <v>1</v>
      </c>
      <c r="AS117" s="90" t="str">
        <f>IFERROR(('Medical equipment-OST'!AQ125*AR117)/AW117, "0")</f>
        <v>0</v>
      </c>
      <c r="AT117" s="90">
        <f>IF('Medical equipment-OST'!AL125="yes", 1, 0)</f>
        <v>0</v>
      </c>
      <c r="AU117" s="90">
        <f>IF('Medical equipment-OST'!AM125="yes", 1, 0)</f>
        <v>0</v>
      </c>
      <c r="AV117" s="90">
        <f>IF('Medical equipment-OST'!AN125="yes", 1, 0)</f>
        <v>0</v>
      </c>
      <c r="AW117" s="90">
        <f t="shared" si="29"/>
        <v>0</v>
      </c>
      <c r="AX117" s="90">
        <f>IF('Medical equipment-OST'!AV125="Yes", 'Service providers'!G127, 1)</f>
        <v>1</v>
      </c>
      <c r="AY117" s="90" t="str">
        <f>IFERROR(('Medical equipment-OST'!AW125*AX117)/BE117, "0")</f>
        <v>0</v>
      </c>
      <c r="AZ117" s="90">
        <f>IF('Medical equipment-OST'!AV125="Yes", 'Service providers'!H127, 1)</f>
        <v>1</v>
      </c>
      <c r="BA117" s="90" t="str">
        <f>IFERROR(('Medical equipment-OST'!AX125*AZ117)/BE117, "0")</f>
        <v>0</v>
      </c>
      <c r="BB117" s="90">
        <f>IF('Medical equipment-OST'!AS125="yes", 1, 0)</f>
        <v>0</v>
      </c>
      <c r="BC117" s="90">
        <f>IF('Medical equipment-OST'!AT125="yes", 1, 0)</f>
        <v>0</v>
      </c>
      <c r="BD117" s="90">
        <f>IF('Medical equipment-OST'!AU125="yes", 1, 0)</f>
        <v>0</v>
      </c>
      <c r="BE117" s="90">
        <f t="shared" si="30"/>
        <v>0</v>
      </c>
      <c r="BF117" s="90">
        <f>IF('Medical equipment-OST'!BC125="Yes", 'Service providers'!G127, 1)</f>
        <v>1</v>
      </c>
      <c r="BG117" s="90" t="str">
        <f>IFERROR(('Medical equipment-OST'!BD125*BF117)/BM117, "0")</f>
        <v>0</v>
      </c>
      <c r="BH117" s="90">
        <f>IF('Medical equipment-OST'!BC125="Yes", 'Service providers'!H127, 1)</f>
        <v>1</v>
      </c>
      <c r="BI117" s="90" t="str">
        <f>IFERROR(('Medical equipment-OST'!BE125*BH117)/BM117, "0")</f>
        <v>0</v>
      </c>
      <c r="BJ117" s="90">
        <f>IF('Medical equipment-OST'!AZ125="yes", 1, 0)</f>
        <v>0</v>
      </c>
      <c r="BK117" s="90">
        <f>IF('Medical equipment-OST'!BA125="yes", 1, 0)</f>
        <v>0</v>
      </c>
      <c r="BL117" s="90">
        <f>IF('Medical equipment-OST'!BB125="yes", 1, 0)</f>
        <v>0</v>
      </c>
      <c r="BM117" s="90">
        <f t="shared" si="31"/>
        <v>0</v>
      </c>
    </row>
    <row r="118" spans="1:65" x14ac:dyDescent="0.25">
      <c r="A118" s="98" t="str">
        <f>'Service providers'!A128</f>
        <v>Enter name of Site 10</v>
      </c>
      <c r="B118" s="90">
        <f>IF('Medical equipment-OST'!F126="Yes", 'Service providers'!G128, 1)</f>
        <v>1</v>
      </c>
      <c r="C118" s="90" t="str">
        <f>IFERROR(('Medical equipment-OST'!G126*B118)/I118, "0")</f>
        <v>0</v>
      </c>
      <c r="D118" s="90">
        <f>IF('Medical equipment-OST'!F126="Yes", 'Service providers'!H128, 1)</f>
        <v>1</v>
      </c>
      <c r="E118" s="90" t="str">
        <f>IFERROR(('Medical equipment-OST'!H126*D118)/I118, "0")</f>
        <v>0</v>
      </c>
      <c r="F118" s="90">
        <f>IF('Medical equipment-OST'!C126="yes", 1, 0)</f>
        <v>0</v>
      </c>
      <c r="G118" s="90">
        <f>IF('Medical equipment-OST'!D126="yes", 1, 0)</f>
        <v>0</v>
      </c>
      <c r="H118" s="90">
        <f>IF('Medical equipment-OST'!E126="yes", 1, 0)</f>
        <v>0</v>
      </c>
      <c r="I118" s="90">
        <f t="shared" si="24"/>
        <v>0</v>
      </c>
      <c r="J118" s="90">
        <f>IF('Medical equipment-OST'!M126="Yes", 'Service providers'!G128, 1)</f>
        <v>1</v>
      </c>
      <c r="K118" s="90" t="str">
        <f>IFERROR(('Medical equipment-OST'!N126*J118)/Q118, "0")</f>
        <v>0</v>
      </c>
      <c r="L118" s="90">
        <f>IF('Medical equipment-OST'!M126="Yes", 'Service providers'!H128, 1)</f>
        <v>1</v>
      </c>
      <c r="M118" s="90" t="str">
        <f>IFERROR(('Medical equipment-OST'!O126*L118)/Q118, "0")</f>
        <v>0</v>
      </c>
      <c r="N118" s="90">
        <f>IF('Medical equipment-OST'!J126="yes", 1, 0)</f>
        <v>0</v>
      </c>
      <c r="O118" s="90">
        <f>IF('Medical equipment-OST'!K126="yes", 1, 0)</f>
        <v>0</v>
      </c>
      <c r="P118" s="90">
        <f>IF('Medical equipment-OST'!L126="yes", 1, 0)</f>
        <v>0</v>
      </c>
      <c r="Q118" s="90">
        <f t="shared" si="25"/>
        <v>0</v>
      </c>
      <c r="R118" s="90">
        <f>IF('Medical equipment-OST'!T126="Yes", 'Service providers'!G128, 1)</f>
        <v>1</v>
      </c>
      <c r="S118" s="90" t="str">
        <f>IFERROR(('Medical equipment-OST'!U126*R118)/Y118, "0")</f>
        <v>0</v>
      </c>
      <c r="T118" s="90">
        <f>IF('Medical equipment-OST'!T126="Yes", 'Service providers'!H128, 1)</f>
        <v>1</v>
      </c>
      <c r="U118" s="90" t="str">
        <f>IFERROR(('Medical equipment-OST'!V126*T118)/Y118, "0")</f>
        <v>0</v>
      </c>
      <c r="V118" s="90">
        <f>IF('Medical equipment-OST'!Q126="yes", 1, 0)</f>
        <v>0</v>
      </c>
      <c r="W118" s="90">
        <f>IF('Medical equipment-OST'!R126="yes", 1, 0)</f>
        <v>0</v>
      </c>
      <c r="X118" s="90">
        <f>IF('Medical equipment-OST'!S126="yes", 1, 0)</f>
        <v>0</v>
      </c>
      <c r="Y118" s="90">
        <f t="shared" si="26"/>
        <v>0</v>
      </c>
      <c r="Z118" s="90">
        <f>IF('Medical equipment-OST'!AA126="Yes", 'Service providers'!G128, 1)</f>
        <v>1</v>
      </c>
      <c r="AA118" s="90" t="str">
        <f>IFERROR(('Medical equipment-OST'!AB126*Z118)/AG118, "0")</f>
        <v>0</v>
      </c>
      <c r="AB118" s="90">
        <f>IF('Medical equipment-OST'!AA126="Yes", 'Service providers'!H128, 1)</f>
        <v>1</v>
      </c>
      <c r="AC118" s="90" t="str">
        <f>IFERROR(('Medical equipment-OST'!AC126*AB118)/AG118, "0")</f>
        <v>0</v>
      </c>
      <c r="AD118" s="90">
        <f>IF('Medical equipment-OST'!X126="yes", 1, 0)</f>
        <v>0</v>
      </c>
      <c r="AE118" s="90">
        <f>IF('Medical equipment-OST'!Y126="yes", 1, 0)</f>
        <v>0</v>
      </c>
      <c r="AF118" s="90">
        <f>IF('Medical equipment-OST'!Z126="yes", 1, 0)</f>
        <v>0</v>
      </c>
      <c r="AG118" s="90">
        <f t="shared" si="27"/>
        <v>0</v>
      </c>
      <c r="AH118" s="90">
        <f>IF('Medical equipment-OST'!AH126="Yes", 'Service providers'!G128, 1)</f>
        <v>1</v>
      </c>
      <c r="AI118" s="90" t="str">
        <f>IFERROR(('Medical equipment-OST'!AI126*AH118)/AO118, "0")</f>
        <v>0</v>
      </c>
      <c r="AJ118" s="90">
        <f>IF('Medical equipment-OST'!AH126="Yes", 'Service providers'!H128, 1)</f>
        <v>1</v>
      </c>
      <c r="AK118" s="90" t="str">
        <f>IFERROR(('Medical equipment-OST'!AJ126*AJ118)/AO118, "0")</f>
        <v>0</v>
      </c>
      <c r="AL118" s="90">
        <f>IF('Medical equipment-OST'!AE126="yes", 1, 0)</f>
        <v>0</v>
      </c>
      <c r="AM118" s="90">
        <f>IF('Medical equipment-OST'!AF126="yes", 1, 0)</f>
        <v>0</v>
      </c>
      <c r="AN118" s="90">
        <f>IF('Medical equipment-OST'!AG126="yes", 1, 0)</f>
        <v>0</v>
      </c>
      <c r="AO118" s="90">
        <f t="shared" si="28"/>
        <v>0</v>
      </c>
      <c r="AP118" s="90">
        <f>IF('Medical equipment-OST'!AO126="Yes", 'Service providers'!G128, 1)</f>
        <v>1</v>
      </c>
      <c r="AQ118" s="90" t="str">
        <f>IFERROR(('Medical equipment-OST'!AP126*AP118)/AW118, "0")</f>
        <v>0</v>
      </c>
      <c r="AR118" s="90">
        <f>IF('Medical equipment-OST'!AO126="Yes", 'Service providers'!H128, 1)</f>
        <v>1</v>
      </c>
      <c r="AS118" s="90" t="str">
        <f>IFERROR(('Medical equipment-OST'!AQ126*AR118)/AW118, "0")</f>
        <v>0</v>
      </c>
      <c r="AT118" s="90">
        <f>IF('Medical equipment-OST'!AL126="yes", 1, 0)</f>
        <v>0</v>
      </c>
      <c r="AU118" s="90">
        <f>IF('Medical equipment-OST'!AM126="yes", 1, 0)</f>
        <v>0</v>
      </c>
      <c r="AV118" s="90">
        <f>IF('Medical equipment-OST'!AN126="yes", 1, 0)</f>
        <v>0</v>
      </c>
      <c r="AW118" s="90">
        <f t="shared" si="29"/>
        <v>0</v>
      </c>
      <c r="AX118" s="90">
        <f>IF('Medical equipment-OST'!AV126="Yes", 'Service providers'!G128, 1)</f>
        <v>1</v>
      </c>
      <c r="AY118" s="90" t="str">
        <f>IFERROR(('Medical equipment-OST'!AW126*AX118)/BE118, "0")</f>
        <v>0</v>
      </c>
      <c r="AZ118" s="90">
        <f>IF('Medical equipment-OST'!AV126="Yes", 'Service providers'!H128, 1)</f>
        <v>1</v>
      </c>
      <c r="BA118" s="90" t="str">
        <f>IFERROR(('Medical equipment-OST'!AX126*AZ118)/BE118, "0")</f>
        <v>0</v>
      </c>
      <c r="BB118" s="90">
        <f>IF('Medical equipment-OST'!AS126="yes", 1, 0)</f>
        <v>0</v>
      </c>
      <c r="BC118" s="90">
        <f>IF('Medical equipment-OST'!AT126="yes", 1, 0)</f>
        <v>0</v>
      </c>
      <c r="BD118" s="90">
        <f>IF('Medical equipment-OST'!AU126="yes", 1, 0)</f>
        <v>0</v>
      </c>
      <c r="BE118" s="90">
        <f t="shared" si="30"/>
        <v>0</v>
      </c>
      <c r="BF118" s="90">
        <f>IF('Medical equipment-OST'!BC126="Yes", 'Service providers'!G128, 1)</f>
        <v>1</v>
      </c>
      <c r="BG118" s="90" t="str">
        <f>IFERROR(('Medical equipment-OST'!BD126*BF118)/BM118, "0")</f>
        <v>0</v>
      </c>
      <c r="BH118" s="90">
        <f>IF('Medical equipment-OST'!BC126="Yes", 'Service providers'!H128, 1)</f>
        <v>1</v>
      </c>
      <c r="BI118" s="90" t="str">
        <f>IFERROR(('Medical equipment-OST'!BE126*BH118)/BM118, "0")</f>
        <v>0</v>
      </c>
      <c r="BJ118" s="90">
        <f>IF('Medical equipment-OST'!AZ126="yes", 1, 0)</f>
        <v>0</v>
      </c>
      <c r="BK118" s="90">
        <f>IF('Medical equipment-OST'!BA126="yes", 1, 0)</f>
        <v>0</v>
      </c>
      <c r="BL118" s="90">
        <f>IF('Medical equipment-OST'!BB126="yes", 1, 0)</f>
        <v>0</v>
      </c>
      <c r="BM118" s="90">
        <f t="shared" si="31"/>
        <v>0</v>
      </c>
    </row>
    <row r="119" spans="1:65" x14ac:dyDescent="0.25">
      <c r="A119" s="98" t="str">
        <f>'Service providers'!A129</f>
        <v>Enter name of Site 11</v>
      </c>
      <c r="B119" s="90">
        <f>IF('Medical equipment-OST'!F127="Yes", 'Service providers'!G129, 1)</f>
        <v>1</v>
      </c>
      <c r="C119" s="90" t="str">
        <f>IFERROR(('Medical equipment-OST'!G127*B119)/I119, "0")</f>
        <v>0</v>
      </c>
      <c r="D119" s="90">
        <f>IF('Medical equipment-OST'!F127="Yes", 'Service providers'!H129, 1)</f>
        <v>1</v>
      </c>
      <c r="E119" s="90" t="str">
        <f>IFERROR(('Medical equipment-OST'!H127*D119)/I119, "0")</f>
        <v>0</v>
      </c>
      <c r="F119" s="90">
        <f>IF('Medical equipment-OST'!C127="yes", 1, 0)</f>
        <v>0</v>
      </c>
      <c r="G119" s="90">
        <f>IF('Medical equipment-OST'!D127="yes", 1, 0)</f>
        <v>0</v>
      </c>
      <c r="H119" s="90">
        <f>IF('Medical equipment-OST'!E127="yes", 1, 0)</f>
        <v>0</v>
      </c>
      <c r="I119" s="90">
        <f t="shared" si="24"/>
        <v>0</v>
      </c>
      <c r="J119" s="90">
        <f>IF('Medical equipment-OST'!M127="Yes", 'Service providers'!G129, 1)</f>
        <v>1</v>
      </c>
      <c r="K119" s="90" t="str">
        <f>IFERROR(('Medical equipment-OST'!N127*J119)/Q119, "0")</f>
        <v>0</v>
      </c>
      <c r="L119" s="90">
        <f>IF('Medical equipment-OST'!M127="Yes", 'Service providers'!H129, 1)</f>
        <v>1</v>
      </c>
      <c r="M119" s="90" t="str">
        <f>IFERROR(('Medical equipment-OST'!O127*L119)/Q119, "0")</f>
        <v>0</v>
      </c>
      <c r="N119" s="90">
        <f>IF('Medical equipment-OST'!J127="yes", 1, 0)</f>
        <v>0</v>
      </c>
      <c r="O119" s="90">
        <f>IF('Medical equipment-OST'!K127="yes", 1, 0)</f>
        <v>0</v>
      </c>
      <c r="P119" s="90">
        <f>IF('Medical equipment-OST'!L127="yes", 1, 0)</f>
        <v>0</v>
      </c>
      <c r="Q119" s="90">
        <f t="shared" si="25"/>
        <v>0</v>
      </c>
      <c r="R119" s="90">
        <f>IF('Medical equipment-OST'!T127="Yes", 'Service providers'!G129, 1)</f>
        <v>1</v>
      </c>
      <c r="S119" s="90" t="str">
        <f>IFERROR(('Medical equipment-OST'!U127*R119)/Y119, "0")</f>
        <v>0</v>
      </c>
      <c r="T119" s="90">
        <f>IF('Medical equipment-OST'!T127="Yes", 'Service providers'!H129, 1)</f>
        <v>1</v>
      </c>
      <c r="U119" s="90" t="str">
        <f>IFERROR(('Medical equipment-OST'!V127*T119)/Y119, "0")</f>
        <v>0</v>
      </c>
      <c r="V119" s="90">
        <f>IF('Medical equipment-OST'!Q127="yes", 1, 0)</f>
        <v>0</v>
      </c>
      <c r="W119" s="90">
        <f>IF('Medical equipment-OST'!R127="yes", 1, 0)</f>
        <v>0</v>
      </c>
      <c r="X119" s="90">
        <f>IF('Medical equipment-OST'!S127="yes", 1, 0)</f>
        <v>0</v>
      </c>
      <c r="Y119" s="90">
        <f t="shared" si="26"/>
        <v>0</v>
      </c>
      <c r="Z119" s="90">
        <f>IF('Medical equipment-OST'!AA127="Yes", 'Service providers'!G129, 1)</f>
        <v>1</v>
      </c>
      <c r="AA119" s="90" t="str">
        <f>IFERROR(('Medical equipment-OST'!AB127*Z119)/AG119, "0")</f>
        <v>0</v>
      </c>
      <c r="AB119" s="90">
        <f>IF('Medical equipment-OST'!AA127="Yes", 'Service providers'!H129, 1)</f>
        <v>1</v>
      </c>
      <c r="AC119" s="90" t="str">
        <f>IFERROR(('Medical equipment-OST'!AC127*AB119)/AG119, "0")</f>
        <v>0</v>
      </c>
      <c r="AD119" s="90">
        <f>IF('Medical equipment-OST'!X127="yes", 1, 0)</f>
        <v>0</v>
      </c>
      <c r="AE119" s="90">
        <f>IF('Medical equipment-OST'!Y127="yes", 1, 0)</f>
        <v>0</v>
      </c>
      <c r="AF119" s="90">
        <f>IF('Medical equipment-OST'!Z127="yes", 1, 0)</f>
        <v>0</v>
      </c>
      <c r="AG119" s="90">
        <f t="shared" si="27"/>
        <v>0</v>
      </c>
      <c r="AH119" s="90">
        <f>IF('Medical equipment-OST'!AH127="Yes", 'Service providers'!G129, 1)</f>
        <v>1</v>
      </c>
      <c r="AI119" s="90" t="str">
        <f>IFERROR(('Medical equipment-OST'!AI127*AH119)/AO119, "0")</f>
        <v>0</v>
      </c>
      <c r="AJ119" s="90">
        <f>IF('Medical equipment-OST'!AH127="Yes", 'Service providers'!H129, 1)</f>
        <v>1</v>
      </c>
      <c r="AK119" s="90" t="str">
        <f>IFERROR(('Medical equipment-OST'!AJ127*AJ119)/AO119, "0")</f>
        <v>0</v>
      </c>
      <c r="AL119" s="90">
        <f>IF('Medical equipment-OST'!AE127="yes", 1, 0)</f>
        <v>0</v>
      </c>
      <c r="AM119" s="90">
        <f>IF('Medical equipment-OST'!AF127="yes", 1, 0)</f>
        <v>0</v>
      </c>
      <c r="AN119" s="90">
        <f>IF('Medical equipment-OST'!AG127="yes", 1, 0)</f>
        <v>0</v>
      </c>
      <c r="AO119" s="90">
        <f t="shared" si="28"/>
        <v>0</v>
      </c>
      <c r="AP119" s="90">
        <f>IF('Medical equipment-OST'!AO127="Yes", 'Service providers'!G129, 1)</f>
        <v>1</v>
      </c>
      <c r="AQ119" s="90" t="str">
        <f>IFERROR(('Medical equipment-OST'!AP127*AP119)/AW119, "0")</f>
        <v>0</v>
      </c>
      <c r="AR119" s="90">
        <f>IF('Medical equipment-OST'!AO127="Yes", 'Service providers'!H129, 1)</f>
        <v>1</v>
      </c>
      <c r="AS119" s="90" t="str">
        <f>IFERROR(('Medical equipment-OST'!AQ127*AR119)/AW119, "0")</f>
        <v>0</v>
      </c>
      <c r="AT119" s="90">
        <f>IF('Medical equipment-OST'!AL127="yes", 1, 0)</f>
        <v>0</v>
      </c>
      <c r="AU119" s="90">
        <f>IF('Medical equipment-OST'!AM127="yes", 1, 0)</f>
        <v>0</v>
      </c>
      <c r="AV119" s="90">
        <f>IF('Medical equipment-OST'!AN127="yes", 1, 0)</f>
        <v>0</v>
      </c>
      <c r="AW119" s="90">
        <f t="shared" si="29"/>
        <v>0</v>
      </c>
      <c r="AX119" s="90">
        <f>IF('Medical equipment-OST'!AV127="Yes", 'Service providers'!G129, 1)</f>
        <v>1</v>
      </c>
      <c r="AY119" s="90" t="str">
        <f>IFERROR(('Medical equipment-OST'!AW127*AX119)/BE119, "0")</f>
        <v>0</v>
      </c>
      <c r="AZ119" s="90">
        <f>IF('Medical equipment-OST'!AV127="Yes", 'Service providers'!H129, 1)</f>
        <v>1</v>
      </c>
      <c r="BA119" s="90" t="str">
        <f>IFERROR(('Medical equipment-OST'!AX127*AZ119)/BE119, "0")</f>
        <v>0</v>
      </c>
      <c r="BB119" s="90">
        <f>IF('Medical equipment-OST'!AS127="yes", 1, 0)</f>
        <v>0</v>
      </c>
      <c r="BC119" s="90">
        <f>IF('Medical equipment-OST'!AT127="yes", 1, 0)</f>
        <v>0</v>
      </c>
      <c r="BD119" s="90">
        <f>IF('Medical equipment-OST'!AU127="yes", 1, 0)</f>
        <v>0</v>
      </c>
      <c r="BE119" s="90">
        <f t="shared" si="30"/>
        <v>0</v>
      </c>
      <c r="BF119" s="90">
        <f>IF('Medical equipment-OST'!BC127="Yes", 'Service providers'!G129, 1)</f>
        <v>1</v>
      </c>
      <c r="BG119" s="90" t="str">
        <f>IFERROR(('Medical equipment-OST'!BD127*BF119)/BM119, "0")</f>
        <v>0</v>
      </c>
      <c r="BH119" s="90">
        <f>IF('Medical equipment-OST'!BC127="Yes", 'Service providers'!H129, 1)</f>
        <v>1</v>
      </c>
      <c r="BI119" s="90" t="str">
        <f>IFERROR(('Medical equipment-OST'!BE127*BH119)/BM119, "0")</f>
        <v>0</v>
      </c>
      <c r="BJ119" s="90">
        <f>IF('Medical equipment-OST'!AZ127="yes", 1, 0)</f>
        <v>0</v>
      </c>
      <c r="BK119" s="90">
        <f>IF('Medical equipment-OST'!BA127="yes", 1, 0)</f>
        <v>0</v>
      </c>
      <c r="BL119" s="90">
        <f>IF('Medical equipment-OST'!BB127="yes", 1, 0)</f>
        <v>0</v>
      </c>
      <c r="BM119" s="90">
        <f t="shared" si="31"/>
        <v>0</v>
      </c>
    </row>
    <row r="120" spans="1:65" x14ac:dyDescent="0.25">
      <c r="A120" s="98" t="str">
        <f>'Service providers'!A130</f>
        <v>Enter name of Site 12</v>
      </c>
      <c r="B120" s="90">
        <f>IF('Medical equipment-OST'!F128="Yes", 'Service providers'!G130, 1)</f>
        <v>1</v>
      </c>
      <c r="C120" s="90" t="str">
        <f>IFERROR(('Medical equipment-OST'!G128*B120)/I120, "0")</f>
        <v>0</v>
      </c>
      <c r="D120" s="90">
        <f>IF('Medical equipment-OST'!F128="Yes", 'Service providers'!H130, 1)</f>
        <v>1</v>
      </c>
      <c r="E120" s="90" t="str">
        <f>IFERROR(('Medical equipment-OST'!H128*D120)/I120, "0")</f>
        <v>0</v>
      </c>
      <c r="F120" s="90">
        <f>IF('Medical equipment-OST'!C128="yes", 1, 0)</f>
        <v>0</v>
      </c>
      <c r="G120" s="90">
        <f>IF('Medical equipment-OST'!D128="yes", 1, 0)</f>
        <v>0</v>
      </c>
      <c r="H120" s="90">
        <f>IF('Medical equipment-OST'!E128="yes", 1, 0)</f>
        <v>0</v>
      </c>
      <c r="I120" s="90">
        <f t="shared" si="24"/>
        <v>0</v>
      </c>
      <c r="J120" s="90">
        <f>IF('Medical equipment-OST'!M128="Yes", 'Service providers'!G130, 1)</f>
        <v>1</v>
      </c>
      <c r="K120" s="90" t="str">
        <f>IFERROR(('Medical equipment-OST'!N128*J120)/Q120, "0")</f>
        <v>0</v>
      </c>
      <c r="L120" s="90">
        <f>IF('Medical equipment-OST'!M128="Yes", 'Service providers'!H130, 1)</f>
        <v>1</v>
      </c>
      <c r="M120" s="90" t="str">
        <f>IFERROR(('Medical equipment-OST'!O128*L120)/Q120, "0")</f>
        <v>0</v>
      </c>
      <c r="N120" s="90">
        <f>IF('Medical equipment-OST'!J128="yes", 1, 0)</f>
        <v>0</v>
      </c>
      <c r="O120" s="90">
        <f>IF('Medical equipment-OST'!K128="yes", 1, 0)</f>
        <v>0</v>
      </c>
      <c r="P120" s="90">
        <f>IF('Medical equipment-OST'!L128="yes", 1, 0)</f>
        <v>0</v>
      </c>
      <c r="Q120" s="90">
        <f t="shared" si="25"/>
        <v>0</v>
      </c>
      <c r="R120" s="90">
        <f>IF('Medical equipment-OST'!T128="Yes", 'Service providers'!G130, 1)</f>
        <v>1</v>
      </c>
      <c r="S120" s="90" t="str">
        <f>IFERROR(('Medical equipment-OST'!U128*R120)/Y120, "0")</f>
        <v>0</v>
      </c>
      <c r="T120" s="90">
        <f>IF('Medical equipment-OST'!T128="Yes", 'Service providers'!H130, 1)</f>
        <v>1</v>
      </c>
      <c r="U120" s="90" t="str">
        <f>IFERROR(('Medical equipment-OST'!V128*T120)/Y120, "0")</f>
        <v>0</v>
      </c>
      <c r="V120" s="90">
        <f>IF('Medical equipment-OST'!Q128="yes", 1, 0)</f>
        <v>0</v>
      </c>
      <c r="W120" s="90">
        <f>IF('Medical equipment-OST'!R128="yes", 1, 0)</f>
        <v>0</v>
      </c>
      <c r="X120" s="90">
        <f>IF('Medical equipment-OST'!S128="yes", 1, 0)</f>
        <v>0</v>
      </c>
      <c r="Y120" s="90">
        <f t="shared" si="26"/>
        <v>0</v>
      </c>
      <c r="Z120" s="90">
        <f>IF('Medical equipment-OST'!AA128="Yes", 'Service providers'!G130, 1)</f>
        <v>1</v>
      </c>
      <c r="AA120" s="90" t="str">
        <f>IFERROR(('Medical equipment-OST'!AB128*Z120)/AG120, "0")</f>
        <v>0</v>
      </c>
      <c r="AB120" s="90">
        <f>IF('Medical equipment-OST'!AA128="Yes", 'Service providers'!H130, 1)</f>
        <v>1</v>
      </c>
      <c r="AC120" s="90" t="str">
        <f>IFERROR(('Medical equipment-OST'!AC128*AB120)/AG120, "0")</f>
        <v>0</v>
      </c>
      <c r="AD120" s="90">
        <f>IF('Medical equipment-OST'!X128="yes", 1, 0)</f>
        <v>0</v>
      </c>
      <c r="AE120" s="90">
        <f>IF('Medical equipment-OST'!Y128="yes", 1, 0)</f>
        <v>0</v>
      </c>
      <c r="AF120" s="90">
        <f>IF('Medical equipment-OST'!Z128="yes", 1, 0)</f>
        <v>0</v>
      </c>
      <c r="AG120" s="90">
        <f t="shared" si="27"/>
        <v>0</v>
      </c>
      <c r="AH120" s="90">
        <f>IF('Medical equipment-OST'!AH128="Yes", 'Service providers'!G130, 1)</f>
        <v>1</v>
      </c>
      <c r="AI120" s="90" t="str">
        <f>IFERROR(('Medical equipment-OST'!AI128*AH120)/AO120, "0")</f>
        <v>0</v>
      </c>
      <c r="AJ120" s="90">
        <f>IF('Medical equipment-OST'!AH128="Yes", 'Service providers'!H130, 1)</f>
        <v>1</v>
      </c>
      <c r="AK120" s="90" t="str">
        <f>IFERROR(('Medical equipment-OST'!AJ128*AJ120)/AO120, "0")</f>
        <v>0</v>
      </c>
      <c r="AL120" s="90">
        <f>IF('Medical equipment-OST'!AE128="yes", 1, 0)</f>
        <v>0</v>
      </c>
      <c r="AM120" s="90">
        <f>IF('Medical equipment-OST'!AF128="yes", 1, 0)</f>
        <v>0</v>
      </c>
      <c r="AN120" s="90">
        <f>IF('Medical equipment-OST'!AG128="yes", 1, 0)</f>
        <v>0</v>
      </c>
      <c r="AO120" s="90">
        <f t="shared" si="28"/>
        <v>0</v>
      </c>
      <c r="AP120" s="90">
        <f>IF('Medical equipment-OST'!AO128="Yes", 'Service providers'!G130, 1)</f>
        <v>1</v>
      </c>
      <c r="AQ120" s="90" t="str">
        <f>IFERROR(('Medical equipment-OST'!AP128*AP120)/AW120, "0")</f>
        <v>0</v>
      </c>
      <c r="AR120" s="90">
        <f>IF('Medical equipment-OST'!AO128="Yes", 'Service providers'!H130, 1)</f>
        <v>1</v>
      </c>
      <c r="AS120" s="90" t="str">
        <f>IFERROR(('Medical equipment-OST'!AQ128*AR120)/AW120, "0")</f>
        <v>0</v>
      </c>
      <c r="AT120" s="90">
        <f>IF('Medical equipment-OST'!AL128="yes", 1, 0)</f>
        <v>0</v>
      </c>
      <c r="AU120" s="90">
        <f>IF('Medical equipment-OST'!AM128="yes", 1, 0)</f>
        <v>0</v>
      </c>
      <c r="AV120" s="90">
        <f>IF('Medical equipment-OST'!AN128="yes", 1, 0)</f>
        <v>0</v>
      </c>
      <c r="AW120" s="90">
        <f t="shared" si="29"/>
        <v>0</v>
      </c>
      <c r="AX120" s="90">
        <f>IF('Medical equipment-OST'!AV128="Yes", 'Service providers'!G130, 1)</f>
        <v>1</v>
      </c>
      <c r="AY120" s="90" t="str">
        <f>IFERROR(('Medical equipment-OST'!AW128*AX120)/BE120, "0")</f>
        <v>0</v>
      </c>
      <c r="AZ120" s="90">
        <f>IF('Medical equipment-OST'!AV128="Yes", 'Service providers'!H130, 1)</f>
        <v>1</v>
      </c>
      <c r="BA120" s="90" t="str">
        <f>IFERROR(('Medical equipment-OST'!AX128*AZ120)/BE120, "0")</f>
        <v>0</v>
      </c>
      <c r="BB120" s="90">
        <f>IF('Medical equipment-OST'!AS128="yes", 1, 0)</f>
        <v>0</v>
      </c>
      <c r="BC120" s="90">
        <f>IF('Medical equipment-OST'!AT128="yes", 1, 0)</f>
        <v>0</v>
      </c>
      <c r="BD120" s="90">
        <f>IF('Medical equipment-OST'!AU128="yes", 1, 0)</f>
        <v>0</v>
      </c>
      <c r="BE120" s="90">
        <f t="shared" si="30"/>
        <v>0</v>
      </c>
      <c r="BF120" s="90">
        <f>IF('Medical equipment-OST'!BC128="Yes", 'Service providers'!G130, 1)</f>
        <v>1</v>
      </c>
      <c r="BG120" s="90" t="str">
        <f>IFERROR(('Medical equipment-OST'!BD128*BF120)/BM120, "0")</f>
        <v>0</v>
      </c>
      <c r="BH120" s="90">
        <f>IF('Medical equipment-OST'!BC128="Yes", 'Service providers'!H130, 1)</f>
        <v>1</v>
      </c>
      <c r="BI120" s="90" t="str">
        <f>IFERROR(('Medical equipment-OST'!BE128*BH120)/BM120, "0")</f>
        <v>0</v>
      </c>
      <c r="BJ120" s="90">
        <f>IF('Medical equipment-OST'!AZ128="yes", 1, 0)</f>
        <v>0</v>
      </c>
      <c r="BK120" s="90">
        <f>IF('Medical equipment-OST'!BA128="yes", 1, 0)</f>
        <v>0</v>
      </c>
      <c r="BL120" s="90">
        <f>IF('Medical equipment-OST'!BB128="yes", 1, 0)</f>
        <v>0</v>
      </c>
      <c r="BM120" s="90">
        <f t="shared" si="31"/>
        <v>0</v>
      </c>
    </row>
    <row r="121" spans="1:65" x14ac:dyDescent="0.25">
      <c r="A121" s="98" t="str">
        <f>'Service providers'!A131</f>
        <v>Enter name of Site 13</v>
      </c>
      <c r="B121" s="90">
        <f>IF('Medical equipment-OST'!F129="Yes", 'Service providers'!G131, 1)</f>
        <v>1</v>
      </c>
      <c r="C121" s="90" t="str">
        <f>IFERROR(('Medical equipment-OST'!G129*B121)/I121, "0")</f>
        <v>0</v>
      </c>
      <c r="D121" s="90">
        <f>IF('Medical equipment-OST'!F129="Yes", 'Service providers'!H131, 1)</f>
        <v>1</v>
      </c>
      <c r="E121" s="90" t="str">
        <f>IFERROR(('Medical equipment-OST'!H129*D121)/I121, "0")</f>
        <v>0</v>
      </c>
      <c r="F121" s="90">
        <f>IF('Medical equipment-OST'!C129="yes", 1, 0)</f>
        <v>0</v>
      </c>
      <c r="G121" s="90">
        <f>IF('Medical equipment-OST'!D129="yes", 1, 0)</f>
        <v>0</v>
      </c>
      <c r="H121" s="90">
        <f>IF('Medical equipment-OST'!E129="yes", 1, 0)</f>
        <v>0</v>
      </c>
      <c r="I121" s="90">
        <f t="shared" si="24"/>
        <v>0</v>
      </c>
      <c r="J121" s="90">
        <f>IF('Medical equipment-OST'!M129="Yes", 'Service providers'!G131, 1)</f>
        <v>1</v>
      </c>
      <c r="K121" s="90" t="str">
        <f>IFERROR(('Medical equipment-OST'!N129*J121)/Q121, "0")</f>
        <v>0</v>
      </c>
      <c r="L121" s="90">
        <f>IF('Medical equipment-OST'!M129="Yes", 'Service providers'!H131, 1)</f>
        <v>1</v>
      </c>
      <c r="M121" s="90" t="str">
        <f>IFERROR(('Medical equipment-OST'!O129*L121)/Q121, "0")</f>
        <v>0</v>
      </c>
      <c r="N121" s="90">
        <f>IF('Medical equipment-OST'!J129="yes", 1, 0)</f>
        <v>0</v>
      </c>
      <c r="O121" s="90">
        <f>IF('Medical equipment-OST'!K129="yes", 1, 0)</f>
        <v>0</v>
      </c>
      <c r="P121" s="90">
        <f>IF('Medical equipment-OST'!L129="yes", 1, 0)</f>
        <v>0</v>
      </c>
      <c r="Q121" s="90">
        <f t="shared" si="25"/>
        <v>0</v>
      </c>
      <c r="R121" s="90">
        <f>IF('Medical equipment-OST'!T129="Yes", 'Service providers'!G131, 1)</f>
        <v>1</v>
      </c>
      <c r="S121" s="90" t="str">
        <f>IFERROR(('Medical equipment-OST'!U129*R121)/Y121, "0")</f>
        <v>0</v>
      </c>
      <c r="T121" s="90">
        <f>IF('Medical equipment-OST'!T129="Yes", 'Service providers'!H131, 1)</f>
        <v>1</v>
      </c>
      <c r="U121" s="90" t="str">
        <f>IFERROR(('Medical equipment-OST'!V129*T121)/Y121, "0")</f>
        <v>0</v>
      </c>
      <c r="V121" s="90">
        <f>IF('Medical equipment-OST'!Q129="yes", 1, 0)</f>
        <v>0</v>
      </c>
      <c r="W121" s="90">
        <f>IF('Medical equipment-OST'!R129="yes", 1, 0)</f>
        <v>0</v>
      </c>
      <c r="X121" s="90">
        <f>IF('Medical equipment-OST'!S129="yes", 1, 0)</f>
        <v>0</v>
      </c>
      <c r="Y121" s="90">
        <f t="shared" si="26"/>
        <v>0</v>
      </c>
      <c r="Z121" s="90">
        <f>IF('Medical equipment-OST'!AA129="Yes", 'Service providers'!G131, 1)</f>
        <v>1</v>
      </c>
      <c r="AA121" s="90" t="str">
        <f>IFERROR(('Medical equipment-OST'!AB129*Z121)/AG121, "0")</f>
        <v>0</v>
      </c>
      <c r="AB121" s="90">
        <f>IF('Medical equipment-OST'!AA129="Yes", 'Service providers'!H131, 1)</f>
        <v>1</v>
      </c>
      <c r="AC121" s="90" t="str">
        <f>IFERROR(('Medical equipment-OST'!AC129*AB121)/AG121, "0")</f>
        <v>0</v>
      </c>
      <c r="AD121" s="90">
        <f>IF('Medical equipment-OST'!X129="yes", 1, 0)</f>
        <v>0</v>
      </c>
      <c r="AE121" s="90">
        <f>IF('Medical equipment-OST'!Y129="yes", 1, 0)</f>
        <v>0</v>
      </c>
      <c r="AF121" s="90">
        <f>IF('Medical equipment-OST'!Z129="yes", 1, 0)</f>
        <v>0</v>
      </c>
      <c r="AG121" s="90">
        <f t="shared" si="27"/>
        <v>0</v>
      </c>
      <c r="AH121" s="90">
        <f>IF('Medical equipment-OST'!AH129="Yes", 'Service providers'!G131, 1)</f>
        <v>1</v>
      </c>
      <c r="AI121" s="90" t="str">
        <f>IFERROR(('Medical equipment-OST'!AI129*AH121)/AO121, "0")</f>
        <v>0</v>
      </c>
      <c r="AJ121" s="90">
        <f>IF('Medical equipment-OST'!AH129="Yes", 'Service providers'!H131, 1)</f>
        <v>1</v>
      </c>
      <c r="AK121" s="90" t="str">
        <f>IFERROR(('Medical equipment-OST'!AJ129*AJ121)/AO121, "0")</f>
        <v>0</v>
      </c>
      <c r="AL121" s="90">
        <f>IF('Medical equipment-OST'!AE129="yes", 1, 0)</f>
        <v>0</v>
      </c>
      <c r="AM121" s="90">
        <f>IF('Medical equipment-OST'!AF129="yes", 1, 0)</f>
        <v>0</v>
      </c>
      <c r="AN121" s="90">
        <f>IF('Medical equipment-OST'!AG129="yes", 1, 0)</f>
        <v>0</v>
      </c>
      <c r="AO121" s="90">
        <f t="shared" si="28"/>
        <v>0</v>
      </c>
      <c r="AP121" s="90">
        <f>IF('Medical equipment-OST'!AO129="Yes", 'Service providers'!G131, 1)</f>
        <v>1</v>
      </c>
      <c r="AQ121" s="90" t="str">
        <f>IFERROR(('Medical equipment-OST'!AP129*AP121)/AW121, "0")</f>
        <v>0</v>
      </c>
      <c r="AR121" s="90">
        <f>IF('Medical equipment-OST'!AO129="Yes", 'Service providers'!H131, 1)</f>
        <v>1</v>
      </c>
      <c r="AS121" s="90" t="str">
        <f>IFERROR(('Medical equipment-OST'!AQ129*AR121)/AW121, "0")</f>
        <v>0</v>
      </c>
      <c r="AT121" s="90">
        <f>IF('Medical equipment-OST'!AL129="yes", 1, 0)</f>
        <v>0</v>
      </c>
      <c r="AU121" s="90">
        <f>IF('Medical equipment-OST'!AM129="yes", 1, 0)</f>
        <v>0</v>
      </c>
      <c r="AV121" s="90">
        <f>IF('Medical equipment-OST'!AN129="yes", 1, 0)</f>
        <v>0</v>
      </c>
      <c r="AW121" s="90">
        <f t="shared" si="29"/>
        <v>0</v>
      </c>
      <c r="AX121" s="90">
        <f>IF('Medical equipment-OST'!AV129="Yes", 'Service providers'!G131, 1)</f>
        <v>1</v>
      </c>
      <c r="AY121" s="90" t="str">
        <f>IFERROR(('Medical equipment-OST'!AW129*AX121)/BE121, "0")</f>
        <v>0</v>
      </c>
      <c r="AZ121" s="90">
        <f>IF('Medical equipment-OST'!AV129="Yes", 'Service providers'!H131, 1)</f>
        <v>1</v>
      </c>
      <c r="BA121" s="90" t="str">
        <f>IFERROR(('Medical equipment-OST'!AX129*AZ121)/BE121, "0")</f>
        <v>0</v>
      </c>
      <c r="BB121" s="90">
        <f>IF('Medical equipment-OST'!AS129="yes", 1, 0)</f>
        <v>0</v>
      </c>
      <c r="BC121" s="90">
        <f>IF('Medical equipment-OST'!AT129="yes", 1, 0)</f>
        <v>0</v>
      </c>
      <c r="BD121" s="90">
        <f>IF('Medical equipment-OST'!AU129="yes", 1, 0)</f>
        <v>0</v>
      </c>
      <c r="BE121" s="90">
        <f t="shared" si="30"/>
        <v>0</v>
      </c>
      <c r="BF121" s="90">
        <f>IF('Medical equipment-OST'!BC129="Yes", 'Service providers'!G131, 1)</f>
        <v>1</v>
      </c>
      <c r="BG121" s="90" t="str">
        <f>IFERROR(('Medical equipment-OST'!BD129*BF121)/BM121, "0")</f>
        <v>0</v>
      </c>
      <c r="BH121" s="90">
        <f>IF('Medical equipment-OST'!BC129="Yes", 'Service providers'!H131, 1)</f>
        <v>1</v>
      </c>
      <c r="BI121" s="90" t="str">
        <f>IFERROR(('Medical equipment-OST'!BE129*BH121)/BM121, "0")</f>
        <v>0</v>
      </c>
      <c r="BJ121" s="90">
        <f>IF('Medical equipment-OST'!AZ129="yes", 1, 0)</f>
        <v>0</v>
      </c>
      <c r="BK121" s="90">
        <f>IF('Medical equipment-OST'!BA129="yes", 1, 0)</f>
        <v>0</v>
      </c>
      <c r="BL121" s="90">
        <f>IF('Medical equipment-OST'!BB129="yes", 1, 0)</f>
        <v>0</v>
      </c>
      <c r="BM121" s="90">
        <f t="shared" si="31"/>
        <v>0</v>
      </c>
    </row>
    <row r="122" spans="1:65" x14ac:dyDescent="0.25">
      <c r="A122" s="98" t="str">
        <f>'Service providers'!A132</f>
        <v>Enter name of Site 14</v>
      </c>
      <c r="B122" s="90">
        <f>IF('Medical equipment-OST'!F130="Yes", 'Service providers'!G132, 1)</f>
        <v>1</v>
      </c>
      <c r="C122" s="90" t="str">
        <f>IFERROR(('Medical equipment-OST'!G130*B122)/I122, "0")</f>
        <v>0</v>
      </c>
      <c r="D122" s="90">
        <f>IF('Medical equipment-OST'!F130="Yes", 'Service providers'!H132, 1)</f>
        <v>1</v>
      </c>
      <c r="E122" s="90" t="str">
        <f>IFERROR(('Medical equipment-OST'!H130*D122)/I122, "0")</f>
        <v>0</v>
      </c>
      <c r="F122" s="90">
        <f>IF('Medical equipment-OST'!C130="yes", 1, 0)</f>
        <v>0</v>
      </c>
      <c r="G122" s="90">
        <f>IF('Medical equipment-OST'!D130="yes", 1, 0)</f>
        <v>0</v>
      </c>
      <c r="H122" s="90">
        <f>IF('Medical equipment-OST'!E130="yes", 1, 0)</f>
        <v>0</v>
      </c>
      <c r="I122" s="90">
        <f t="shared" si="24"/>
        <v>0</v>
      </c>
      <c r="J122" s="90">
        <f>IF('Medical equipment-OST'!M130="Yes", 'Service providers'!G132, 1)</f>
        <v>1</v>
      </c>
      <c r="K122" s="90" t="str">
        <f>IFERROR(('Medical equipment-OST'!N130*J122)/Q122, "0")</f>
        <v>0</v>
      </c>
      <c r="L122" s="90">
        <f>IF('Medical equipment-OST'!M130="Yes", 'Service providers'!H132, 1)</f>
        <v>1</v>
      </c>
      <c r="M122" s="90" t="str">
        <f>IFERROR(('Medical equipment-OST'!O130*L122)/Q122, "0")</f>
        <v>0</v>
      </c>
      <c r="N122" s="90">
        <f>IF('Medical equipment-OST'!J130="yes", 1, 0)</f>
        <v>0</v>
      </c>
      <c r="O122" s="90">
        <f>IF('Medical equipment-OST'!K130="yes", 1, 0)</f>
        <v>0</v>
      </c>
      <c r="P122" s="90">
        <f>IF('Medical equipment-OST'!L130="yes", 1, 0)</f>
        <v>0</v>
      </c>
      <c r="Q122" s="90">
        <f t="shared" si="25"/>
        <v>0</v>
      </c>
      <c r="R122" s="90">
        <f>IF('Medical equipment-OST'!T130="Yes", 'Service providers'!G132, 1)</f>
        <v>1</v>
      </c>
      <c r="S122" s="90" t="str">
        <f>IFERROR(('Medical equipment-OST'!U130*R122)/Y122, "0")</f>
        <v>0</v>
      </c>
      <c r="T122" s="90">
        <f>IF('Medical equipment-OST'!T130="Yes", 'Service providers'!H132, 1)</f>
        <v>1</v>
      </c>
      <c r="U122" s="90" t="str">
        <f>IFERROR(('Medical equipment-OST'!V130*T122)/Y122, "0")</f>
        <v>0</v>
      </c>
      <c r="V122" s="90">
        <f>IF('Medical equipment-OST'!Q130="yes", 1, 0)</f>
        <v>0</v>
      </c>
      <c r="W122" s="90">
        <f>IF('Medical equipment-OST'!R130="yes", 1, 0)</f>
        <v>0</v>
      </c>
      <c r="X122" s="90">
        <f>IF('Medical equipment-OST'!S130="yes", 1, 0)</f>
        <v>0</v>
      </c>
      <c r="Y122" s="90">
        <f t="shared" si="26"/>
        <v>0</v>
      </c>
      <c r="Z122" s="90">
        <f>IF('Medical equipment-OST'!AA130="Yes", 'Service providers'!G132, 1)</f>
        <v>1</v>
      </c>
      <c r="AA122" s="90" t="str">
        <f>IFERROR(('Medical equipment-OST'!AB130*Z122)/AG122, "0")</f>
        <v>0</v>
      </c>
      <c r="AB122" s="90">
        <f>IF('Medical equipment-OST'!AA130="Yes", 'Service providers'!H132, 1)</f>
        <v>1</v>
      </c>
      <c r="AC122" s="90" t="str">
        <f>IFERROR(('Medical equipment-OST'!AC130*AB122)/AG122, "0")</f>
        <v>0</v>
      </c>
      <c r="AD122" s="90">
        <f>IF('Medical equipment-OST'!X130="yes", 1, 0)</f>
        <v>0</v>
      </c>
      <c r="AE122" s="90">
        <f>IF('Medical equipment-OST'!Y130="yes", 1, 0)</f>
        <v>0</v>
      </c>
      <c r="AF122" s="90">
        <f>IF('Medical equipment-OST'!Z130="yes", 1, 0)</f>
        <v>0</v>
      </c>
      <c r="AG122" s="90">
        <f t="shared" si="27"/>
        <v>0</v>
      </c>
      <c r="AH122" s="90">
        <f>IF('Medical equipment-OST'!AH130="Yes", 'Service providers'!G132, 1)</f>
        <v>1</v>
      </c>
      <c r="AI122" s="90" t="str">
        <f>IFERROR(('Medical equipment-OST'!AI130*AH122)/AO122, "0")</f>
        <v>0</v>
      </c>
      <c r="AJ122" s="90">
        <f>IF('Medical equipment-OST'!AH130="Yes", 'Service providers'!H132, 1)</f>
        <v>1</v>
      </c>
      <c r="AK122" s="90" t="str">
        <f>IFERROR(('Medical equipment-OST'!AJ130*AJ122)/AO122, "0")</f>
        <v>0</v>
      </c>
      <c r="AL122" s="90">
        <f>IF('Medical equipment-OST'!AE130="yes", 1, 0)</f>
        <v>0</v>
      </c>
      <c r="AM122" s="90">
        <f>IF('Medical equipment-OST'!AF130="yes", 1, 0)</f>
        <v>0</v>
      </c>
      <c r="AN122" s="90">
        <f>IF('Medical equipment-OST'!AG130="yes", 1, 0)</f>
        <v>0</v>
      </c>
      <c r="AO122" s="90">
        <f t="shared" si="28"/>
        <v>0</v>
      </c>
      <c r="AP122" s="90">
        <f>IF('Medical equipment-OST'!AO130="Yes", 'Service providers'!G132, 1)</f>
        <v>1</v>
      </c>
      <c r="AQ122" s="90" t="str">
        <f>IFERROR(('Medical equipment-OST'!AP130*AP122)/AW122, "0")</f>
        <v>0</v>
      </c>
      <c r="AR122" s="90">
        <f>IF('Medical equipment-OST'!AO130="Yes", 'Service providers'!H132, 1)</f>
        <v>1</v>
      </c>
      <c r="AS122" s="90" t="str">
        <f>IFERROR(('Medical equipment-OST'!AQ130*AR122)/AW122, "0")</f>
        <v>0</v>
      </c>
      <c r="AT122" s="90">
        <f>IF('Medical equipment-OST'!AL130="yes", 1, 0)</f>
        <v>0</v>
      </c>
      <c r="AU122" s="90">
        <f>IF('Medical equipment-OST'!AM130="yes", 1, 0)</f>
        <v>0</v>
      </c>
      <c r="AV122" s="90">
        <f>IF('Medical equipment-OST'!AN130="yes", 1, 0)</f>
        <v>0</v>
      </c>
      <c r="AW122" s="90">
        <f t="shared" si="29"/>
        <v>0</v>
      </c>
      <c r="AX122" s="90">
        <f>IF('Medical equipment-OST'!AV130="Yes", 'Service providers'!G132, 1)</f>
        <v>1</v>
      </c>
      <c r="AY122" s="90" t="str">
        <f>IFERROR(('Medical equipment-OST'!AW130*AX122)/BE122, "0")</f>
        <v>0</v>
      </c>
      <c r="AZ122" s="90">
        <f>IF('Medical equipment-OST'!AV130="Yes", 'Service providers'!H132, 1)</f>
        <v>1</v>
      </c>
      <c r="BA122" s="90" t="str">
        <f>IFERROR(('Medical equipment-OST'!AX130*AZ122)/BE122, "0")</f>
        <v>0</v>
      </c>
      <c r="BB122" s="90">
        <f>IF('Medical equipment-OST'!AS130="yes", 1, 0)</f>
        <v>0</v>
      </c>
      <c r="BC122" s="90">
        <f>IF('Medical equipment-OST'!AT130="yes", 1, 0)</f>
        <v>0</v>
      </c>
      <c r="BD122" s="90">
        <f>IF('Medical equipment-OST'!AU130="yes", 1, 0)</f>
        <v>0</v>
      </c>
      <c r="BE122" s="90">
        <f t="shared" si="30"/>
        <v>0</v>
      </c>
      <c r="BF122" s="90">
        <f>IF('Medical equipment-OST'!BC130="Yes", 'Service providers'!G132, 1)</f>
        <v>1</v>
      </c>
      <c r="BG122" s="90" t="str">
        <f>IFERROR(('Medical equipment-OST'!BD130*BF122)/BM122, "0")</f>
        <v>0</v>
      </c>
      <c r="BH122" s="90">
        <f>IF('Medical equipment-OST'!BC130="Yes", 'Service providers'!H132, 1)</f>
        <v>1</v>
      </c>
      <c r="BI122" s="90" t="str">
        <f>IFERROR(('Medical equipment-OST'!BE130*BH122)/BM122, "0")</f>
        <v>0</v>
      </c>
      <c r="BJ122" s="90">
        <f>IF('Medical equipment-OST'!AZ130="yes", 1, 0)</f>
        <v>0</v>
      </c>
      <c r="BK122" s="90">
        <f>IF('Medical equipment-OST'!BA130="yes", 1, 0)</f>
        <v>0</v>
      </c>
      <c r="BL122" s="90">
        <f>IF('Medical equipment-OST'!BB130="yes", 1, 0)</f>
        <v>0</v>
      </c>
      <c r="BM122" s="90">
        <f t="shared" si="31"/>
        <v>0</v>
      </c>
    </row>
    <row r="123" spans="1:65" x14ac:dyDescent="0.25">
      <c r="A123" s="98" t="str">
        <f>'Service providers'!A133</f>
        <v>Enter name of Site 15</v>
      </c>
      <c r="B123" s="90">
        <f>IF('Medical equipment-OST'!F131="Yes", 'Service providers'!G133, 1)</f>
        <v>1</v>
      </c>
      <c r="C123" s="90" t="str">
        <f>IFERROR(('Medical equipment-OST'!G131*B123)/I123, "0")</f>
        <v>0</v>
      </c>
      <c r="D123" s="90">
        <f>IF('Medical equipment-OST'!F131="Yes", 'Service providers'!H133, 1)</f>
        <v>1</v>
      </c>
      <c r="E123" s="90" t="str">
        <f>IFERROR(('Medical equipment-OST'!H131*D123)/I123, "0")</f>
        <v>0</v>
      </c>
      <c r="F123" s="90">
        <f>IF('Medical equipment-OST'!C131="yes", 1, 0)</f>
        <v>0</v>
      </c>
      <c r="G123" s="90">
        <f>IF('Medical equipment-OST'!D131="yes", 1, 0)</f>
        <v>0</v>
      </c>
      <c r="H123" s="90">
        <f>IF('Medical equipment-OST'!E131="yes", 1, 0)</f>
        <v>0</v>
      </c>
      <c r="I123" s="90">
        <f t="shared" si="24"/>
        <v>0</v>
      </c>
      <c r="J123" s="90">
        <f>IF('Medical equipment-OST'!M131="Yes", 'Service providers'!G133, 1)</f>
        <v>1</v>
      </c>
      <c r="K123" s="90" t="str">
        <f>IFERROR(('Medical equipment-OST'!N131*J123)/Q123, "0")</f>
        <v>0</v>
      </c>
      <c r="L123" s="90">
        <f>IF('Medical equipment-OST'!M131="Yes", 'Service providers'!H133, 1)</f>
        <v>1</v>
      </c>
      <c r="M123" s="90" t="str">
        <f>IFERROR(('Medical equipment-OST'!O131*L123)/Q123, "0")</f>
        <v>0</v>
      </c>
      <c r="N123" s="90">
        <f>IF('Medical equipment-OST'!J131="yes", 1, 0)</f>
        <v>0</v>
      </c>
      <c r="O123" s="90">
        <f>IF('Medical equipment-OST'!K131="yes", 1, 0)</f>
        <v>0</v>
      </c>
      <c r="P123" s="90">
        <f>IF('Medical equipment-OST'!L131="yes", 1, 0)</f>
        <v>0</v>
      </c>
      <c r="Q123" s="90">
        <f t="shared" si="25"/>
        <v>0</v>
      </c>
      <c r="R123" s="90">
        <f>IF('Medical equipment-OST'!T131="Yes", 'Service providers'!G133, 1)</f>
        <v>1</v>
      </c>
      <c r="S123" s="90" t="str">
        <f>IFERROR(('Medical equipment-OST'!U131*R123)/Y123, "0")</f>
        <v>0</v>
      </c>
      <c r="T123" s="90">
        <f>IF('Medical equipment-OST'!T131="Yes", 'Service providers'!H133, 1)</f>
        <v>1</v>
      </c>
      <c r="U123" s="90" t="str">
        <f>IFERROR(('Medical equipment-OST'!V131*T123)/Y123, "0")</f>
        <v>0</v>
      </c>
      <c r="V123" s="90">
        <f>IF('Medical equipment-OST'!Q131="yes", 1, 0)</f>
        <v>0</v>
      </c>
      <c r="W123" s="90">
        <f>IF('Medical equipment-OST'!R131="yes", 1, 0)</f>
        <v>0</v>
      </c>
      <c r="X123" s="90">
        <f>IF('Medical equipment-OST'!S131="yes", 1, 0)</f>
        <v>0</v>
      </c>
      <c r="Y123" s="90">
        <f t="shared" si="26"/>
        <v>0</v>
      </c>
      <c r="Z123" s="90">
        <f>IF('Medical equipment-OST'!AA131="Yes", 'Service providers'!G133, 1)</f>
        <v>1</v>
      </c>
      <c r="AA123" s="90" t="str">
        <f>IFERROR(('Medical equipment-OST'!AB131*Z123)/AG123, "0")</f>
        <v>0</v>
      </c>
      <c r="AB123" s="90">
        <f>IF('Medical equipment-OST'!AA131="Yes", 'Service providers'!H133, 1)</f>
        <v>1</v>
      </c>
      <c r="AC123" s="90" t="str">
        <f>IFERROR(('Medical equipment-OST'!AC131*AB123)/AG123, "0")</f>
        <v>0</v>
      </c>
      <c r="AD123" s="90">
        <f>IF('Medical equipment-OST'!X131="yes", 1, 0)</f>
        <v>0</v>
      </c>
      <c r="AE123" s="90">
        <f>IF('Medical equipment-OST'!Y131="yes", 1, 0)</f>
        <v>0</v>
      </c>
      <c r="AF123" s="90">
        <f>IF('Medical equipment-OST'!Z131="yes", 1, 0)</f>
        <v>0</v>
      </c>
      <c r="AG123" s="90">
        <f t="shared" si="27"/>
        <v>0</v>
      </c>
      <c r="AH123" s="90">
        <f>IF('Medical equipment-OST'!AH131="Yes", 'Service providers'!G133, 1)</f>
        <v>1</v>
      </c>
      <c r="AI123" s="90" t="str">
        <f>IFERROR(('Medical equipment-OST'!AI131*AH123)/AO123, "0")</f>
        <v>0</v>
      </c>
      <c r="AJ123" s="90">
        <f>IF('Medical equipment-OST'!AH131="Yes", 'Service providers'!H133, 1)</f>
        <v>1</v>
      </c>
      <c r="AK123" s="90" t="str">
        <f>IFERROR(('Medical equipment-OST'!AJ131*AJ123)/AO123, "0")</f>
        <v>0</v>
      </c>
      <c r="AL123" s="90">
        <f>IF('Medical equipment-OST'!AE131="yes", 1, 0)</f>
        <v>0</v>
      </c>
      <c r="AM123" s="90">
        <f>IF('Medical equipment-OST'!AF131="yes", 1, 0)</f>
        <v>0</v>
      </c>
      <c r="AN123" s="90">
        <f>IF('Medical equipment-OST'!AG131="yes", 1, 0)</f>
        <v>0</v>
      </c>
      <c r="AO123" s="90">
        <f t="shared" si="28"/>
        <v>0</v>
      </c>
      <c r="AP123" s="90">
        <f>IF('Medical equipment-OST'!AO131="Yes", 'Service providers'!G133, 1)</f>
        <v>1</v>
      </c>
      <c r="AQ123" s="90" t="str">
        <f>IFERROR(('Medical equipment-OST'!AP131*AP123)/AW123, "0")</f>
        <v>0</v>
      </c>
      <c r="AR123" s="90">
        <f>IF('Medical equipment-OST'!AO131="Yes", 'Service providers'!H133, 1)</f>
        <v>1</v>
      </c>
      <c r="AS123" s="90" t="str">
        <f>IFERROR(('Medical equipment-OST'!AQ131*AR123)/AW123, "0")</f>
        <v>0</v>
      </c>
      <c r="AT123" s="90">
        <f>IF('Medical equipment-OST'!AL131="yes", 1, 0)</f>
        <v>0</v>
      </c>
      <c r="AU123" s="90">
        <f>IF('Medical equipment-OST'!AM131="yes", 1, 0)</f>
        <v>0</v>
      </c>
      <c r="AV123" s="90">
        <f>IF('Medical equipment-OST'!AN131="yes", 1, 0)</f>
        <v>0</v>
      </c>
      <c r="AW123" s="90">
        <f t="shared" si="29"/>
        <v>0</v>
      </c>
      <c r="AX123" s="90">
        <f>IF('Medical equipment-OST'!AV131="Yes", 'Service providers'!G133, 1)</f>
        <v>1</v>
      </c>
      <c r="AY123" s="90" t="str">
        <f>IFERROR(('Medical equipment-OST'!AW131*AX123)/BE123, "0")</f>
        <v>0</v>
      </c>
      <c r="AZ123" s="90">
        <f>IF('Medical equipment-OST'!AV131="Yes", 'Service providers'!H133, 1)</f>
        <v>1</v>
      </c>
      <c r="BA123" s="90" t="str">
        <f>IFERROR(('Medical equipment-OST'!AX131*AZ123)/BE123, "0")</f>
        <v>0</v>
      </c>
      <c r="BB123" s="90">
        <f>IF('Medical equipment-OST'!AS131="yes", 1, 0)</f>
        <v>0</v>
      </c>
      <c r="BC123" s="90">
        <f>IF('Medical equipment-OST'!AT131="yes", 1, 0)</f>
        <v>0</v>
      </c>
      <c r="BD123" s="90">
        <f>IF('Medical equipment-OST'!AU131="yes", 1, 0)</f>
        <v>0</v>
      </c>
      <c r="BE123" s="90">
        <f t="shared" si="30"/>
        <v>0</v>
      </c>
      <c r="BF123" s="90">
        <f>IF('Medical equipment-OST'!BC131="Yes", 'Service providers'!G133, 1)</f>
        <v>1</v>
      </c>
      <c r="BG123" s="90" t="str">
        <f>IFERROR(('Medical equipment-OST'!BD131*BF123)/BM123, "0")</f>
        <v>0</v>
      </c>
      <c r="BH123" s="90">
        <f>IF('Medical equipment-OST'!BC131="Yes", 'Service providers'!H133, 1)</f>
        <v>1</v>
      </c>
      <c r="BI123" s="90" t="str">
        <f>IFERROR(('Medical equipment-OST'!BE131*BH123)/BM123, "0")</f>
        <v>0</v>
      </c>
      <c r="BJ123" s="90">
        <f>IF('Medical equipment-OST'!AZ131="yes", 1, 0)</f>
        <v>0</v>
      </c>
      <c r="BK123" s="90">
        <f>IF('Medical equipment-OST'!BA131="yes", 1, 0)</f>
        <v>0</v>
      </c>
      <c r="BL123" s="90">
        <f>IF('Medical equipment-OST'!BB131="yes", 1, 0)</f>
        <v>0</v>
      </c>
      <c r="BM123" s="90">
        <f t="shared" si="31"/>
        <v>0</v>
      </c>
    </row>
    <row r="124" spans="1:65" x14ac:dyDescent="0.25">
      <c r="A124" s="98" t="str">
        <f>'Service providers'!A134</f>
        <v>Enter name of Site 16</v>
      </c>
      <c r="B124" s="90">
        <f>IF('Medical equipment-OST'!F132="Yes", 'Service providers'!G134, 1)</f>
        <v>1</v>
      </c>
      <c r="C124" s="90" t="str">
        <f>IFERROR(('Medical equipment-OST'!G132*B124)/I124, "0")</f>
        <v>0</v>
      </c>
      <c r="D124" s="90">
        <f>IF('Medical equipment-OST'!F132="Yes", 'Service providers'!H134, 1)</f>
        <v>1</v>
      </c>
      <c r="E124" s="90" t="str">
        <f>IFERROR(('Medical equipment-OST'!H132*D124)/I124, "0")</f>
        <v>0</v>
      </c>
      <c r="F124" s="90">
        <f>IF('Medical equipment-OST'!C132="yes", 1, 0)</f>
        <v>0</v>
      </c>
      <c r="G124" s="90">
        <f>IF('Medical equipment-OST'!D132="yes", 1, 0)</f>
        <v>0</v>
      </c>
      <c r="H124" s="90">
        <f>IF('Medical equipment-OST'!E132="yes", 1, 0)</f>
        <v>0</v>
      </c>
      <c r="I124" s="90">
        <f t="shared" si="24"/>
        <v>0</v>
      </c>
      <c r="J124" s="90">
        <f>IF('Medical equipment-OST'!M132="Yes", 'Service providers'!G134, 1)</f>
        <v>1</v>
      </c>
      <c r="K124" s="90" t="str">
        <f>IFERROR(('Medical equipment-OST'!N132*J124)/Q124, "0")</f>
        <v>0</v>
      </c>
      <c r="L124" s="90">
        <f>IF('Medical equipment-OST'!M132="Yes", 'Service providers'!H134, 1)</f>
        <v>1</v>
      </c>
      <c r="M124" s="90" t="str">
        <f>IFERROR(('Medical equipment-OST'!O132*L124)/Q124, "0")</f>
        <v>0</v>
      </c>
      <c r="N124" s="90">
        <f>IF('Medical equipment-OST'!J132="yes", 1, 0)</f>
        <v>0</v>
      </c>
      <c r="O124" s="90">
        <f>IF('Medical equipment-OST'!K132="yes", 1, 0)</f>
        <v>0</v>
      </c>
      <c r="P124" s="90">
        <f>IF('Medical equipment-OST'!L132="yes", 1, 0)</f>
        <v>0</v>
      </c>
      <c r="Q124" s="90">
        <f t="shared" si="25"/>
        <v>0</v>
      </c>
      <c r="R124" s="90">
        <f>IF('Medical equipment-OST'!T132="Yes", 'Service providers'!G134, 1)</f>
        <v>1</v>
      </c>
      <c r="S124" s="90" t="str">
        <f>IFERROR(('Medical equipment-OST'!U132*R124)/Y124, "0")</f>
        <v>0</v>
      </c>
      <c r="T124" s="90">
        <f>IF('Medical equipment-OST'!T132="Yes", 'Service providers'!H134, 1)</f>
        <v>1</v>
      </c>
      <c r="U124" s="90" t="str">
        <f>IFERROR(('Medical equipment-OST'!V132*T124)/Y124, "0")</f>
        <v>0</v>
      </c>
      <c r="V124" s="90">
        <f>IF('Medical equipment-OST'!Q132="yes", 1, 0)</f>
        <v>0</v>
      </c>
      <c r="W124" s="90">
        <f>IF('Medical equipment-OST'!R132="yes", 1, 0)</f>
        <v>0</v>
      </c>
      <c r="X124" s="90">
        <f>IF('Medical equipment-OST'!S132="yes", 1, 0)</f>
        <v>0</v>
      </c>
      <c r="Y124" s="90">
        <f t="shared" si="26"/>
        <v>0</v>
      </c>
      <c r="Z124" s="90">
        <f>IF('Medical equipment-OST'!AA132="Yes", 'Service providers'!G134, 1)</f>
        <v>1</v>
      </c>
      <c r="AA124" s="90" t="str">
        <f>IFERROR(('Medical equipment-OST'!AB132*Z124)/AG124, "0")</f>
        <v>0</v>
      </c>
      <c r="AB124" s="90">
        <f>IF('Medical equipment-OST'!AA132="Yes", 'Service providers'!H134, 1)</f>
        <v>1</v>
      </c>
      <c r="AC124" s="90" t="str">
        <f>IFERROR(('Medical equipment-OST'!AC132*AB124)/AG124, "0")</f>
        <v>0</v>
      </c>
      <c r="AD124" s="90">
        <f>IF('Medical equipment-OST'!X132="yes", 1, 0)</f>
        <v>0</v>
      </c>
      <c r="AE124" s="90">
        <f>IF('Medical equipment-OST'!Y132="yes", 1, 0)</f>
        <v>0</v>
      </c>
      <c r="AF124" s="90">
        <f>IF('Medical equipment-OST'!Z132="yes", 1, 0)</f>
        <v>0</v>
      </c>
      <c r="AG124" s="90">
        <f t="shared" si="27"/>
        <v>0</v>
      </c>
      <c r="AH124" s="90">
        <f>IF('Medical equipment-OST'!AH132="Yes", 'Service providers'!G134, 1)</f>
        <v>1</v>
      </c>
      <c r="AI124" s="90" t="str">
        <f>IFERROR(('Medical equipment-OST'!AI132*AH124)/AO124, "0")</f>
        <v>0</v>
      </c>
      <c r="AJ124" s="90">
        <f>IF('Medical equipment-OST'!AH132="Yes", 'Service providers'!H134, 1)</f>
        <v>1</v>
      </c>
      <c r="AK124" s="90" t="str">
        <f>IFERROR(('Medical equipment-OST'!AJ132*AJ124)/AO124, "0")</f>
        <v>0</v>
      </c>
      <c r="AL124" s="90">
        <f>IF('Medical equipment-OST'!AE132="yes", 1, 0)</f>
        <v>0</v>
      </c>
      <c r="AM124" s="90">
        <f>IF('Medical equipment-OST'!AF132="yes", 1, 0)</f>
        <v>0</v>
      </c>
      <c r="AN124" s="90">
        <f>IF('Medical equipment-OST'!AG132="yes", 1, 0)</f>
        <v>0</v>
      </c>
      <c r="AO124" s="90">
        <f t="shared" si="28"/>
        <v>0</v>
      </c>
      <c r="AP124" s="90">
        <f>IF('Medical equipment-OST'!AO132="Yes", 'Service providers'!G134, 1)</f>
        <v>1</v>
      </c>
      <c r="AQ124" s="90" t="str">
        <f>IFERROR(('Medical equipment-OST'!AP132*AP124)/AW124, "0")</f>
        <v>0</v>
      </c>
      <c r="AR124" s="90">
        <f>IF('Medical equipment-OST'!AO132="Yes", 'Service providers'!H134, 1)</f>
        <v>1</v>
      </c>
      <c r="AS124" s="90" t="str">
        <f>IFERROR(('Medical equipment-OST'!AQ132*AR124)/AW124, "0")</f>
        <v>0</v>
      </c>
      <c r="AT124" s="90">
        <f>IF('Medical equipment-OST'!AL132="yes", 1, 0)</f>
        <v>0</v>
      </c>
      <c r="AU124" s="90">
        <f>IF('Medical equipment-OST'!AM132="yes", 1, 0)</f>
        <v>0</v>
      </c>
      <c r="AV124" s="90">
        <f>IF('Medical equipment-OST'!AN132="yes", 1, 0)</f>
        <v>0</v>
      </c>
      <c r="AW124" s="90">
        <f t="shared" si="29"/>
        <v>0</v>
      </c>
      <c r="AX124" s="90">
        <f>IF('Medical equipment-OST'!AV132="Yes", 'Service providers'!G134, 1)</f>
        <v>1</v>
      </c>
      <c r="AY124" s="90" t="str">
        <f>IFERROR(('Medical equipment-OST'!AW132*AX124)/BE124, "0")</f>
        <v>0</v>
      </c>
      <c r="AZ124" s="90">
        <f>IF('Medical equipment-OST'!AV132="Yes", 'Service providers'!H134, 1)</f>
        <v>1</v>
      </c>
      <c r="BA124" s="90" t="str">
        <f>IFERROR(('Medical equipment-OST'!AX132*AZ124)/BE124, "0")</f>
        <v>0</v>
      </c>
      <c r="BB124" s="90">
        <f>IF('Medical equipment-OST'!AS132="yes", 1, 0)</f>
        <v>0</v>
      </c>
      <c r="BC124" s="90">
        <f>IF('Medical equipment-OST'!AT132="yes", 1, 0)</f>
        <v>0</v>
      </c>
      <c r="BD124" s="90">
        <f>IF('Medical equipment-OST'!AU132="yes", 1, 0)</f>
        <v>0</v>
      </c>
      <c r="BE124" s="90">
        <f t="shared" si="30"/>
        <v>0</v>
      </c>
      <c r="BF124" s="90">
        <f>IF('Medical equipment-OST'!BC132="Yes", 'Service providers'!G134, 1)</f>
        <v>1</v>
      </c>
      <c r="BG124" s="90" t="str">
        <f>IFERROR(('Medical equipment-OST'!BD132*BF124)/BM124, "0")</f>
        <v>0</v>
      </c>
      <c r="BH124" s="90">
        <f>IF('Medical equipment-OST'!BC132="Yes", 'Service providers'!H134, 1)</f>
        <v>1</v>
      </c>
      <c r="BI124" s="90" t="str">
        <f>IFERROR(('Medical equipment-OST'!BE132*BH124)/BM124, "0")</f>
        <v>0</v>
      </c>
      <c r="BJ124" s="90">
        <f>IF('Medical equipment-OST'!AZ132="yes", 1, 0)</f>
        <v>0</v>
      </c>
      <c r="BK124" s="90">
        <f>IF('Medical equipment-OST'!BA132="yes", 1, 0)</f>
        <v>0</v>
      </c>
      <c r="BL124" s="90">
        <f>IF('Medical equipment-OST'!BB132="yes", 1, 0)</f>
        <v>0</v>
      </c>
      <c r="BM124" s="90">
        <f t="shared" si="31"/>
        <v>0</v>
      </c>
    </row>
    <row r="125" spans="1:65" x14ac:dyDescent="0.25">
      <c r="A125" s="98" t="str">
        <f>'Service providers'!A135</f>
        <v>Enter name of Site 17</v>
      </c>
      <c r="B125" s="90">
        <f>IF('Medical equipment-OST'!F133="Yes", 'Service providers'!G135, 1)</f>
        <v>1</v>
      </c>
      <c r="C125" s="90" t="str">
        <f>IFERROR(('Medical equipment-OST'!G133*B125)/I125, "0")</f>
        <v>0</v>
      </c>
      <c r="D125" s="90">
        <f>IF('Medical equipment-OST'!F133="Yes", 'Service providers'!H135, 1)</f>
        <v>1</v>
      </c>
      <c r="E125" s="90" t="str">
        <f>IFERROR(('Medical equipment-OST'!H133*D125)/I125, "0")</f>
        <v>0</v>
      </c>
      <c r="F125" s="90">
        <f>IF('Medical equipment-OST'!C133="yes", 1, 0)</f>
        <v>0</v>
      </c>
      <c r="G125" s="90">
        <f>IF('Medical equipment-OST'!D133="yes", 1, 0)</f>
        <v>0</v>
      </c>
      <c r="H125" s="90">
        <f>IF('Medical equipment-OST'!E133="yes", 1, 0)</f>
        <v>0</v>
      </c>
      <c r="I125" s="90">
        <f t="shared" si="24"/>
        <v>0</v>
      </c>
      <c r="J125" s="90">
        <f>IF('Medical equipment-OST'!M133="Yes", 'Service providers'!G135, 1)</f>
        <v>1</v>
      </c>
      <c r="K125" s="90" t="str">
        <f>IFERROR(('Medical equipment-OST'!N133*J125)/Q125, "0")</f>
        <v>0</v>
      </c>
      <c r="L125" s="90">
        <f>IF('Medical equipment-OST'!M133="Yes", 'Service providers'!H135, 1)</f>
        <v>1</v>
      </c>
      <c r="M125" s="90" t="str">
        <f>IFERROR(('Medical equipment-OST'!O133*L125)/Q125, "0")</f>
        <v>0</v>
      </c>
      <c r="N125" s="90">
        <f>IF('Medical equipment-OST'!J133="yes", 1, 0)</f>
        <v>0</v>
      </c>
      <c r="O125" s="90">
        <f>IF('Medical equipment-OST'!K133="yes", 1, 0)</f>
        <v>0</v>
      </c>
      <c r="P125" s="90">
        <f>IF('Medical equipment-OST'!L133="yes", 1, 0)</f>
        <v>0</v>
      </c>
      <c r="Q125" s="90">
        <f t="shared" si="25"/>
        <v>0</v>
      </c>
      <c r="R125" s="90">
        <f>IF('Medical equipment-OST'!T133="Yes", 'Service providers'!G135, 1)</f>
        <v>1</v>
      </c>
      <c r="S125" s="90" t="str">
        <f>IFERROR(('Medical equipment-OST'!U133*R125)/Y125, "0")</f>
        <v>0</v>
      </c>
      <c r="T125" s="90">
        <f>IF('Medical equipment-OST'!T133="Yes", 'Service providers'!H135, 1)</f>
        <v>1</v>
      </c>
      <c r="U125" s="90" t="str">
        <f>IFERROR(('Medical equipment-OST'!V133*T125)/Y125, "0")</f>
        <v>0</v>
      </c>
      <c r="V125" s="90">
        <f>IF('Medical equipment-OST'!Q133="yes", 1, 0)</f>
        <v>0</v>
      </c>
      <c r="W125" s="90">
        <f>IF('Medical equipment-OST'!R133="yes", 1, 0)</f>
        <v>0</v>
      </c>
      <c r="X125" s="90">
        <f>IF('Medical equipment-OST'!S133="yes", 1, 0)</f>
        <v>0</v>
      </c>
      <c r="Y125" s="90">
        <f t="shared" si="26"/>
        <v>0</v>
      </c>
      <c r="Z125" s="90">
        <f>IF('Medical equipment-OST'!AA133="Yes", 'Service providers'!G135, 1)</f>
        <v>1</v>
      </c>
      <c r="AA125" s="90" t="str">
        <f>IFERROR(('Medical equipment-OST'!AB133*Z125)/AG125, "0")</f>
        <v>0</v>
      </c>
      <c r="AB125" s="90">
        <f>IF('Medical equipment-OST'!AA133="Yes", 'Service providers'!H135, 1)</f>
        <v>1</v>
      </c>
      <c r="AC125" s="90" t="str">
        <f>IFERROR(('Medical equipment-OST'!AC133*AB125)/AG125, "0")</f>
        <v>0</v>
      </c>
      <c r="AD125" s="90">
        <f>IF('Medical equipment-OST'!X133="yes", 1, 0)</f>
        <v>0</v>
      </c>
      <c r="AE125" s="90">
        <f>IF('Medical equipment-OST'!Y133="yes", 1, 0)</f>
        <v>0</v>
      </c>
      <c r="AF125" s="90">
        <f>IF('Medical equipment-OST'!Z133="yes", 1, 0)</f>
        <v>0</v>
      </c>
      <c r="AG125" s="90">
        <f t="shared" si="27"/>
        <v>0</v>
      </c>
      <c r="AH125" s="90">
        <f>IF('Medical equipment-OST'!AH133="Yes", 'Service providers'!G135, 1)</f>
        <v>1</v>
      </c>
      <c r="AI125" s="90" t="str">
        <f>IFERROR(('Medical equipment-OST'!AI133*AH125)/AO125, "0")</f>
        <v>0</v>
      </c>
      <c r="AJ125" s="90">
        <f>IF('Medical equipment-OST'!AH133="Yes", 'Service providers'!H135, 1)</f>
        <v>1</v>
      </c>
      <c r="AK125" s="90" t="str">
        <f>IFERROR(('Medical equipment-OST'!AJ133*AJ125)/AO125, "0")</f>
        <v>0</v>
      </c>
      <c r="AL125" s="90">
        <f>IF('Medical equipment-OST'!AE133="yes", 1, 0)</f>
        <v>0</v>
      </c>
      <c r="AM125" s="90">
        <f>IF('Medical equipment-OST'!AF133="yes", 1, 0)</f>
        <v>0</v>
      </c>
      <c r="AN125" s="90">
        <f>IF('Medical equipment-OST'!AG133="yes", 1, 0)</f>
        <v>0</v>
      </c>
      <c r="AO125" s="90">
        <f t="shared" si="28"/>
        <v>0</v>
      </c>
      <c r="AP125" s="90">
        <f>IF('Medical equipment-OST'!AO133="Yes", 'Service providers'!G135, 1)</f>
        <v>1</v>
      </c>
      <c r="AQ125" s="90" t="str">
        <f>IFERROR(('Medical equipment-OST'!AP133*AP125)/AW125, "0")</f>
        <v>0</v>
      </c>
      <c r="AR125" s="90">
        <f>IF('Medical equipment-OST'!AO133="Yes", 'Service providers'!H135, 1)</f>
        <v>1</v>
      </c>
      <c r="AS125" s="90" t="str">
        <f>IFERROR(('Medical equipment-OST'!AQ133*AR125)/AW125, "0")</f>
        <v>0</v>
      </c>
      <c r="AT125" s="90">
        <f>IF('Medical equipment-OST'!AL133="yes", 1, 0)</f>
        <v>0</v>
      </c>
      <c r="AU125" s="90">
        <f>IF('Medical equipment-OST'!AM133="yes", 1, 0)</f>
        <v>0</v>
      </c>
      <c r="AV125" s="90">
        <f>IF('Medical equipment-OST'!AN133="yes", 1, 0)</f>
        <v>0</v>
      </c>
      <c r="AW125" s="90">
        <f t="shared" si="29"/>
        <v>0</v>
      </c>
      <c r="AX125" s="90">
        <f>IF('Medical equipment-OST'!AV133="Yes", 'Service providers'!G135, 1)</f>
        <v>1</v>
      </c>
      <c r="AY125" s="90" t="str">
        <f>IFERROR(('Medical equipment-OST'!AW133*AX125)/BE125, "0")</f>
        <v>0</v>
      </c>
      <c r="AZ125" s="90">
        <f>IF('Medical equipment-OST'!AV133="Yes", 'Service providers'!H135, 1)</f>
        <v>1</v>
      </c>
      <c r="BA125" s="90" t="str">
        <f>IFERROR(('Medical equipment-OST'!AX133*AZ125)/BE125, "0")</f>
        <v>0</v>
      </c>
      <c r="BB125" s="90">
        <f>IF('Medical equipment-OST'!AS133="yes", 1, 0)</f>
        <v>0</v>
      </c>
      <c r="BC125" s="90">
        <f>IF('Medical equipment-OST'!AT133="yes", 1, 0)</f>
        <v>0</v>
      </c>
      <c r="BD125" s="90">
        <f>IF('Medical equipment-OST'!AU133="yes", 1, 0)</f>
        <v>0</v>
      </c>
      <c r="BE125" s="90">
        <f t="shared" si="30"/>
        <v>0</v>
      </c>
      <c r="BF125" s="90">
        <f>IF('Medical equipment-OST'!BC133="Yes", 'Service providers'!G135, 1)</f>
        <v>1</v>
      </c>
      <c r="BG125" s="90" t="str">
        <f>IFERROR(('Medical equipment-OST'!BD133*BF125)/BM125, "0")</f>
        <v>0</v>
      </c>
      <c r="BH125" s="90">
        <f>IF('Medical equipment-OST'!BC133="Yes", 'Service providers'!H135, 1)</f>
        <v>1</v>
      </c>
      <c r="BI125" s="90" t="str">
        <f>IFERROR(('Medical equipment-OST'!BE133*BH125)/BM125, "0")</f>
        <v>0</v>
      </c>
      <c r="BJ125" s="90">
        <f>IF('Medical equipment-OST'!AZ133="yes", 1, 0)</f>
        <v>0</v>
      </c>
      <c r="BK125" s="90">
        <f>IF('Medical equipment-OST'!BA133="yes", 1, 0)</f>
        <v>0</v>
      </c>
      <c r="BL125" s="90">
        <f>IF('Medical equipment-OST'!BB133="yes", 1, 0)</f>
        <v>0</v>
      </c>
      <c r="BM125" s="90">
        <f t="shared" si="31"/>
        <v>0</v>
      </c>
    </row>
    <row r="126" spans="1:65" x14ac:dyDescent="0.25">
      <c r="A126" s="98" t="str">
        <f>'Service providers'!A136</f>
        <v>Enter name of Site 18</v>
      </c>
      <c r="B126" s="90">
        <f>IF('Medical equipment-OST'!F134="Yes", 'Service providers'!G136, 1)</f>
        <v>1</v>
      </c>
      <c r="C126" s="90" t="str">
        <f>IFERROR(('Medical equipment-OST'!G134*B126)/I126, "0")</f>
        <v>0</v>
      </c>
      <c r="D126" s="90">
        <f>IF('Medical equipment-OST'!F134="Yes", 'Service providers'!H136, 1)</f>
        <v>1</v>
      </c>
      <c r="E126" s="90" t="str">
        <f>IFERROR(('Medical equipment-OST'!H134*D126)/I126, "0")</f>
        <v>0</v>
      </c>
      <c r="F126" s="90">
        <f>IF('Medical equipment-OST'!C134="yes", 1, 0)</f>
        <v>0</v>
      </c>
      <c r="G126" s="90">
        <f>IF('Medical equipment-OST'!D134="yes", 1, 0)</f>
        <v>0</v>
      </c>
      <c r="H126" s="90">
        <f>IF('Medical equipment-OST'!E134="yes", 1, 0)</f>
        <v>0</v>
      </c>
      <c r="I126" s="90">
        <f t="shared" si="24"/>
        <v>0</v>
      </c>
      <c r="J126" s="90">
        <f>IF('Medical equipment-OST'!M134="Yes", 'Service providers'!G136, 1)</f>
        <v>1</v>
      </c>
      <c r="K126" s="90" t="str">
        <f>IFERROR(('Medical equipment-OST'!N134*J126)/Q126, "0")</f>
        <v>0</v>
      </c>
      <c r="L126" s="90">
        <f>IF('Medical equipment-OST'!M134="Yes", 'Service providers'!H136, 1)</f>
        <v>1</v>
      </c>
      <c r="M126" s="90" t="str">
        <f>IFERROR(('Medical equipment-OST'!O134*L126)/Q126, "0")</f>
        <v>0</v>
      </c>
      <c r="N126" s="90">
        <f>IF('Medical equipment-OST'!J134="yes", 1, 0)</f>
        <v>0</v>
      </c>
      <c r="O126" s="90">
        <f>IF('Medical equipment-OST'!K134="yes", 1, 0)</f>
        <v>0</v>
      </c>
      <c r="P126" s="90">
        <f>IF('Medical equipment-OST'!L134="yes", 1, 0)</f>
        <v>0</v>
      </c>
      <c r="Q126" s="90">
        <f t="shared" si="25"/>
        <v>0</v>
      </c>
      <c r="R126" s="90">
        <f>IF('Medical equipment-OST'!T134="Yes", 'Service providers'!G136, 1)</f>
        <v>1</v>
      </c>
      <c r="S126" s="90" t="str">
        <f>IFERROR(('Medical equipment-OST'!U134*R126)/Y126, "0")</f>
        <v>0</v>
      </c>
      <c r="T126" s="90">
        <f>IF('Medical equipment-OST'!T134="Yes", 'Service providers'!H136, 1)</f>
        <v>1</v>
      </c>
      <c r="U126" s="90" t="str">
        <f>IFERROR(('Medical equipment-OST'!V134*T126)/Y126, "0")</f>
        <v>0</v>
      </c>
      <c r="V126" s="90">
        <f>IF('Medical equipment-OST'!Q134="yes", 1, 0)</f>
        <v>0</v>
      </c>
      <c r="W126" s="90">
        <f>IF('Medical equipment-OST'!R134="yes", 1, 0)</f>
        <v>0</v>
      </c>
      <c r="X126" s="90">
        <f>IF('Medical equipment-OST'!S134="yes", 1, 0)</f>
        <v>0</v>
      </c>
      <c r="Y126" s="90">
        <f t="shared" si="26"/>
        <v>0</v>
      </c>
      <c r="Z126" s="90">
        <f>IF('Medical equipment-OST'!AA134="Yes", 'Service providers'!G136, 1)</f>
        <v>1</v>
      </c>
      <c r="AA126" s="90" t="str">
        <f>IFERROR(('Medical equipment-OST'!AB134*Z126)/AG126, "0")</f>
        <v>0</v>
      </c>
      <c r="AB126" s="90">
        <f>IF('Medical equipment-OST'!AA134="Yes", 'Service providers'!H136, 1)</f>
        <v>1</v>
      </c>
      <c r="AC126" s="90" t="str">
        <f>IFERROR(('Medical equipment-OST'!AC134*AB126)/AG126, "0")</f>
        <v>0</v>
      </c>
      <c r="AD126" s="90">
        <f>IF('Medical equipment-OST'!X134="yes", 1, 0)</f>
        <v>0</v>
      </c>
      <c r="AE126" s="90">
        <f>IF('Medical equipment-OST'!Y134="yes", 1, 0)</f>
        <v>0</v>
      </c>
      <c r="AF126" s="90">
        <f>IF('Medical equipment-OST'!Z134="yes", 1, 0)</f>
        <v>0</v>
      </c>
      <c r="AG126" s="90">
        <f t="shared" si="27"/>
        <v>0</v>
      </c>
      <c r="AH126" s="90">
        <f>IF('Medical equipment-OST'!AH134="Yes", 'Service providers'!G136, 1)</f>
        <v>1</v>
      </c>
      <c r="AI126" s="90" t="str">
        <f>IFERROR(('Medical equipment-OST'!AI134*AH126)/AO126, "0")</f>
        <v>0</v>
      </c>
      <c r="AJ126" s="90">
        <f>IF('Medical equipment-OST'!AH134="Yes", 'Service providers'!H136, 1)</f>
        <v>1</v>
      </c>
      <c r="AK126" s="90" t="str">
        <f>IFERROR(('Medical equipment-OST'!AJ134*AJ126)/AO126, "0")</f>
        <v>0</v>
      </c>
      <c r="AL126" s="90">
        <f>IF('Medical equipment-OST'!AE134="yes", 1, 0)</f>
        <v>0</v>
      </c>
      <c r="AM126" s="90">
        <f>IF('Medical equipment-OST'!AF134="yes", 1, 0)</f>
        <v>0</v>
      </c>
      <c r="AN126" s="90">
        <f>IF('Medical equipment-OST'!AG134="yes", 1, 0)</f>
        <v>0</v>
      </c>
      <c r="AO126" s="90">
        <f t="shared" si="28"/>
        <v>0</v>
      </c>
      <c r="AP126" s="90">
        <f>IF('Medical equipment-OST'!AO134="Yes", 'Service providers'!G136, 1)</f>
        <v>1</v>
      </c>
      <c r="AQ126" s="90" t="str">
        <f>IFERROR(('Medical equipment-OST'!AP134*AP126)/AW126, "0")</f>
        <v>0</v>
      </c>
      <c r="AR126" s="90">
        <f>IF('Medical equipment-OST'!AO134="Yes", 'Service providers'!H136, 1)</f>
        <v>1</v>
      </c>
      <c r="AS126" s="90" t="str">
        <f>IFERROR(('Medical equipment-OST'!AQ134*AR126)/AW126, "0")</f>
        <v>0</v>
      </c>
      <c r="AT126" s="90">
        <f>IF('Medical equipment-OST'!AL134="yes", 1, 0)</f>
        <v>0</v>
      </c>
      <c r="AU126" s="90">
        <f>IF('Medical equipment-OST'!AM134="yes", 1, 0)</f>
        <v>0</v>
      </c>
      <c r="AV126" s="90">
        <f>IF('Medical equipment-OST'!AN134="yes", 1, 0)</f>
        <v>0</v>
      </c>
      <c r="AW126" s="90">
        <f t="shared" si="29"/>
        <v>0</v>
      </c>
      <c r="AX126" s="90">
        <f>IF('Medical equipment-OST'!AV134="Yes", 'Service providers'!G136, 1)</f>
        <v>1</v>
      </c>
      <c r="AY126" s="90" t="str">
        <f>IFERROR(('Medical equipment-OST'!AW134*AX126)/BE126, "0")</f>
        <v>0</v>
      </c>
      <c r="AZ126" s="90">
        <f>IF('Medical equipment-OST'!AV134="Yes", 'Service providers'!H136, 1)</f>
        <v>1</v>
      </c>
      <c r="BA126" s="90" t="str">
        <f>IFERROR(('Medical equipment-OST'!AX134*AZ126)/BE126, "0")</f>
        <v>0</v>
      </c>
      <c r="BB126" s="90">
        <f>IF('Medical equipment-OST'!AS134="yes", 1, 0)</f>
        <v>0</v>
      </c>
      <c r="BC126" s="90">
        <f>IF('Medical equipment-OST'!AT134="yes", 1, 0)</f>
        <v>0</v>
      </c>
      <c r="BD126" s="90">
        <f>IF('Medical equipment-OST'!AU134="yes", 1, 0)</f>
        <v>0</v>
      </c>
      <c r="BE126" s="90">
        <f t="shared" si="30"/>
        <v>0</v>
      </c>
      <c r="BF126" s="90">
        <f>IF('Medical equipment-OST'!BC134="Yes", 'Service providers'!G136, 1)</f>
        <v>1</v>
      </c>
      <c r="BG126" s="90" t="str">
        <f>IFERROR(('Medical equipment-OST'!BD134*BF126)/BM126, "0")</f>
        <v>0</v>
      </c>
      <c r="BH126" s="90">
        <f>IF('Medical equipment-OST'!BC134="Yes", 'Service providers'!H136, 1)</f>
        <v>1</v>
      </c>
      <c r="BI126" s="90" t="str">
        <f>IFERROR(('Medical equipment-OST'!BE134*BH126)/BM126, "0")</f>
        <v>0</v>
      </c>
      <c r="BJ126" s="90">
        <f>IF('Medical equipment-OST'!AZ134="yes", 1, 0)</f>
        <v>0</v>
      </c>
      <c r="BK126" s="90">
        <f>IF('Medical equipment-OST'!BA134="yes", 1, 0)</f>
        <v>0</v>
      </c>
      <c r="BL126" s="90">
        <f>IF('Medical equipment-OST'!BB134="yes", 1, 0)</f>
        <v>0</v>
      </c>
      <c r="BM126" s="90">
        <f t="shared" si="31"/>
        <v>0</v>
      </c>
    </row>
    <row r="127" spans="1:65" x14ac:dyDescent="0.25">
      <c r="A127" s="98" t="str">
        <f>'Service providers'!A137</f>
        <v>Enter name of Site 19</v>
      </c>
      <c r="B127" s="90">
        <f>IF('Medical equipment-OST'!F135="Yes", 'Service providers'!G137, 1)</f>
        <v>1</v>
      </c>
      <c r="C127" s="90" t="str">
        <f>IFERROR(('Medical equipment-OST'!G135*B127)/I127, "0")</f>
        <v>0</v>
      </c>
      <c r="D127" s="90">
        <f>IF('Medical equipment-OST'!F135="Yes", 'Service providers'!H137, 1)</f>
        <v>1</v>
      </c>
      <c r="E127" s="90" t="str">
        <f>IFERROR(('Medical equipment-OST'!H135*D127)/I127, "0")</f>
        <v>0</v>
      </c>
      <c r="F127" s="90">
        <f>IF('Medical equipment-OST'!C135="yes", 1, 0)</f>
        <v>0</v>
      </c>
      <c r="G127" s="90">
        <f>IF('Medical equipment-OST'!D135="yes", 1, 0)</f>
        <v>0</v>
      </c>
      <c r="H127" s="90">
        <f>IF('Medical equipment-OST'!E135="yes", 1, 0)</f>
        <v>0</v>
      </c>
      <c r="I127" s="90">
        <f t="shared" si="24"/>
        <v>0</v>
      </c>
      <c r="J127" s="90">
        <f>IF('Medical equipment-OST'!M135="Yes", 'Service providers'!G137, 1)</f>
        <v>1</v>
      </c>
      <c r="K127" s="90" t="str">
        <f>IFERROR(('Medical equipment-OST'!N135*J127)/Q127, "0")</f>
        <v>0</v>
      </c>
      <c r="L127" s="90">
        <f>IF('Medical equipment-OST'!M135="Yes", 'Service providers'!H137, 1)</f>
        <v>1</v>
      </c>
      <c r="M127" s="90" t="str">
        <f>IFERROR(('Medical equipment-OST'!O135*L127)/Q127, "0")</f>
        <v>0</v>
      </c>
      <c r="N127" s="90">
        <f>IF('Medical equipment-OST'!J135="yes", 1, 0)</f>
        <v>0</v>
      </c>
      <c r="O127" s="90">
        <f>IF('Medical equipment-OST'!K135="yes", 1, 0)</f>
        <v>0</v>
      </c>
      <c r="P127" s="90">
        <f>IF('Medical equipment-OST'!L135="yes", 1, 0)</f>
        <v>0</v>
      </c>
      <c r="Q127" s="90">
        <f t="shared" si="25"/>
        <v>0</v>
      </c>
      <c r="R127" s="90">
        <f>IF('Medical equipment-OST'!T135="Yes", 'Service providers'!G137, 1)</f>
        <v>1</v>
      </c>
      <c r="S127" s="90" t="str">
        <f>IFERROR(('Medical equipment-OST'!U135*R127)/Y127, "0")</f>
        <v>0</v>
      </c>
      <c r="T127" s="90">
        <f>IF('Medical equipment-OST'!T135="Yes", 'Service providers'!H137, 1)</f>
        <v>1</v>
      </c>
      <c r="U127" s="90" t="str">
        <f>IFERROR(('Medical equipment-OST'!V135*T127)/Y127, "0")</f>
        <v>0</v>
      </c>
      <c r="V127" s="90">
        <f>IF('Medical equipment-OST'!Q135="yes", 1, 0)</f>
        <v>0</v>
      </c>
      <c r="W127" s="90">
        <f>IF('Medical equipment-OST'!R135="yes", 1, 0)</f>
        <v>0</v>
      </c>
      <c r="X127" s="90">
        <f>IF('Medical equipment-OST'!S135="yes", 1, 0)</f>
        <v>0</v>
      </c>
      <c r="Y127" s="90">
        <f t="shared" si="26"/>
        <v>0</v>
      </c>
      <c r="Z127" s="90">
        <f>IF('Medical equipment-OST'!AA135="Yes", 'Service providers'!G137, 1)</f>
        <v>1</v>
      </c>
      <c r="AA127" s="90" t="str">
        <f>IFERROR(('Medical equipment-OST'!AB135*Z127)/AG127, "0")</f>
        <v>0</v>
      </c>
      <c r="AB127" s="90">
        <f>IF('Medical equipment-OST'!AA135="Yes", 'Service providers'!H137, 1)</f>
        <v>1</v>
      </c>
      <c r="AC127" s="90" t="str">
        <f>IFERROR(('Medical equipment-OST'!AC135*AB127)/AG127, "0")</f>
        <v>0</v>
      </c>
      <c r="AD127" s="90">
        <f>IF('Medical equipment-OST'!X135="yes", 1, 0)</f>
        <v>0</v>
      </c>
      <c r="AE127" s="90">
        <f>IF('Medical equipment-OST'!Y135="yes", 1, 0)</f>
        <v>0</v>
      </c>
      <c r="AF127" s="90">
        <f>IF('Medical equipment-OST'!Z135="yes", 1, 0)</f>
        <v>0</v>
      </c>
      <c r="AG127" s="90">
        <f t="shared" si="27"/>
        <v>0</v>
      </c>
      <c r="AH127" s="90">
        <f>IF('Medical equipment-OST'!AH135="Yes", 'Service providers'!G137, 1)</f>
        <v>1</v>
      </c>
      <c r="AI127" s="90" t="str">
        <f>IFERROR(('Medical equipment-OST'!AI135*AH127)/AO127, "0")</f>
        <v>0</v>
      </c>
      <c r="AJ127" s="90">
        <f>IF('Medical equipment-OST'!AH135="Yes", 'Service providers'!H137, 1)</f>
        <v>1</v>
      </c>
      <c r="AK127" s="90" t="str">
        <f>IFERROR(('Medical equipment-OST'!AJ135*AJ127)/AO127, "0")</f>
        <v>0</v>
      </c>
      <c r="AL127" s="90">
        <f>IF('Medical equipment-OST'!AE135="yes", 1, 0)</f>
        <v>0</v>
      </c>
      <c r="AM127" s="90">
        <f>IF('Medical equipment-OST'!AF135="yes", 1, 0)</f>
        <v>0</v>
      </c>
      <c r="AN127" s="90">
        <f>IF('Medical equipment-OST'!AG135="yes", 1, 0)</f>
        <v>0</v>
      </c>
      <c r="AO127" s="90">
        <f t="shared" si="28"/>
        <v>0</v>
      </c>
      <c r="AP127" s="90">
        <f>IF('Medical equipment-OST'!AO135="Yes", 'Service providers'!G137, 1)</f>
        <v>1</v>
      </c>
      <c r="AQ127" s="90" t="str">
        <f>IFERROR(('Medical equipment-OST'!AP135*AP127)/AW127, "0")</f>
        <v>0</v>
      </c>
      <c r="AR127" s="90">
        <f>IF('Medical equipment-OST'!AO135="Yes", 'Service providers'!H137, 1)</f>
        <v>1</v>
      </c>
      <c r="AS127" s="90" t="str">
        <f>IFERROR(('Medical equipment-OST'!AQ135*AR127)/AW127, "0")</f>
        <v>0</v>
      </c>
      <c r="AT127" s="90">
        <f>IF('Medical equipment-OST'!AL135="yes", 1, 0)</f>
        <v>0</v>
      </c>
      <c r="AU127" s="90">
        <f>IF('Medical equipment-OST'!AM135="yes", 1, 0)</f>
        <v>0</v>
      </c>
      <c r="AV127" s="90">
        <f>IF('Medical equipment-OST'!AN135="yes", 1, 0)</f>
        <v>0</v>
      </c>
      <c r="AW127" s="90">
        <f t="shared" si="29"/>
        <v>0</v>
      </c>
      <c r="AX127" s="90">
        <f>IF('Medical equipment-OST'!AV135="Yes", 'Service providers'!G137, 1)</f>
        <v>1</v>
      </c>
      <c r="AY127" s="90" t="str">
        <f>IFERROR(('Medical equipment-OST'!AW135*AX127)/BE127, "0")</f>
        <v>0</v>
      </c>
      <c r="AZ127" s="90">
        <f>IF('Medical equipment-OST'!AV135="Yes", 'Service providers'!H137, 1)</f>
        <v>1</v>
      </c>
      <c r="BA127" s="90" t="str">
        <f>IFERROR(('Medical equipment-OST'!AX135*AZ127)/BE127, "0")</f>
        <v>0</v>
      </c>
      <c r="BB127" s="90">
        <f>IF('Medical equipment-OST'!AS135="yes", 1, 0)</f>
        <v>0</v>
      </c>
      <c r="BC127" s="90">
        <f>IF('Medical equipment-OST'!AT135="yes", 1, 0)</f>
        <v>0</v>
      </c>
      <c r="BD127" s="90">
        <f>IF('Medical equipment-OST'!AU135="yes", 1, 0)</f>
        <v>0</v>
      </c>
      <c r="BE127" s="90">
        <f t="shared" si="30"/>
        <v>0</v>
      </c>
      <c r="BF127" s="90">
        <f>IF('Medical equipment-OST'!BC135="Yes", 'Service providers'!G137, 1)</f>
        <v>1</v>
      </c>
      <c r="BG127" s="90" t="str">
        <f>IFERROR(('Medical equipment-OST'!BD135*BF127)/BM127, "0")</f>
        <v>0</v>
      </c>
      <c r="BH127" s="90">
        <f>IF('Medical equipment-OST'!BC135="Yes", 'Service providers'!H137, 1)</f>
        <v>1</v>
      </c>
      <c r="BI127" s="90" t="str">
        <f>IFERROR(('Medical equipment-OST'!BE135*BH127)/BM127, "0")</f>
        <v>0</v>
      </c>
      <c r="BJ127" s="90">
        <f>IF('Medical equipment-OST'!AZ135="yes", 1, 0)</f>
        <v>0</v>
      </c>
      <c r="BK127" s="90">
        <f>IF('Medical equipment-OST'!BA135="yes", 1, 0)</f>
        <v>0</v>
      </c>
      <c r="BL127" s="90">
        <f>IF('Medical equipment-OST'!BB135="yes", 1, 0)</f>
        <v>0</v>
      </c>
      <c r="BM127" s="90">
        <f t="shared" si="31"/>
        <v>0</v>
      </c>
    </row>
    <row r="128" spans="1:65" x14ac:dyDescent="0.25">
      <c r="A128" s="98" t="str">
        <f>'Service providers'!A138</f>
        <v>Enter name of Site 20</v>
      </c>
      <c r="B128" s="90">
        <f>IF('Medical equipment-OST'!F136="Yes", 'Service providers'!G138, 1)</f>
        <v>1</v>
      </c>
      <c r="C128" s="90" t="str">
        <f>IFERROR(('Medical equipment-OST'!G136*B128)/I128, "0")</f>
        <v>0</v>
      </c>
      <c r="D128" s="90">
        <f>IF('Medical equipment-OST'!F136="Yes", 'Service providers'!H138, 1)</f>
        <v>1</v>
      </c>
      <c r="E128" s="90" t="str">
        <f>IFERROR(('Medical equipment-OST'!H136*D128)/I128, "0")</f>
        <v>0</v>
      </c>
      <c r="F128" s="90">
        <f>IF('Medical equipment-OST'!C136="yes", 1, 0)</f>
        <v>0</v>
      </c>
      <c r="G128" s="90">
        <f>IF('Medical equipment-OST'!D136="yes", 1, 0)</f>
        <v>0</v>
      </c>
      <c r="H128" s="90">
        <f>IF('Medical equipment-OST'!E136="yes", 1, 0)</f>
        <v>0</v>
      </c>
      <c r="I128" s="90">
        <f t="shared" si="24"/>
        <v>0</v>
      </c>
      <c r="J128" s="90">
        <f>IF('Medical equipment-OST'!M136="Yes", 'Service providers'!G138, 1)</f>
        <v>1</v>
      </c>
      <c r="K128" s="90" t="str">
        <f>IFERROR(('Medical equipment-OST'!N136*J128)/Q128, "0")</f>
        <v>0</v>
      </c>
      <c r="L128" s="90">
        <f>IF('Medical equipment-OST'!M136="Yes", 'Service providers'!H138, 1)</f>
        <v>1</v>
      </c>
      <c r="M128" s="90" t="str">
        <f>IFERROR(('Medical equipment-OST'!O136*L128)/Q128, "0")</f>
        <v>0</v>
      </c>
      <c r="N128" s="90">
        <f>IF('Medical equipment-OST'!J136="yes", 1, 0)</f>
        <v>0</v>
      </c>
      <c r="O128" s="90">
        <f>IF('Medical equipment-OST'!K136="yes", 1, 0)</f>
        <v>0</v>
      </c>
      <c r="P128" s="90">
        <f>IF('Medical equipment-OST'!L136="yes", 1, 0)</f>
        <v>0</v>
      </c>
      <c r="Q128" s="90">
        <f t="shared" si="25"/>
        <v>0</v>
      </c>
      <c r="R128" s="90">
        <f>IF('Medical equipment-OST'!T136="Yes", 'Service providers'!G138, 1)</f>
        <v>1</v>
      </c>
      <c r="S128" s="90" t="str">
        <f>IFERROR(('Medical equipment-OST'!U136*R128)/Y128, "0")</f>
        <v>0</v>
      </c>
      <c r="T128" s="90">
        <f>IF('Medical equipment-OST'!T136="Yes", 'Service providers'!H138, 1)</f>
        <v>1</v>
      </c>
      <c r="U128" s="90" t="str">
        <f>IFERROR(('Medical equipment-OST'!V136*T128)/Y128, "0")</f>
        <v>0</v>
      </c>
      <c r="V128" s="90">
        <f>IF('Medical equipment-OST'!Q136="yes", 1, 0)</f>
        <v>0</v>
      </c>
      <c r="W128" s="90">
        <f>IF('Medical equipment-OST'!R136="yes", 1, 0)</f>
        <v>0</v>
      </c>
      <c r="X128" s="90">
        <f>IF('Medical equipment-OST'!S136="yes", 1, 0)</f>
        <v>0</v>
      </c>
      <c r="Y128" s="90">
        <f t="shared" si="26"/>
        <v>0</v>
      </c>
      <c r="Z128" s="90">
        <f>IF('Medical equipment-OST'!AA136="Yes", 'Service providers'!G138, 1)</f>
        <v>1</v>
      </c>
      <c r="AA128" s="90" t="str">
        <f>IFERROR(('Medical equipment-OST'!AB136*Z128)/AG128, "0")</f>
        <v>0</v>
      </c>
      <c r="AB128" s="90">
        <f>IF('Medical equipment-OST'!AA136="Yes", 'Service providers'!H138, 1)</f>
        <v>1</v>
      </c>
      <c r="AC128" s="90" t="str">
        <f>IFERROR(('Medical equipment-OST'!AC136*AB128)/AG128, "0")</f>
        <v>0</v>
      </c>
      <c r="AD128" s="90">
        <f>IF('Medical equipment-OST'!X136="yes", 1, 0)</f>
        <v>0</v>
      </c>
      <c r="AE128" s="90">
        <f>IF('Medical equipment-OST'!Y136="yes", 1, 0)</f>
        <v>0</v>
      </c>
      <c r="AF128" s="90">
        <f>IF('Medical equipment-OST'!Z136="yes", 1, 0)</f>
        <v>0</v>
      </c>
      <c r="AG128" s="90">
        <f t="shared" si="27"/>
        <v>0</v>
      </c>
      <c r="AH128" s="90">
        <f>IF('Medical equipment-OST'!AH136="Yes", 'Service providers'!G138, 1)</f>
        <v>1</v>
      </c>
      <c r="AI128" s="90" t="str">
        <f>IFERROR(('Medical equipment-OST'!AI136*AH128)/AO128, "0")</f>
        <v>0</v>
      </c>
      <c r="AJ128" s="90">
        <f>IF('Medical equipment-OST'!AH136="Yes", 'Service providers'!H138, 1)</f>
        <v>1</v>
      </c>
      <c r="AK128" s="90" t="str">
        <f>IFERROR(('Medical equipment-OST'!AJ136*AJ128)/AO128, "0")</f>
        <v>0</v>
      </c>
      <c r="AL128" s="90">
        <f>IF('Medical equipment-OST'!AE136="yes", 1, 0)</f>
        <v>0</v>
      </c>
      <c r="AM128" s="90">
        <f>IF('Medical equipment-OST'!AF136="yes", 1, 0)</f>
        <v>0</v>
      </c>
      <c r="AN128" s="90">
        <f>IF('Medical equipment-OST'!AG136="yes", 1, 0)</f>
        <v>0</v>
      </c>
      <c r="AO128" s="90">
        <f t="shared" si="28"/>
        <v>0</v>
      </c>
      <c r="AP128" s="90">
        <f>IF('Medical equipment-OST'!AO136="Yes", 'Service providers'!G138, 1)</f>
        <v>1</v>
      </c>
      <c r="AQ128" s="90" t="str">
        <f>IFERROR(('Medical equipment-OST'!AP136*AP128)/AW128, "0")</f>
        <v>0</v>
      </c>
      <c r="AR128" s="90">
        <f>IF('Medical equipment-OST'!AO136="Yes", 'Service providers'!H138, 1)</f>
        <v>1</v>
      </c>
      <c r="AS128" s="90" t="str">
        <f>IFERROR(('Medical equipment-OST'!AQ136*AR128)/AW128, "0")</f>
        <v>0</v>
      </c>
      <c r="AT128" s="90">
        <f>IF('Medical equipment-OST'!AL136="yes", 1, 0)</f>
        <v>0</v>
      </c>
      <c r="AU128" s="90">
        <f>IF('Medical equipment-OST'!AM136="yes", 1, 0)</f>
        <v>0</v>
      </c>
      <c r="AV128" s="90">
        <f>IF('Medical equipment-OST'!AN136="yes", 1, 0)</f>
        <v>0</v>
      </c>
      <c r="AW128" s="90">
        <f t="shared" si="29"/>
        <v>0</v>
      </c>
      <c r="AX128" s="90">
        <f>IF('Medical equipment-OST'!AV136="Yes", 'Service providers'!G138, 1)</f>
        <v>1</v>
      </c>
      <c r="AY128" s="90" t="str">
        <f>IFERROR(('Medical equipment-OST'!AW136*AX128)/BE128, "0")</f>
        <v>0</v>
      </c>
      <c r="AZ128" s="90">
        <f>IF('Medical equipment-OST'!AV136="Yes", 'Service providers'!H138, 1)</f>
        <v>1</v>
      </c>
      <c r="BA128" s="90" t="str">
        <f>IFERROR(('Medical equipment-OST'!AX136*AZ128)/BE128, "0")</f>
        <v>0</v>
      </c>
      <c r="BB128" s="90">
        <f>IF('Medical equipment-OST'!AS136="yes", 1, 0)</f>
        <v>0</v>
      </c>
      <c r="BC128" s="90">
        <f>IF('Medical equipment-OST'!AT136="yes", 1, 0)</f>
        <v>0</v>
      </c>
      <c r="BD128" s="90">
        <f>IF('Medical equipment-OST'!AU136="yes", 1, 0)</f>
        <v>0</v>
      </c>
      <c r="BE128" s="90">
        <f t="shared" si="30"/>
        <v>0</v>
      </c>
      <c r="BF128" s="90">
        <f>IF('Medical equipment-OST'!BC136="Yes", 'Service providers'!G138, 1)</f>
        <v>1</v>
      </c>
      <c r="BG128" s="90" t="str">
        <f>IFERROR(('Medical equipment-OST'!BD136*BF128)/BM128, "0")</f>
        <v>0</v>
      </c>
      <c r="BH128" s="90">
        <f>IF('Medical equipment-OST'!BC136="Yes", 'Service providers'!H138, 1)</f>
        <v>1</v>
      </c>
      <c r="BI128" s="90" t="str">
        <f>IFERROR(('Medical equipment-OST'!BE136*BH128)/BM128, "0")</f>
        <v>0</v>
      </c>
      <c r="BJ128" s="90">
        <f>IF('Medical equipment-OST'!AZ136="yes", 1, 0)</f>
        <v>0</v>
      </c>
      <c r="BK128" s="90">
        <f>IF('Medical equipment-OST'!BA136="yes", 1, 0)</f>
        <v>0</v>
      </c>
      <c r="BL128" s="90">
        <f>IF('Medical equipment-OST'!BB136="yes", 1, 0)</f>
        <v>0</v>
      </c>
      <c r="BM128" s="90">
        <f t="shared" si="31"/>
        <v>0</v>
      </c>
    </row>
    <row r="129" spans="1:65" x14ac:dyDescent="0.25">
      <c r="A129" s="97" t="str">
        <f>'Service providers'!A139</f>
        <v>Enter name here</v>
      </c>
      <c r="B129" s="90">
        <f>IF('Medical equipment-OST'!F137="Yes", 'Service providers'!G139, 1)</f>
        <v>1</v>
      </c>
      <c r="C129" s="90" t="str">
        <f>IFERROR(('Medical equipment-OST'!G137*B129)/I129, "0")</f>
        <v>0</v>
      </c>
      <c r="D129" s="90">
        <f>IF('Medical equipment-OST'!F137="Yes", 'Service providers'!H139, 1)</f>
        <v>1</v>
      </c>
      <c r="E129" s="90" t="str">
        <f>IFERROR(('Medical equipment-OST'!H137*D129)/I129, "0")</f>
        <v>0</v>
      </c>
      <c r="F129" s="90">
        <f>IF('Medical equipment-OST'!C137="yes", 1, 0)</f>
        <v>0</v>
      </c>
      <c r="G129" s="90">
        <f>IF('Medical equipment-OST'!D137="yes", 1, 0)</f>
        <v>0</v>
      </c>
      <c r="H129" s="90">
        <f>IF('Medical equipment-OST'!E137="yes", 1, 0)</f>
        <v>0</v>
      </c>
      <c r="I129" s="90">
        <f t="shared" si="24"/>
        <v>0</v>
      </c>
      <c r="J129" s="90">
        <f>IF('Medical equipment-OST'!M137="Yes", 'Service providers'!G139, 1)</f>
        <v>1</v>
      </c>
      <c r="K129" s="90" t="str">
        <f>IFERROR(('Medical equipment-OST'!N137*J129)/Q129, "0")</f>
        <v>0</v>
      </c>
      <c r="L129" s="90">
        <f>IF('Medical equipment-OST'!M137="Yes", 'Service providers'!H139, 1)</f>
        <v>1</v>
      </c>
      <c r="M129" s="90" t="str">
        <f>IFERROR(('Medical equipment-OST'!O137*L129)/Q129, "0")</f>
        <v>0</v>
      </c>
      <c r="N129" s="90">
        <f>IF('Medical equipment-OST'!J137="yes", 1, 0)</f>
        <v>0</v>
      </c>
      <c r="O129" s="90">
        <f>IF('Medical equipment-OST'!K137="yes", 1, 0)</f>
        <v>0</v>
      </c>
      <c r="P129" s="90">
        <f>IF('Medical equipment-OST'!L137="yes", 1, 0)</f>
        <v>0</v>
      </c>
      <c r="Q129" s="90">
        <f t="shared" si="25"/>
        <v>0</v>
      </c>
      <c r="R129" s="90">
        <f>IF('Medical equipment-OST'!T137="Yes", 'Service providers'!G139, 1)</f>
        <v>1</v>
      </c>
      <c r="S129" s="90" t="str">
        <f>IFERROR(('Medical equipment-OST'!U137*R129)/Y129, "0")</f>
        <v>0</v>
      </c>
      <c r="T129" s="90">
        <f>IF('Medical equipment-OST'!T137="Yes", 'Service providers'!H139, 1)</f>
        <v>1</v>
      </c>
      <c r="U129" s="90" t="str">
        <f>IFERROR(('Medical equipment-OST'!V137*T129)/Y129, "0")</f>
        <v>0</v>
      </c>
      <c r="V129" s="90">
        <f>IF('Medical equipment-OST'!Q137="yes", 1, 0)</f>
        <v>0</v>
      </c>
      <c r="W129" s="90">
        <f>IF('Medical equipment-OST'!R137="yes", 1, 0)</f>
        <v>0</v>
      </c>
      <c r="X129" s="90">
        <f>IF('Medical equipment-OST'!S137="yes", 1, 0)</f>
        <v>0</v>
      </c>
      <c r="Y129" s="90">
        <f t="shared" si="26"/>
        <v>0</v>
      </c>
      <c r="Z129" s="90">
        <f>IF('Medical equipment-OST'!AA137="Yes", 'Service providers'!G139, 1)</f>
        <v>1</v>
      </c>
      <c r="AA129" s="90" t="str">
        <f>IFERROR(('Medical equipment-OST'!AB137*Z129)/AG129, "0")</f>
        <v>0</v>
      </c>
      <c r="AB129" s="90">
        <f>IF('Medical equipment-OST'!AA137="Yes", 'Service providers'!H139, 1)</f>
        <v>1</v>
      </c>
      <c r="AC129" s="90" t="str">
        <f>IFERROR(('Medical equipment-OST'!AC137*AB129)/AG129, "0")</f>
        <v>0</v>
      </c>
      <c r="AD129" s="90">
        <f>IF('Medical equipment-OST'!X137="yes", 1, 0)</f>
        <v>0</v>
      </c>
      <c r="AE129" s="90">
        <f>IF('Medical equipment-OST'!Y137="yes", 1, 0)</f>
        <v>0</v>
      </c>
      <c r="AF129" s="90">
        <f>IF('Medical equipment-OST'!Z137="yes", 1, 0)</f>
        <v>0</v>
      </c>
      <c r="AG129" s="90">
        <f t="shared" si="27"/>
        <v>0</v>
      </c>
      <c r="AH129" s="90">
        <f>IF('Medical equipment-OST'!AH137="Yes", 'Service providers'!G139, 1)</f>
        <v>1</v>
      </c>
      <c r="AI129" s="90" t="str">
        <f>IFERROR(('Medical equipment-OST'!AI137*AH129)/AO129, "0")</f>
        <v>0</v>
      </c>
      <c r="AJ129" s="90">
        <f>IF('Medical equipment-OST'!AH137="Yes", 'Service providers'!H139, 1)</f>
        <v>1</v>
      </c>
      <c r="AK129" s="90" t="str">
        <f>IFERROR(('Medical equipment-OST'!AJ137*AJ129)/AO129, "0")</f>
        <v>0</v>
      </c>
      <c r="AL129" s="90">
        <f>IF('Medical equipment-OST'!AE137="yes", 1, 0)</f>
        <v>0</v>
      </c>
      <c r="AM129" s="90">
        <f>IF('Medical equipment-OST'!AF137="yes", 1, 0)</f>
        <v>0</v>
      </c>
      <c r="AN129" s="90">
        <f>IF('Medical equipment-OST'!AG137="yes", 1, 0)</f>
        <v>0</v>
      </c>
      <c r="AO129" s="90">
        <f t="shared" si="28"/>
        <v>0</v>
      </c>
      <c r="AP129" s="90">
        <f>IF('Medical equipment-OST'!AO137="Yes", 'Service providers'!G139, 1)</f>
        <v>1</v>
      </c>
      <c r="AQ129" s="90" t="str">
        <f>IFERROR(('Medical equipment-OST'!AP137*AP129)/AW129, "0")</f>
        <v>0</v>
      </c>
      <c r="AR129" s="90">
        <f>IF('Medical equipment-OST'!AO137="Yes", 'Service providers'!H139, 1)</f>
        <v>1</v>
      </c>
      <c r="AS129" s="90" t="str">
        <f>IFERROR(('Medical equipment-OST'!AQ137*AR129)/AW129, "0")</f>
        <v>0</v>
      </c>
      <c r="AT129" s="90">
        <f>IF('Medical equipment-OST'!AL137="yes", 1, 0)</f>
        <v>0</v>
      </c>
      <c r="AU129" s="90">
        <f>IF('Medical equipment-OST'!AM137="yes", 1, 0)</f>
        <v>0</v>
      </c>
      <c r="AV129" s="90">
        <f>IF('Medical equipment-OST'!AN137="yes", 1, 0)</f>
        <v>0</v>
      </c>
      <c r="AW129" s="90">
        <f t="shared" si="29"/>
        <v>0</v>
      </c>
      <c r="AX129" s="90">
        <f>IF('Medical equipment-OST'!AV137="Yes", 'Service providers'!G139, 1)</f>
        <v>1</v>
      </c>
      <c r="AY129" s="90" t="str">
        <f>IFERROR(('Medical equipment-OST'!AW137*AX129)/BE129, "0")</f>
        <v>0</v>
      </c>
      <c r="AZ129" s="90">
        <f>IF('Medical equipment-OST'!AV137="Yes", 'Service providers'!H139, 1)</f>
        <v>1</v>
      </c>
      <c r="BA129" s="90" t="str">
        <f>IFERROR(('Medical equipment-OST'!AX137*AZ129)/BE129, "0")</f>
        <v>0</v>
      </c>
      <c r="BB129" s="90">
        <f>IF('Medical equipment-OST'!AS137="yes", 1, 0)</f>
        <v>0</v>
      </c>
      <c r="BC129" s="90">
        <f>IF('Medical equipment-OST'!AT137="yes", 1, 0)</f>
        <v>0</v>
      </c>
      <c r="BD129" s="90">
        <f>IF('Medical equipment-OST'!AU137="yes", 1, 0)</f>
        <v>0</v>
      </c>
      <c r="BE129" s="90">
        <f t="shared" si="30"/>
        <v>0</v>
      </c>
      <c r="BF129" s="90">
        <f>IF('Medical equipment-OST'!BC137="Yes", 'Service providers'!G139, 1)</f>
        <v>1</v>
      </c>
      <c r="BG129" s="90" t="str">
        <f>IFERROR(('Medical equipment-OST'!BD137*BF129)/BM129, "0")</f>
        <v>0</v>
      </c>
      <c r="BH129" s="90">
        <f>IF('Medical equipment-OST'!BC137="Yes", 'Service providers'!H139, 1)</f>
        <v>1</v>
      </c>
      <c r="BI129" s="90" t="str">
        <f>IFERROR(('Medical equipment-OST'!BE137*BH129)/BM129, "0")</f>
        <v>0</v>
      </c>
      <c r="BJ129" s="90">
        <f>IF('Medical equipment-OST'!AZ137="yes", 1, 0)</f>
        <v>0</v>
      </c>
      <c r="BK129" s="90">
        <f>IF('Medical equipment-OST'!BA137="yes", 1, 0)</f>
        <v>0</v>
      </c>
      <c r="BL129" s="90">
        <f>IF('Medical equipment-OST'!BB137="yes", 1, 0)</f>
        <v>0</v>
      </c>
      <c r="BM129" s="90">
        <f t="shared" si="31"/>
        <v>0</v>
      </c>
    </row>
    <row r="130" spans="1:65" x14ac:dyDescent="0.25">
      <c r="A130" s="98" t="str">
        <f>'Service providers'!A140</f>
        <v>Enter name of Site 1</v>
      </c>
      <c r="B130" s="90">
        <f>IF('Medical equipment-OST'!F138="Yes", 'Service providers'!G140, 1)</f>
        <v>1</v>
      </c>
      <c r="C130" s="90" t="str">
        <f>IFERROR(('Medical equipment-OST'!G138*B130)/I130, "0")</f>
        <v>0</v>
      </c>
      <c r="D130" s="90">
        <f>IF('Medical equipment-OST'!F138="Yes", 'Service providers'!H140, 1)</f>
        <v>1</v>
      </c>
      <c r="E130" s="90" t="str">
        <f>IFERROR(('Medical equipment-OST'!H138*D130)/I130, "0")</f>
        <v>0</v>
      </c>
      <c r="F130" s="90">
        <f>IF('Medical equipment-OST'!C138="yes", 1, 0)</f>
        <v>0</v>
      </c>
      <c r="G130" s="90">
        <f>IF('Medical equipment-OST'!D138="yes", 1, 0)</f>
        <v>0</v>
      </c>
      <c r="H130" s="90">
        <f>IF('Medical equipment-OST'!E138="yes", 1, 0)</f>
        <v>0</v>
      </c>
      <c r="I130" s="90">
        <f t="shared" si="24"/>
        <v>0</v>
      </c>
      <c r="J130" s="90">
        <f>IF('Medical equipment-OST'!M138="Yes", 'Service providers'!G140, 1)</f>
        <v>1</v>
      </c>
      <c r="K130" s="90" t="str">
        <f>IFERROR(('Medical equipment-OST'!N138*J130)/Q130, "0")</f>
        <v>0</v>
      </c>
      <c r="L130" s="90">
        <f>IF('Medical equipment-OST'!M138="Yes", 'Service providers'!H140, 1)</f>
        <v>1</v>
      </c>
      <c r="M130" s="90" t="str">
        <f>IFERROR(('Medical equipment-OST'!O138*L130)/Q130, "0")</f>
        <v>0</v>
      </c>
      <c r="N130" s="90">
        <f>IF('Medical equipment-OST'!J138="yes", 1, 0)</f>
        <v>0</v>
      </c>
      <c r="O130" s="90">
        <f>IF('Medical equipment-OST'!K138="yes", 1, 0)</f>
        <v>0</v>
      </c>
      <c r="P130" s="90">
        <f>IF('Medical equipment-OST'!L138="yes", 1, 0)</f>
        <v>0</v>
      </c>
      <c r="Q130" s="90">
        <f t="shared" si="25"/>
        <v>0</v>
      </c>
      <c r="R130" s="90">
        <f>IF('Medical equipment-OST'!T138="Yes", 'Service providers'!G140, 1)</f>
        <v>1</v>
      </c>
      <c r="S130" s="90" t="str">
        <f>IFERROR(('Medical equipment-OST'!U138*R130)/Y130, "0")</f>
        <v>0</v>
      </c>
      <c r="T130" s="90">
        <f>IF('Medical equipment-OST'!T138="Yes", 'Service providers'!H140, 1)</f>
        <v>1</v>
      </c>
      <c r="U130" s="90" t="str">
        <f>IFERROR(('Medical equipment-OST'!V138*T130)/Y130, "0")</f>
        <v>0</v>
      </c>
      <c r="V130" s="90">
        <f>IF('Medical equipment-OST'!Q138="yes", 1, 0)</f>
        <v>0</v>
      </c>
      <c r="W130" s="90">
        <f>IF('Medical equipment-OST'!R138="yes", 1, 0)</f>
        <v>0</v>
      </c>
      <c r="X130" s="90">
        <f>IF('Medical equipment-OST'!S138="yes", 1, 0)</f>
        <v>0</v>
      </c>
      <c r="Y130" s="90">
        <f t="shared" si="26"/>
        <v>0</v>
      </c>
      <c r="Z130" s="90">
        <f>IF('Medical equipment-OST'!AA138="Yes", 'Service providers'!G140, 1)</f>
        <v>1</v>
      </c>
      <c r="AA130" s="90" t="str">
        <f>IFERROR(('Medical equipment-OST'!AB138*Z130)/AG130, "0")</f>
        <v>0</v>
      </c>
      <c r="AB130" s="90">
        <f>IF('Medical equipment-OST'!AA138="Yes", 'Service providers'!H140, 1)</f>
        <v>1</v>
      </c>
      <c r="AC130" s="90" t="str">
        <f>IFERROR(('Medical equipment-OST'!AC138*AB130)/AG130, "0")</f>
        <v>0</v>
      </c>
      <c r="AD130" s="90">
        <f>IF('Medical equipment-OST'!X138="yes", 1, 0)</f>
        <v>0</v>
      </c>
      <c r="AE130" s="90">
        <f>IF('Medical equipment-OST'!Y138="yes", 1, 0)</f>
        <v>0</v>
      </c>
      <c r="AF130" s="90">
        <f>IF('Medical equipment-OST'!Z138="yes", 1, 0)</f>
        <v>0</v>
      </c>
      <c r="AG130" s="90">
        <f t="shared" si="27"/>
        <v>0</v>
      </c>
      <c r="AH130" s="90">
        <f>IF('Medical equipment-OST'!AH138="Yes", 'Service providers'!G140, 1)</f>
        <v>1</v>
      </c>
      <c r="AI130" s="90" t="str">
        <f>IFERROR(('Medical equipment-OST'!AI138*AH130)/AO130, "0")</f>
        <v>0</v>
      </c>
      <c r="AJ130" s="90">
        <f>IF('Medical equipment-OST'!AH138="Yes", 'Service providers'!H140, 1)</f>
        <v>1</v>
      </c>
      <c r="AK130" s="90" t="str">
        <f>IFERROR(('Medical equipment-OST'!AJ138*AJ130)/AO130, "0")</f>
        <v>0</v>
      </c>
      <c r="AL130" s="90">
        <f>IF('Medical equipment-OST'!AE138="yes", 1, 0)</f>
        <v>0</v>
      </c>
      <c r="AM130" s="90">
        <f>IF('Medical equipment-OST'!AF138="yes", 1, 0)</f>
        <v>0</v>
      </c>
      <c r="AN130" s="90">
        <f>IF('Medical equipment-OST'!AG138="yes", 1, 0)</f>
        <v>0</v>
      </c>
      <c r="AO130" s="90">
        <f t="shared" si="28"/>
        <v>0</v>
      </c>
      <c r="AP130" s="90">
        <f>IF('Medical equipment-OST'!AO138="Yes", 'Service providers'!G140, 1)</f>
        <v>1</v>
      </c>
      <c r="AQ130" s="90" t="str">
        <f>IFERROR(('Medical equipment-OST'!AP138*AP130)/AW130, "0")</f>
        <v>0</v>
      </c>
      <c r="AR130" s="90">
        <f>IF('Medical equipment-OST'!AO138="Yes", 'Service providers'!H140, 1)</f>
        <v>1</v>
      </c>
      <c r="AS130" s="90" t="str">
        <f>IFERROR(('Medical equipment-OST'!AQ138*AR130)/AW130, "0")</f>
        <v>0</v>
      </c>
      <c r="AT130" s="90">
        <f>IF('Medical equipment-OST'!AL138="yes", 1, 0)</f>
        <v>0</v>
      </c>
      <c r="AU130" s="90">
        <f>IF('Medical equipment-OST'!AM138="yes", 1, 0)</f>
        <v>0</v>
      </c>
      <c r="AV130" s="90">
        <f>IF('Medical equipment-OST'!AN138="yes", 1, 0)</f>
        <v>0</v>
      </c>
      <c r="AW130" s="90">
        <f t="shared" si="29"/>
        <v>0</v>
      </c>
      <c r="AX130" s="90">
        <f>IF('Medical equipment-OST'!AV138="Yes", 'Service providers'!G140, 1)</f>
        <v>1</v>
      </c>
      <c r="AY130" s="90" t="str">
        <f>IFERROR(('Medical equipment-OST'!AW138*AX130)/BE130, "0")</f>
        <v>0</v>
      </c>
      <c r="AZ130" s="90">
        <f>IF('Medical equipment-OST'!AV138="Yes", 'Service providers'!H140, 1)</f>
        <v>1</v>
      </c>
      <c r="BA130" s="90" t="str">
        <f>IFERROR(('Medical equipment-OST'!AX138*AZ130)/BE130, "0")</f>
        <v>0</v>
      </c>
      <c r="BB130" s="90">
        <f>IF('Medical equipment-OST'!AS138="yes", 1, 0)</f>
        <v>0</v>
      </c>
      <c r="BC130" s="90">
        <f>IF('Medical equipment-OST'!AT138="yes", 1, 0)</f>
        <v>0</v>
      </c>
      <c r="BD130" s="90">
        <f>IF('Medical equipment-OST'!AU138="yes", 1, 0)</f>
        <v>0</v>
      </c>
      <c r="BE130" s="90">
        <f t="shared" si="30"/>
        <v>0</v>
      </c>
      <c r="BF130" s="90">
        <f>IF('Medical equipment-OST'!BC138="Yes", 'Service providers'!G140, 1)</f>
        <v>1</v>
      </c>
      <c r="BG130" s="90" t="str">
        <f>IFERROR(('Medical equipment-OST'!BD138*BF130)/BM130, "0")</f>
        <v>0</v>
      </c>
      <c r="BH130" s="90">
        <f>IF('Medical equipment-OST'!BC138="Yes", 'Service providers'!H140, 1)</f>
        <v>1</v>
      </c>
      <c r="BI130" s="90" t="str">
        <f>IFERROR(('Medical equipment-OST'!BE138*BH130)/BM130, "0")</f>
        <v>0</v>
      </c>
      <c r="BJ130" s="90">
        <f>IF('Medical equipment-OST'!AZ138="yes", 1, 0)</f>
        <v>0</v>
      </c>
      <c r="BK130" s="90">
        <f>IF('Medical equipment-OST'!BA138="yes", 1, 0)</f>
        <v>0</v>
      </c>
      <c r="BL130" s="90">
        <f>IF('Medical equipment-OST'!BB138="yes", 1, 0)</f>
        <v>0</v>
      </c>
      <c r="BM130" s="90">
        <f t="shared" si="31"/>
        <v>0</v>
      </c>
    </row>
    <row r="131" spans="1:65" x14ac:dyDescent="0.25">
      <c r="A131" s="98" t="str">
        <f>'Service providers'!A141</f>
        <v>Enter name of Site 2</v>
      </c>
      <c r="B131" s="90">
        <f>IF('Medical equipment-OST'!F139="Yes", 'Service providers'!G141, 1)</f>
        <v>1</v>
      </c>
      <c r="C131" s="90" t="str">
        <f>IFERROR(('Medical equipment-OST'!G139*B131)/I131, "0")</f>
        <v>0</v>
      </c>
      <c r="D131" s="90">
        <f>IF('Medical equipment-OST'!F139="Yes", 'Service providers'!H141, 1)</f>
        <v>1</v>
      </c>
      <c r="E131" s="90" t="str">
        <f>IFERROR(('Medical equipment-OST'!H139*D131)/I131, "0")</f>
        <v>0</v>
      </c>
      <c r="F131" s="90">
        <f>IF('Medical equipment-OST'!C139="yes", 1, 0)</f>
        <v>0</v>
      </c>
      <c r="G131" s="90">
        <f>IF('Medical equipment-OST'!D139="yes", 1, 0)</f>
        <v>0</v>
      </c>
      <c r="H131" s="90">
        <f>IF('Medical equipment-OST'!E139="yes", 1, 0)</f>
        <v>0</v>
      </c>
      <c r="I131" s="90">
        <f t="shared" si="24"/>
        <v>0</v>
      </c>
      <c r="J131" s="90">
        <f>IF('Medical equipment-OST'!M139="Yes", 'Service providers'!G141, 1)</f>
        <v>1</v>
      </c>
      <c r="K131" s="90" t="str">
        <f>IFERROR(('Medical equipment-OST'!N139*J131)/Q131, "0")</f>
        <v>0</v>
      </c>
      <c r="L131" s="90">
        <f>IF('Medical equipment-OST'!M139="Yes", 'Service providers'!H141, 1)</f>
        <v>1</v>
      </c>
      <c r="M131" s="90" t="str">
        <f>IFERROR(('Medical equipment-OST'!O139*L131)/Q131, "0")</f>
        <v>0</v>
      </c>
      <c r="N131" s="90">
        <f>IF('Medical equipment-OST'!J139="yes", 1, 0)</f>
        <v>0</v>
      </c>
      <c r="O131" s="90">
        <f>IF('Medical equipment-OST'!K139="yes", 1, 0)</f>
        <v>0</v>
      </c>
      <c r="P131" s="90">
        <f>IF('Medical equipment-OST'!L139="yes", 1, 0)</f>
        <v>0</v>
      </c>
      <c r="Q131" s="90">
        <f t="shared" si="25"/>
        <v>0</v>
      </c>
      <c r="R131" s="90">
        <f>IF('Medical equipment-OST'!T139="Yes", 'Service providers'!G141, 1)</f>
        <v>1</v>
      </c>
      <c r="S131" s="90" t="str">
        <f>IFERROR(('Medical equipment-OST'!U139*R131)/Y131, "0")</f>
        <v>0</v>
      </c>
      <c r="T131" s="90">
        <f>IF('Medical equipment-OST'!T139="Yes", 'Service providers'!H141, 1)</f>
        <v>1</v>
      </c>
      <c r="U131" s="90" t="str">
        <f>IFERROR(('Medical equipment-OST'!V139*T131)/Y131, "0")</f>
        <v>0</v>
      </c>
      <c r="V131" s="90">
        <f>IF('Medical equipment-OST'!Q139="yes", 1, 0)</f>
        <v>0</v>
      </c>
      <c r="W131" s="90">
        <f>IF('Medical equipment-OST'!R139="yes", 1, 0)</f>
        <v>0</v>
      </c>
      <c r="X131" s="90">
        <f>IF('Medical equipment-OST'!S139="yes", 1, 0)</f>
        <v>0</v>
      </c>
      <c r="Y131" s="90">
        <f t="shared" si="26"/>
        <v>0</v>
      </c>
      <c r="Z131" s="90">
        <f>IF('Medical equipment-OST'!AA139="Yes", 'Service providers'!G141, 1)</f>
        <v>1</v>
      </c>
      <c r="AA131" s="90" t="str">
        <f>IFERROR(('Medical equipment-OST'!AB139*Z131)/AG131, "0")</f>
        <v>0</v>
      </c>
      <c r="AB131" s="90">
        <f>IF('Medical equipment-OST'!AA139="Yes", 'Service providers'!H141, 1)</f>
        <v>1</v>
      </c>
      <c r="AC131" s="90" t="str">
        <f>IFERROR(('Medical equipment-OST'!AC139*AB131)/AG131, "0")</f>
        <v>0</v>
      </c>
      <c r="AD131" s="90">
        <f>IF('Medical equipment-OST'!X139="yes", 1, 0)</f>
        <v>0</v>
      </c>
      <c r="AE131" s="90">
        <f>IF('Medical equipment-OST'!Y139="yes", 1, 0)</f>
        <v>0</v>
      </c>
      <c r="AF131" s="90">
        <f>IF('Medical equipment-OST'!Z139="yes", 1, 0)</f>
        <v>0</v>
      </c>
      <c r="AG131" s="90">
        <f t="shared" si="27"/>
        <v>0</v>
      </c>
      <c r="AH131" s="90">
        <f>IF('Medical equipment-OST'!AH139="Yes", 'Service providers'!G141, 1)</f>
        <v>1</v>
      </c>
      <c r="AI131" s="90" t="str">
        <f>IFERROR(('Medical equipment-OST'!AI139*AH131)/AO131, "0")</f>
        <v>0</v>
      </c>
      <c r="AJ131" s="90">
        <f>IF('Medical equipment-OST'!AH139="Yes", 'Service providers'!H141, 1)</f>
        <v>1</v>
      </c>
      <c r="AK131" s="90" t="str">
        <f>IFERROR(('Medical equipment-OST'!AJ139*AJ131)/AO131, "0")</f>
        <v>0</v>
      </c>
      <c r="AL131" s="90">
        <f>IF('Medical equipment-OST'!AE139="yes", 1, 0)</f>
        <v>0</v>
      </c>
      <c r="AM131" s="90">
        <f>IF('Medical equipment-OST'!AF139="yes", 1, 0)</f>
        <v>0</v>
      </c>
      <c r="AN131" s="90">
        <f>IF('Medical equipment-OST'!AG139="yes", 1, 0)</f>
        <v>0</v>
      </c>
      <c r="AO131" s="90">
        <f t="shared" si="28"/>
        <v>0</v>
      </c>
      <c r="AP131" s="90">
        <f>IF('Medical equipment-OST'!AO139="Yes", 'Service providers'!G141, 1)</f>
        <v>1</v>
      </c>
      <c r="AQ131" s="90" t="str">
        <f>IFERROR(('Medical equipment-OST'!AP139*AP131)/AW131, "0")</f>
        <v>0</v>
      </c>
      <c r="AR131" s="90">
        <f>IF('Medical equipment-OST'!AO139="Yes", 'Service providers'!H141, 1)</f>
        <v>1</v>
      </c>
      <c r="AS131" s="90" t="str">
        <f>IFERROR(('Medical equipment-OST'!AQ139*AR131)/AW131, "0")</f>
        <v>0</v>
      </c>
      <c r="AT131" s="90">
        <f>IF('Medical equipment-OST'!AL139="yes", 1, 0)</f>
        <v>0</v>
      </c>
      <c r="AU131" s="90">
        <f>IF('Medical equipment-OST'!AM139="yes", 1, 0)</f>
        <v>0</v>
      </c>
      <c r="AV131" s="90">
        <f>IF('Medical equipment-OST'!AN139="yes", 1, 0)</f>
        <v>0</v>
      </c>
      <c r="AW131" s="90">
        <f t="shared" si="29"/>
        <v>0</v>
      </c>
      <c r="AX131" s="90">
        <f>IF('Medical equipment-OST'!AV139="Yes", 'Service providers'!G141, 1)</f>
        <v>1</v>
      </c>
      <c r="AY131" s="90" t="str">
        <f>IFERROR(('Medical equipment-OST'!AW139*AX131)/BE131, "0")</f>
        <v>0</v>
      </c>
      <c r="AZ131" s="90">
        <f>IF('Medical equipment-OST'!AV139="Yes", 'Service providers'!H141, 1)</f>
        <v>1</v>
      </c>
      <c r="BA131" s="90" t="str">
        <f>IFERROR(('Medical equipment-OST'!AX139*AZ131)/BE131, "0")</f>
        <v>0</v>
      </c>
      <c r="BB131" s="90">
        <f>IF('Medical equipment-OST'!AS139="yes", 1, 0)</f>
        <v>0</v>
      </c>
      <c r="BC131" s="90">
        <f>IF('Medical equipment-OST'!AT139="yes", 1, 0)</f>
        <v>0</v>
      </c>
      <c r="BD131" s="90">
        <f>IF('Medical equipment-OST'!AU139="yes", 1, 0)</f>
        <v>0</v>
      </c>
      <c r="BE131" s="90">
        <f t="shared" si="30"/>
        <v>0</v>
      </c>
      <c r="BF131" s="90">
        <f>IF('Medical equipment-OST'!BC139="Yes", 'Service providers'!G141, 1)</f>
        <v>1</v>
      </c>
      <c r="BG131" s="90" t="str">
        <f>IFERROR(('Medical equipment-OST'!BD139*BF131)/BM131, "0")</f>
        <v>0</v>
      </c>
      <c r="BH131" s="90">
        <f>IF('Medical equipment-OST'!BC139="Yes", 'Service providers'!H141, 1)</f>
        <v>1</v>
      </c>
      <c r="BI131" s="90" t="str">
        <f>IFERROR(('Medical equipment-OST'!BE139*BH131)/BM131, "0")</f>
        <v>0</v>
      </c>
      <c r="BJ131" s="90">
        <f>IF('Medical equipment-OST'!AZ139="yes", 1, 0)</f>
        <v>0</v>
      </c>
      <c r="BK131" s="90">
        <f>IF('Medical equipment-OST'!BA139="yes", 1, 0)</f>
        <v>0</v>
      </c>
      <c r="BL131" s="90">
        <f>IF('Medical equipment-OST'!BB139="yes", 1, 0)</f>
        <v>0</v>
      </c>
      <c r="BM131" s="90">
        <f t="shared" si="31"/>
        <v>0</v>
      </c>
    </row>
    <row r="132" spans="1:65" x14ac:dyDescent="0.25">
      <c r="A132" s="98" t="str">
        <f>'Service providers'!A142</f>
        <v>Enter name of Site 3</v>
      </c>
      <c r="B132" s="90">
        <f>IF('Medical equipment-OST'!F140="Yes", 'Service providers'!G142, 1)</f>
        <v>1</v>
      </c>
      <c r="C132" s="90" t="str">
        <f>IFERROR(('Medical equipment-OST'!G140*B132)/I132, "0")</f>
        <v>0</v>
      </c>
      <c r="D132" s="90">
        <f>IF('Medical equipment-OST'!F140="Yes", 'Service providers'!H142, 1)</f>
        <v>1</v>
      </c>
      <c r="E132" s="90" t="str">
        <f>IFERROR(('Medical equipment-OST'!H140*D132)/I132, "0")</f>
        <v>0</v>
      </c>
      <c r="F132" s="90">
        <f>IF('Medical equipment-OST'!C140="yes", 1, 0)</f>
        <v>0</v>
      </c>
      <c r="G132" s="90">
        <f>IF('Medical equipment-OST'!D140="yes", 1, 0)</f>
        <v>0</v>
      </c>
      <c r="H132" s="90">
        <f>IF('Medical equipment-OST'!E140="yes", 1, 0)</f>
        <v>0</v>
      </c>
      <c r="I132" s="90">
        <f t="shared" si="24"/>
        <v>0</v>
      </c>
      <c r="J132" s="90">
        <f>IF('Medical equipment-OST'!M140="Yes", 'Service providers'!G142, 1)</f>
        <v>1</v>
      </c>
      <c r="K132" s="90" t="str">
        <f>IFERROR(('Medical equipment-OST'!N140*J132)/Q132, "0")</f>
        <v>0</v>
      </c>
      <c r="L132" s="90">
        <f>IF('Medical equipment-OST'!M140="Yes", 'Service providers'!H142, 1)</f>
        <v>1</v>
      </c>
      <c r="M132" s="90" t="str">
        <f>IFERROR(('Medical equipment-OST'!O140*L132)/Q132, "0")</f>
        <v>0</v>
      </c>
      <c r="N132" s="90">
        <f>IF('Medical equipment-OST'!J140="yes", 1, 0)</f>
        <v>0</v>
      </c>
      <c r="O132" s="90">
        <f>IF('Medical equipment-OST'!K140="yes", 1, 0)</f>
        <v>0</v>
      </c>
      <c r="P132" s="90">
        <f>IF('Medical equipment-OST'!L140="yes", 1, 0)</f>
        <v>0</v>
      </c>
      <c r="Q132" s="90">
        <f t="shared" si="25"/>
        <v>0</v>
      </c>
      <c r="R132" s="90">
        <f>IF('Medical equipment-OST'!T140="Yes", 'Service providers'!G142, 1)</f>
        <v>1</v>
      </c>
      <c r="S132" s="90" t="str">
        <f>IFERROR(('Medical equipment-OST'!U140*R132)/Y132, "0")</f>
        <v>0</v>
      </c>
      <c r="T132" s="90">
        <f>IF('Medical equipment-OST'!T140="Yes", 'Service providers'!H142, 1)</f>
        <v>1</v>
      </c>
      <c r="U132" s="90" t="str">
        <f>IFERROR(('Medical equipment-OST'!V140*T132)/Y132, "0")</f>
        <v>0</v>
      </c>
      <c r="V132" s="90">
        <f>IF('Medical equipment-OST'!Q140="yes", 1, 0)</f>
        <v>0</v>
      </c>
      <c r="W132" s="90">
        <f>IF('Medical equipment-OST'!R140="yes", 1, 0)</f>
        <v>0</v>
      </c>
      <c r="X132" s="90">
        <f>IF('Medical equipment-OST'!S140="yes", 1, 0)</f>
        <v>0</v>
      </c>
      <c r="Y132" s="90">
        <f t="shared" si="26"/>
        <v>0</v>
      </c>
      <c r="Z132" s="90">
        <f>IF('Medical equipment-OST'!AA140="Yes", 'Service providers'!G142, 1)</f>
        <v>1</v>
      </c>
      <c r="AA132" s="90" t="str">
        <f>IFERROR(('Medical equipment-OST'!AB140*Z132)/AG132, "0")</f>
        <v>0</v>
      </c>
      <c r="AB132" s="90">
        <f>IF('Medical equipment-OST'!AA140="Yes", 'Service providers'!H142, 1)</f>
        <v>1</v>
      </c>
      <c r="AC132" s="90" t="str">
        <f>IFERROR(('Medical equipment-OST'!AC140*AB132)/AG132, "0")</f>
        <v>0</v>
      </c>
      <c r="AD132" s="90">
        <f>IF('Medical equipment-OST'!X140="yes", 1, 0)</f>
        <v>0</v>
      </c>
      <c r="AE132" s="90">
        <f>IF('Medical equipment-OST'!Y140="yes", 1, 0)</f>
        <v>0</v>
      </c>
      <c r="AF132" s="90">
        <f>IF('Medical equipment-OST'!Z140="yes", 1, 0)</f>
        <v>0</v>
      </c>
      <c r="AG132" s="90">
        <f t="shared" si="27"/>
        <v>0</v>
      </c>
      <c r="AH132" s="90">
        <f>IF('Medical equipment-OST'!AH140="Yes", 'Service providers'!G142, 1)</f>
        <v>1</v>
      </c>
      <c r="AI132" s="90" t="str">
        <f>IFERROR(('Medical equipment-OST'!AI140*AH132)/AO132, "0")</f>
        <v>0</v>
      </c>
      <c r="AJ132" s="90">
        <f>IF('Medical equipment-OST'!AH140="Yes", 'Service providers'!H142, 1)</f>
        <v>1</v>
      </c>
      <c r="AK132" s="90" t="str">
        <f>IFERROR(('Medical equipment-OST'!AJ140*AJ132)/AO132, "0")</f>
        <v>0</v>
      </c>
      <c r="AL132" s="90">
        <f>IF('Medical equipment-OST'!AE140="yes", 1, 0)</f>
        <v>0</v>
      </c>
      <c r="AM132" s="90">
        <f>IF('Medical equipment-OST'!AF140="yes", 1, 0)</f>
        <v>0</v>
      </c>
      <c r="AN132" s="90">
        <f>IF('Medical equipment-OST'!AG140="yes", 1, 0)</f>
        <v>0</v>
      </c>
      <c r="AO132" s="90">
        <f t="shared" si="28"/>
        <v>0</v>
      </c>
      <c r="AP132" s="90">
        <f>IF('Medical equipment-OST'!AO140="Yes", 'Service providers'!G142, 1)</f>
        <v>1</v>
      </c>
      <c r="AQ132" s="90" t="str">
        <f>IFERROR(('Medical equipment-OST'!AP140*AP132)/AW132, "0")</f>
        <v>0</v>
      </c>
      <c r="AR132" s="90">
        <f>IF('Medical equipment-OST'!AO140="Yes", 'Service providers'!H142, 1)</f>
        <v>1</v>
      </c>
      <c r="AS132" s="90" t="str">
        <f>IFERROR(('Medical equipment-OST'!AQ140*AR132)/AW132, "0")</f>
        <v>0</v>
      </c>
      <c r="AT132" s="90">
        <f>IF('Medical equipment-OST'!AL140="yes", 1, 0)</f>
        <v>0</v>
      </c>
      <c r="AU132" s="90">
        <f>IF('Medical equipment-OST'!AM140="yes", 1, 0)</f>
        <v>0</v>
      </c>
      <c r="AV132" s="90">
        <f>IF('Medical equipment-OST'!AN140="yes", 1, 0)</f>
        <v>0</v>
      </c>
      <c r="AW132" s="90">
        <f t="shared" si="29"/>
        <v>0</v>
      </c>
      <c r="AX132" s="90">
        <f>IF('Medical equipment-OST'!AV140="Yes", 'Service providers'!G142, 1)</f>
        <v>1</v>
      </c>
      <c r="AY132" s="90" t="str">
        <f>IFERROR(('Medical equipment-OST'!AW140*AX132)/BE132, "0")</f>
        <v>0</v>
      </c>
      <c r="AZ132" s="90">
        <f>IF('Medical equipment-OST'!AV140="Yes", 'Service providers'!H142, 1)</f>
        <v>1</v>
      </c>
      <c r="BA132" s="90" t="str">
        <f>IFERROR(('Medical equipment-OST'!AX140*AZ132)/BE132, "0")</f>
        <v>0</v>
      </c>
      <c r="BB132" s="90">
        <f>IF('Medical equipment-OST'!AS140="yes", 1, 0)</f>
        <v>0</v>
      </c>
      <c r="BC132" s="90">
        <f>IF('Medical equipment-OST'!AT140="yes", 1, 0)</f>
        <v>0</v>
      </c>
      <c r="BD132" s="90">
        <f>IF('Medical equipment-OST'!AU140="yes", 1, 0)</f>
        <v>0</v>
      </c>
      <c r="BE132" s="90">
        <f t="shared" si="30"/>
        <v>0</v>
      </c>
      <c r="BF132" s="90">
        <f>IF('Medical equipment-OST'!BC140="Yes", 'Service providers'!G142, 1)</f>
        <v>1</v>
      </c>
      <c r="BG132" s="90" t="str">
        <f>IFERROR(('Medical equipment-OST'!BD140*BF132)/BM132, "0")</f>
        <v>0</v>
      </c>
      <c r="BH132" s="90">
        <f>IF('Medical equipment-OST'!BC140="Yes", 'Service providers'!H142, 1)</f>
        <v>1</v>
      </c>
      <c r="BI132" s="90" t="str">
        <f>IFERROR(('Medical equipment-OST'!BE140*BH132)/BM132, "0")</f>
        <v>0</v>
      </c>
      <c r="BJ132" s="90">
        <f>IF('Medical equipment-OST'!AZ140="yes", 1, 0)</f>
        <v>0</v>
      </c>
      <c r="BK132" s="90">
        <f>IF('Medical equipment-OST'!BA140="yes", 1, 0)</f>
        <v>0</v>
      </c>
      <c r="BL132" s="90">
        <f>IF('Medical equipment-OST'!BB140="yes", 1, 0)</f>
        <v>0</v>
      </c>
      <c r="BM132" s="90">
        <f t="shared" si="31"/>
        <v>0</v>
      </c>
    </row>
    <row r="133" spans="1:65" x14ac:dyDescent="0.25">
      <c r="A133" s="98" t="str">
        <f>'Service providers'!A143</f>
        <v>Enter name of Site 4</v>
      </c>
      <c r="B133" s="90">
        <f>IF('Medical equipment-OST'!F141="Yes", 'Service providers'!G143, 1)</f>
        <v>1</v>
      </c>
      <c r="C133" s="90" t="str">
        <f>IFERROR(('Medical equipment-OST'!G141*B133)/I133, "0")</f>
        <v>0</v>
      </c>
      <c r="D133" s="90">
        <f>IF('Medical equipment-OST'!F141="Yes", 'Service providers'!H143, 1)</f>
        <v>1</v>
      </c>
      <c r="E133" s="90" t="str">
        <f>IFERROR(('Medical equipment-OST'!H141*D133)/I133, "0")</f>
        <v>0</v>
      </c>
      <c r="F133" s="90">
        <f>IF('Medical equipment-OST'!C141="yes", 1, 0)</f>
        <v>0</v>
      </c>
      <c r="G133" s="90">
        <f>IF('Medical equipment-OST'!D141="yes", 1, 0)</f>
        <v>0</v>
      </c>
      <c r="H133" s="90">
        <f>IF('Medical equipment-OST'!E141="yes", 1, 0)</f>
        <v>0</v>
      </c>
      <c r="I133" s="90">
        <f t="shared" si="24"/>
        <v>0</v>
      </c>
      <c r="J133" s="90">
        <f>IF('Medical equipment-OST'!M141="Yes", 'Service providers'!G143, 1)</f>
        <v>1</v>
      </c>
      <c r="K133" s="90" t="str">
        <f>IFERROR(('Medical equipment-OST'!N141*J133)/Q133, "0")</f>
        <v>0</v>
      </c>
      <c r="L133" s="90">
        <f>IF('Medical equipment-OST'!M141="Yes", 'Service providers'!H143, 1)</f>
        <v>1</v>
      </c>
      <c r="M133" s="90" t="str">
        <f>IFERROR(('Medical equipment-OST'!O141*L133)/Q133, "0")</f>
        <v>0</v>
      </c>
      <c r="N133" s="90">
        <f>IF('Medical equipment-OST'!J141="yes", 1, 0)</f>
        <v>0</v>
      </c>
      <c r="O133" s="90">
        <f>IF('Medical equipment-OST'!K141="yes", 1, 0)</f>
        <v>0</v>
      </c>
      <c r="P133" s="90">
        <f>IF('Medical equipment-OST'!L141="yes", 1, 0)</f>
        <v>0</v>
      </c>
      <c r="Q133" s="90">
        <f t="shared" si="25"/>
        <v>0</v>
      </c>
      <c r="R133" s="90">
        <f>IF('Medical equipment-OST'!T141="Yes", 'Service providers'!G143, 1)</f>
        <v>1</v>
      </c>
      <c r="S133" s="90" t="str">
        <f>IFERROR(('Medical equipment-OST'!U141*R133)/Y133, "0")</f>
        <v>0</v>
      </c>
      <c r="T133" s="90">
        <f>IF('Medical equipment-OST'!T141="Yes", 'Service providers'!H143, 1)</f>
        <v>1</v>
      </c>
      <c r="U133" s="90" t="str">
        <f>IFERROR(('Medical equipment-OST'!V141*T133)/Y133, "0")</f>
        <v>0</v>
      </c>
      <c r="V133" s="90">
        <f>IF('Medical equipment-OST'!Q141="yes", 1, 0)</f>
        <v>0</v>
      </c>
      <c r="W133" s="90">
        <f>IF('Medical equipment-OST'!R141="yes", 1, 0)</f>
        <v>0</v>
      </c>
      <c r="X133" s="90">
        <f>IF('Medical equipment-OST'!S141="yes", 1, 0)</f>
        <v>0</v>
      </c>
      <c r="Y133" s="90">
        <f t="shared" si="26"/>
        <v>0</v>
      </c>
      <c r="Z133" s="90">
        <f>IF('Medical equipment-OST'!AA141="Yes", 'Service providers'!G143, 1)</f>
        <v>1</v>
      </c>
      <c r="AA133" s="90" t="str">
        <f>IFERROR(('Medical equipment-OST'!AB141*Z133)/AG133, "0")</f>
        <v>0</v>
      </c>
      <c r="AB133" s="90">
        <f>IF('Medical equipment-OST'!AA141="Yes", 'Service providers'!H143, 1)</f>
        <v>1</v>
      </c>
      <c r="AC133" s="90" t="str">
        <f>IFERROR(('Medical equipment-OST'!AC141*AB133)/AG133, "0")</f>
        <v>0</v>
      </c>
      <c r="AD133" s="90">
        <f>IF('Medical equipment-OST'!X141="yes", 1, 0)</f>
        <v>0</v>
      </c>
      <c r="AE133" s="90">
        <f>IF('Medical equipment-OST'!Y141="yes", 1, 0)</f>
        <v>0</v>
      </c>
      <c r="AF133" s="90">
        <f>IF('Medical equipment-OST'!Z141="yes", 1, 0)</f>
        <v>0</v>
      </c>
      <c r="AG133" s="90">
        <f t="shared" si="27"/>
        <v>0</v>
      </c>
      <c r="AH133" s="90">
        <f>IF('Medical equipment-OST'!AH141="Yes", 'Service providers'!G143, 1)</f>
        <v>1</v>
      </c>
      <c r="AI133" s="90" t="str">
        <f>IFERROR(('Medical equipment-OST'!AI141*AH133)/AO133, "0")</f>
        <v>0</v>
      </c>
      <c r="AJ133" s="90">
        <f>IF('Medical equipment-OST'!AH141="Yes", 'Service providers'!H143, 1)</f>
        <v>1</v>
      </c>
      <c r="AK133" s="90" t="str">
        <f>IFERROR(('Medical equipment-OST'!AJ141*AJ133)/AO133, "0")</f>
        <v>0</v>
      </c>
      <c r="AL133" s="90">
        <f>IF('Medical equipment-OST'!AE141="yes", 1, 0)</f>
        <v>0</v>
      </c>
      <c r="AM133" s="90">
        <f>IF('Medical equipment-OST'!AF141="yes", 1, 0)</f>
        <v>0</v>
      </c>
      <c r="AN133" s="90">
        <f>IF('Medical equipment-OST'!AG141="yes", 1, 0)</f>
        <v>0</v>
      </c>
      <c r="AO133" s="90">
        <f t="shared" si="28"/>
        <v>0</v>
      </c>
      <c r="AP133" s="90">
        <f>IF('Medical equipment-OST'!AO141="Yes", 'Service providers'!G143, 1)</f>
        <v>1</v>
      </c>
      <c r="AQ133" s="90" t="str">
        <f>IFERROR(('Medical equipment-OST'!AP141*AP133)/AW133, "0")</f>
        <v>0</v>
      </c>
      <c r="AR133" s="90">
        <f>IF('Medical equipment-OST'!AO141="Yes", 'Service providers'!H143, 1)</f>
        <v>1</v>
      </c>
      <c r="AS133" s="90" t="str">
        <f>IFERROR(('Medical equipment-OST'!AQ141*AR133)/AW133, "0")</f>
        <v>0</v>
      </c>
      <c r="AT133" s="90">
        <f>IF('Medical equipment-OST'!AL141="yes", 1, 0)</f>
        <v>0</v>
      </c>
      <c r="AU133" s="90">
        <f>IF('Medical equipment-OST'!AM141="yes", 1, 0)</f>
        <v>0</v>
      </c>
      <c r="AV133" s="90">
        <f>IF('Medical equipment-OST'!AN141="yes", 1, 0)</f>
        <v>0</v>
      </c>
      <c r="AW133" s="90">
        <f t="shared" si="29"/>
        <v>0</v>
      </c>
      <c r="AX133" s="90">
        <f>IF('Medical equipment-OST'!AV141="Yes", 'Service providers'!G143, 1)</f>
        <v>1</v>
      </c>
      <c r="AY133" s="90" t="str">
        <f>IFERROR(('Medical equipment-OST'!AW141*AX133)/BE133, "0")</f>
        <v>0</v>
      </c>
      <c r="AZ133" s="90">
        <f>IF('Medical equipment-OST'!AV141="Yes", 'Service providers'!H143, 1)</f>
        <v>1</v>
      </c>
      <c r="BA133" s="90" t="str">
        <f>IFERROR(('Medical equipment-OST'!AX141*AZ133)/BE133, "0")</f>
        <v>0</v>
      </c>
      <c r="BB133" s="90">
        <f>IF('Medical equipment-OST'!AS141="yes", 1, 0)</f>
        <v>0</v>
      </c>
      <c r="BC133" s="90">
        <f>IF('Medical equipment-OST'!AT141="yes", 1, 0)</f>
        <v>0</v>
      </c>
      <c r="BD133" s="90">
        <f>IF('Medical equipment-OST'!AU141="yes", 1, 0)</f>
        <v>0</v>
      </c>
      <c r="BE133" s="90">
        <f t="shared" si="30"/>
        <v>0</v>
      </c>
      <c r="BF133" s="90">
        <f>IF('Medical equipment-OST'!BC141="Yes", 'Service providers'!G143, 1)</f>
        <v>1</v>
      </c>
      <c r="BG133" s="90" t="str">
        <f>IFERROR(('Medical equipment-OST'!BD141*BF133)/BM133, "0")</f>
        <v>0</v>
      </c>
      <c r="BH133" s="90">
        <f>IF('Medical equipment-OST'!BC141="Yes", 'Service providers'!H143, 1)</f>
        <v>1</v>
      </c>
      <c r="BI133" s="90" t="str">
        <f>IFERROR(('Medical equipment-OST'!BE141*BH133)/BM133, "0")</f>
        <v>0</v>
      </c>
      <c r="BJ133" s="90">
        <f>IF('Medical equipment-OST'!AZ141="yes", 1, 0)</f>
        <v>0</v>
      </c>
      <c r="BK133" s="90">
        <f>IF('Medical equipment-OST'!BA141="yes", 1, 0)</f>
        <v>0</v>
      </c>
      <c r="BL133" s="90">
        <f>IF('Medical equipment-OST'!BB141="yes", 1, 0)</f>
        <v>0</v>
      </c>
      <c r="BM133" s="90">
        <f t="shared" si="31"/>
        <v>0</v>
      </c>
    </row>
    <row r="134" spans="1:65" x14ac:dyDescent="0.25">
      <c r="A134" s="98" t="str">
        <f>'Service providers'!A144</f>
        <v>Enter name of Site 5</v>
      </c>
      <c r="B134" s="90">
        <f>IF('Medical equipment-OST'!F142="Yes", 'Service providers'!G144, 1)</f>
        <v>1</v>
      </c>
      <c r="C134" s="90" t="str">
        <f>IFERROR(('Medical equipment-OST'!G142*B134)/I134, "0")</f>
        <v>0</v>
      </c>
      <c r="D134" s="90">
        <f>IF('Medical equipment-OST'!F142="Yes", 'Service providers'!H144, 1)</f>
        <v>1</v>
      </c>
      <c r="E134" s="90" t="str">
        <f>IFERROR(('Medical equipment-OST'!H142*D134)/I134, "0")</f>
        <v>0</v>
      </c>
      <c r="F134" s="90">
        <f>IF('Medical equipment-OST'!C142="yes", 1, 0)</f>
        <v>0</v>
      </c>
      <c r="G134" s="90">
        <f>IF('Medical equipment-OST'!D142="yes", 1, 0)</f>
        <v>0</v>
      </c>
      <c r="H134" s="90">
        <f>IF('Medical equipment-OST'!E142="yes", 1, 0)</f>
        <v>0</v>
      </c>
      <c r="I134" s="90">
        <f t="shared" si="24"/>
        <v>0</v>
      </c>
      <c r="J134" s="90">
        <f>IF('Medical equipment-OST'!M142="Yes", 'Service providers'!G144, 1)</f>
        <v>1</v>
      </c>
      <c r="K134" s="90" t="str">
        <f>IFERROR(('Medical equipment-OST'!N142*J134)/Q134, "0")</f>
        <v>0</v>
      </c>
      <c r="L134" s="90">
        <f>IF('Medical equipment-OST'!M142="Yes", 'Service providers'!H144, 1)</f>
        <v>1</v>
      </c>
      <c r="M134" s="90" t="str">
        <f>IFERROR(('Medical equipment-OST'!O142*L134)/Q134, "0")</f>
        <v>0</v>
      </c>
      <c r="N134" s="90">
        <f>IF('Medical equipment-OST'!J142="yes", 1, 0)</f>
        <v>0</v>
      </c>
      <c r="O134" s="90">
        <f>IF('Medical equipment-OST'!K142="yes", 1, 0)</f>
        <v>0</v>
      </c>
      <c r="P134" s="90">
        <f>IF('Medical equipment-OST'!L142="yes", 1, 0)</f>
        <v>0</v>
      </c>
      <c r="Q134" s="90">
        <f t="shared" si="25"/>
        <v>0</v>
      </c>
      <c r="R134" s="90">
        <f>IF('Medical equipment-OST'!T142="Yes", 'Service providers'!G144, 1)</f>
        <v>1</v>
      </c>
      <c r="S134" s="90" t="str">
        <f>IFERROR(('Medical equipment-OST'!U142*R134)/Y134, "0")</f>
        <v>0</v>
      </c>
      <c r="T134" s="90">
        <f>IF('Medical equipment-OST'!T142="Yes", 'Service providers'!H144, 1)</f>
        <v>1</v>
      </c>
      <c r="U134" s="90" t="str">
        <f>IFERROR(('Medical equipment-OST'!V142*T134)/Y134, "0")</f>
        <v>0</v>
      </c>
      <c r="V134" s="90">
        <f>IF('Medical equipment-OST'!Q142="yes", 1, 0)</f>
        <v>0</v>
      </c>
      <c r="W134" s="90">
        <f>IF('Medical equipment-OST'!R142="yes", 1, 0)</f>
        <v>0</v>
      </c>
      <c r="X134" s="90">
        <f>IF('Medical equipment-OST'!S142="yes", 1, 0)</f>
        <v>0</v>
      </c>
      <c r="Y134" s="90">
        <f t="shared" si="26"/>
        <v>0</v>
      </c>
      <c r="Z134" s="90">
        <f>IF('Medical equipment-OST'!AA142="Yes", 'Service providers'!G144, 1)</f>
        <v>1</v>
      </c>
      <c r="AA134" s="90" t="str">
        <f>IFERROR(('Medical equipment-OST'!AB142*Z134)/AG134, "0")</f>
        <v>0</v>
      </c>
      <c r="AB134" s="90">
        <f>IF('Medical equipment-OST'!AA142="Yes", 'Service providers'!H144, 1)</f>
        <v>1</v>
      </c>
      <c r="AC134" s="90" t="str">
        <f>IFERROR(('Medical equipment-OST'!AC142*AB134)/AG134, "0")</f>
        <v>0</v>
      </c>
      <c r="AD134" s="90">
        <f>IF('Medical equipment-OST'!X142="yes", 1, 0)</f>
        <v>0</v>
      </c>
      <c r="AE134" s="90">
        <f>IF('Medical equipment-OST'!Y142="yes", 1, 0)</f>
        <v>0</v>
      </c>
      <c r="AF134" s="90">
        <f>IF('Medical equipment-OST'!Z142="yes", 1, 0)</f>
        <v>0</v>
      </c>
      <c r="AG134" s="90">
        <f t="shared" si="27"/>
        <v>0</v>
      </c>
      <c r="AH134" s="90">
        <f>IF('Medical equipment-OST'!AH142="Yes", 'Service providers'!G144, 1)</f>
        <v>1</v>
      </c>
      <c r="AI134" s="90" t="str">
        <f>IFERROR(('Medical equipment-OST'!AI142*AH134)/AO134, "0")</f>
        <v>0</v>
      </c>
      <c r="AJ134" s="90">
        <f>IF('Medical equipment-OST'!AH142="Yes", 'Service providers'!H144, 1)</f>
        <v>1</v>
      </c>
      <c r="AK134" s="90" t="str">
        <f>IFERROR(('Medical equipment-OST'!AJ142*AJ134)/AO134, "0")</f>
        <v>0</v>
      </c>
      <c r="AL134" s="90">
        <f>IF('Medical equipment-OST'!AE142="yes", 1, 0)</f>
        <v>0</v>
      </c>
      <c r="AM134" s="90">
        <f>IF('Medical equipment-OST'!AF142="yes", 1, 0)</f>
        <v>0</v>
      </c>
      <c r="AN134" s="90">
        <f>IF('Medical equipment-OST'!AG142="yes", 1, 0)</f>
        <v>0</v>
      </c>
      <c r="AO134" s="90">
        <f t="shared" si="28"/>
        <v>0</v>
      </c>
      <c r="AP134" s="90">
        <f>IF('Medical equipment-OST'!AO142="Yes", 'Service providers'!G144, 1)</f>
        <v>1</v>
      </c>
      <c r="AQ134" s="90" t="str">
        <f>IFERROR(('Medical equipment-OST'!AP142*AP134)/AW134, "0")</f>
        <v>0</v>
      </c>
      <c r="AR134" s="90">
        <f>IF('Medical equipment-OST'!AO142="Yes", 'Service providers'!H144, 1)</f>
        <v>1</v>
      </c>
      <c r="AS134" s="90" t="str">
        <f>IFERROR(('Medical equipment-OST'!AQ142*AR134)/AW134, "0")</f>
        <v>0</v>
      </c>
      <c r="AT134" s="90">
        <f>IF('Medical equipment-OST'!AL142="yes", 1, 0)</f>
        <v>0</v>
      </c>
      <c r="AU134" s="90">
        <f>IF('Medical equipment-OST'!AM142="yes", 1, 0)</f>
        <v>0</v>
      </c>
      <c r="AV134" s="90">
        <f>IF('Medical equipment-OST'!AN142="yes", 1, 0)</f>
        <v>0</v>
      </c>
      <c r="AW134" s="90">
        <f t="shared" si="29"/>
        <v>0</v>
      </c>
      <c r="AX134" s="90">
        <f>IF('Medical equipment-OST'!AV142="Yes", 'Service providers'!G144, 1)</f>
        <v>1</v>
      </c>
      <c r="AY134" s="90" t="str">
        <f>IFERROR(('Medical equipment-OST'!AW142*AX134)/BE134, "0")</f>
        <v>0</v>
      </c>
      <c r="AZ134" s="90">
        <f>IF('Medical equipment-OST'!AV142="Yes", 'Service providers'!H144, 1)</f>
        <v>1</v>
      </c>
      <c r="BA134" s="90" t="str">
        <f>IFERROR(('Medical equipment-OST'!AX142*AZ134)/BE134, "0")</f>
        <v>0</v>
      </c>
      <c r="BB134" s="90">
        <f>IF('Medical equipment-OST'!AS142="yes", 1, 0)</f>
        <v>0</v>
      </c>
      <c r="BC134" s="90">
        <f>IF('Medical equipment-OST'!AT142="yes", 1, 0)</f>
        <v>0</v>
      </c>
      <c r="BD134" s="90">
        <f>IF('Medical equipment-OST'!AU142="yes", 1, 0)</f>
        <v>0</v>
      </c>
      <c r="BE134" s="90">
        <f t="shared" si="30"/>
        <v>0</v>
      </c>
      <c r="BF134" s="90">
        <f>IF('Medical equipment-OST'!BC142="Yes", 'Service providers'!G144, 1)</f>
        <v>1</v>
      </c>
      <c r="BG134" s="90" t="str">
        <f>IFERROR(('Medical equipment-OST'!BD142*BF134)/BM134, "0")</f>
        <v>0</v>
      </c>
      <c r="BH134" s="90">
        <f>IF('Medical equipment-OST'!BC142="Yes", 'Service providers'!H144, 1)</f>
        <v>1</v>
      </c>
      <c r="BI134" s="90" t="str">
        <f>IFERROR(('Medical equipment-OST'!BE142*BH134)/BM134, "0")</f>
        <v>0</v>
      </c>
      <c r="BJ134" s="90">
        <f>IF('Medical equipment-OST'!AZ142="yes", 1, 0)</f>
        <v>0</v>
      </c>
      <c r="BK134" s="90">
        <f>IF('Medical equipment-OST'!BA142="yes", 1, 0)</f>
        <v>0</v>
      </c>
      <c r="BL134" s="90">
        <f>IF('Medical equipment-OST'!BB142="yes", 1, 0)</f>
        <v>0</v>
      </c>
      <c r="BM134" s="90">
        <f t="shared" si="31"/>
        <v>0</v>
      </c>
    </row>
    <row r="135" spans="1:65" x14ac:dyDescent="0.25">
      <c r="A135" s="98" t="str">
        <f>'Service providers'!A145</f>
        <v>Enter name of Site 6</v>
      </c>
      <c r="B135" s="90">
        <f>IF('Medical equipment-OST'!F143="Yes", 'Service providers'!G145, 1)</f>
        <v>1</v>
      </c>
      <c r="C135" s="90" t="str">
        <f>IFERROR(('Medical equipment-OST'!G143*B135)/I135, "0")</f>
        <v>0</v>
      </c>
      <c r="D135" s="90">
        <f>IF('Medical equipment-OST'!F143="Yes", 'Service providers'!H145, 1)</f>
        <v>1</v>
      </c>
      <c r="E135" s="90" t="str">
        <f>IFERROR(('Medical equipment-OST'!H143*D135)/I135, "0")</f>
        <v>0</v>
      </c>
      <c r="F135" s="90">
        <f>IF('Medical equipment-OST'!C143="yes", 1, 0)</f>
        <v>0</v>
      </c>
      <c r="G135" s="90">
        <f>IF('Medical equipment-OST'!D143="yes", 1, 0)</f>
        <v>0</v>
      </c>
      <c r="H135" s="90">
        <f>IF('Medical equipment-OST'!E143="yes", 1, 0)</f>
        <v>0</v>
      </c>
      <c r="I135" s="90">
        <f t="shared" si="24"/>
        <v>0</v>
      </c>
      <c r="J135" s="90">
        <f>IF('Medical equipment-OST'!M143="Yes", 'Service providers'!G145, 1)</f>
        <v>1</v>
      </c>
      <c r="K135" s="90" t="str">
        <f>IFERROR(('Medical equipment-OST'!N143*J135)/Q135, "0")</f>
        <v>0</v>
      </c>
      <c r="L135" s="90">
        <f>IF('Medical equipment-OST'!M143="Yes", 'Service providers'!H145, 1)</f>
        <v>1</v>
      </c>
      <c r="M135" s="90" t="str">
        <f>IFERROR(('Medical equipment-OST'!O143*L135)/Q135, "0")</f>
        <v>0</v>
      </c>
      <c r="N135" s="90">
        <f>IF('Medical equipment-OST'!J143="yes", 1, 0)</f>
        <v>0</v>
      </c>
      <c r="O135" s="90">
        <f>IF('Medical equipment-OST'!K143="yes", 1, 0)</f>
        <v>0</v>
      </c>
      <c r="P135" s="90">
        <f>IF('Medical equipment-OST'!L143="yes", 1, 0)</f>
        <v>0</v>
      </c>
      <c r="Q135" s="90">
        <f t="shared" si="25"/>
        <v>0</v>
      </c>
      <c r="R135" s="90">
        <f>IF('Medical equipment-OST'!T143="Yes", 'Service providers'!G145, 1)</f>
        <v>1</v>
      </c>
      <c r="S135" s="90" t="str">
        <f>IFERROR(('Medical equipment-OST'!U143*R135)/Y135, "0")</f>
        <v>0</v>
      </c>
      <c r="T135" s="90">
        <f>IF('Medical equipment-OST'!T143="Yes", 'Service providers'!H145, 1)</f>
        <v>1</v>
      </c>
      <c r="U135" s="90" t="str">
        <f>IFERROR(('Medical equipment-OST'!V143*T135)/Y135, "0")</f>
        <v>0</v>
      </c>
      <c r="V135" s="90">
        <f>IF('Medical equipment-OST'!Q143="yes", 1, 0)</f>
        <v>0</v>
      </c>
      <c r="W135" s="90">
        <f>IF('Medical equipment-OST'!R143="yes", 1, 0)</f>
        <v>0</v>
      </c>
      <c r="X135" s="90">
        <f>IF('Medical equipment-OST'!S143="yes", 1, 0)</f>
        <v>0</v>
      </c>
      <c r="Y135" s="90">
        <f t="shared" si="26"/>
        <v>0</v>
      </c>
      <c r="Z135" s="90">
        <f>IF('Medical equipment-OST'!AA143="Yes", 'Service providers'!G145, 1)</f>
        <v>1</v>
      </c>
      <c r="AA135" s="90" t="str">
        <f>IFERROR(('Medical equipment-OST'!AB143*Z135)/AG135, "0")</f>
        <v>0</v>
      </c>
      <c r="AB135" s="90">
        <f>IF('Medical equipment-OST'!AA143="Yes", 'Service providers'!H145, 1)</f>
        <v>1</v>
      </c>
      <c r="AC135" s="90" t="str">
        <f>IFERROR(('Medical equipment-OST'!AC143*AB135)/AG135, "0")</f>
        <v>0</v>
      </c>
      <c r="AD135" s="90">
        <f>IF('Medical equipment-OST'!X143="yes", 1, 0)</f>
        <v>0</v>
      </c>
      <c r="AE135" s="90">
        <f>IF('Medical equipment-OST'!Y143="yes", 1, 0)</f>
        <v>0</v>
      </c>
      <c r="AF135" s="90">
        <f>IF('Medical equipment-OST'!Z143="yes", 1, 0)</f>
        <v>0</v>
      </c>
      <c r="AG135" s="90">
        <f t="shared" si="27"/>
        <v>0</v>
      </c>
      <c r="AH135" s="90">
        <f>IF('Medical equipment-OST'!AH143="Yes", 'Service providers'!G145, 1)</f>
        <v>1</v>
      </c>
      <c r="AI135" s="90" t="str">
        <f>IFERROR(('Medical equipment-OST'!AI143*AH135)/AO135, "0")</f>
        <v>0</v>
      </c>
      <c r="AJ135" s="90">
        <f>IF('Medical equipment-OST'!AH143="Yes", 'Service providers'!H145, 1)</f>
        <v>1</v>
      </c>
      <c r="AK135" s="90" t="str">
        <f>IFERROR(('Medical equipment-OST'!AJ143*AJ135)/AO135, "0")</f>
        <v>0</v>
      </c>
      <c r="AL135" s="90">
        <f>IF('Medical equipment-OST'!AE143="yes", 1, 0)</f>
        <v>0</v>
      </c>
      <c r="AM135" s="90">
        <f>IF('Medical equipment-OST'!AF143="yes", 1, 0)</f>
        <v>0</v>
      </c>
      <c r="AN135" s="90">
        <f>IF('Medical equipment-OST'!AG143="yes", 1, 0)</f>
        <v>0</v>
      </c>
      <c r="AO135" s="90">
        <f t="shared" si="28"/>
        <v>0</v>
      </c>
      <c r="AP135" s="90">
        <f>IF('Medical equipment-OST'!AO143="Yes", 'Service providers'!G145, 1)</f>
        <v>1</v>
      </c>
      <c r="AQ135" s="90" t="str">
        <f>IFERROR(('Medical equipment-OST'!AP143*AP135)/AW135, "0")</f>
        <v>0</v>
      </c>
      <c r="AR135" s="90">
        <f>IF('Medical equipment-OST'!AO143="Yes", 'Service providers'!H145, 1)</f>
        <v>1</v>
      </c>
      <c r="AS135" s="90" t="str">
        <f>IFERROR(('Medical equipment-OST'!AQ143*AR135)/AW135, "0")</f>
        <v>0</v>
      </c>
      <c r="AT135" s="90">
        <f>IF('Medical equipment-OST'!AL143="yes", 1, 0)</f>
        <v>0</v>
      </c>
      <c r="AU135" s="90">
        <f>IF('Medical equipment-OST'!AM143="yes", 1, 0)</f>
        <v>0</v>
      </c>
      <c r="AV135" s="90">
        <f>IF('Medical equipment-OST'!AN143="yes", 1, 0)</f>
        <v>0</v>
      </c>
      <c r="AW135" s="90">
        <f t="shared" si="29"/>
        <v>0</v>
      </c>
      <c r="AX135" s="90">
        <f>IF('Medical equipment-OST'!AV143="Yes", 'Service providers'!G145, 1)</f>
        <v>1</v>
      </c>
      <c r="AY135" s="90" t="str">
        <f>IFERROR(('Medical equipment-OST'!AW143*AX135)/BE135, "0")</f>
        <v>0</v>
      </c>
      <c r="AZ135" s="90">
        <f>IF('Medical equipment-OST'!AV143="Yes", 'Service providers'!H145, 1)</f>
        <v>1</v>
      </c>
      <c r="BA135" s="90" t="str">
        <f>IFERROR(('Medical equipment-OST'!AX143*AZ135)/BE135, "0")</f>
        <v>0</v>
      </c>
      <c r="BB135" s="90">
        <f>IF('Medical equipment-OST'!AS143="yes", 1, 0)</f>
        <v>0</v>
      </c>
      <c r="BC135" s="90">
        <f>IF('Medical equipment-OST'!AT143="yes", 1, 0)</f>
        <v>0</v>
      </c>
      <c r="BD135" s="90">
        <f>IF('Medical equipment-OST'!AU143="yes", 1, 0)</f>
        <v>0</v>
      </c>
      <c r="BE135" s="90">
        <f t="shared" si="30"/>
        <v>0</v>
      </c>
      <c r="BF135" s="90">
        <f>IF('Medical equipment-OST'!BC143="Yes", 'Service providers'!G145, 1)</f>
        <v>1</v>
      </c>
      <c r="BG135" s="90" t="str">
        <f>IFERROR(('Medical equipment-OST'!BD143*BF135)/BM135, "0")</f>
        <v>0</v>
      </c>
      <c r="BH135" s="90">
        <f>IF('Medical equipment-OST'!BC143="Yes", 'Service providers'!H145, 1)</f>
        <v>1</v>
      </c>
      <c r="BI135" s="90" t="str">
        <f>IFERROR(('Medical equipment-OST'!BE143*BH135)/BM135, "0")</f>
        <v>0</v>
      </c>
      <c r="BJ135" s="90">
        <f>IF('Medical equipment-OST'!AZ143="yes", 1, 0)</f>
        <v>0</v>
      </c>
      <c r="BK135" s="90">
        <f>IF('Medical equipment-OST'!BA143="yes", 1, 0)</f>
        <v>0</v>
      </c>
      <c r="BL135" s="90">
        <f>IF('Medical equipment-OST'!BB143="yes", 1, 0)</f>
        <v>0</v>
      </c>
      <c r="BM135" s="90">
        <f t="shared" si="31"/>
        <v>0</v>
      </c>
    </row>
    <row r="136" spans="1:65" x14ac:dyDescent="0.25">
      <c r="A136" s="98" t="str">
        <f>'Service providers'!A146</f>
        <v>Enter name of Site 7</v>
      </c>
      <c r="B136" s="90">
        <f>IF('Medical equipment-OST'!F144="Yes", 'Service providers'!G146, 1)</f>
        <v>1</v>
      </c>
      <c r="C136" s="90" t="str">
        <f>IFERROR(('Medical equipment-OST'!G144*B136)/I136, "0")</f>
        <v>0</v>
      </c>
      <c r="D136" s="90">
        <f>IF('Medical equipment-OST'!F144="Yes", 'Service providers'!H146, 1)</f>
        <v>1</v>
      </c>
      <c r="E136" s="90" t="str">
        <f>IFERROR(('Medical equipment-OST'!H144*D136)/I136, "0")</f>
        <v>0</v>
      </c>
      <c r="F136" s="90">
        <f>IF('Medical equipment-OST'!C144="yes", 1, 0)</f>
        <v>0</v>
      </c>
      <c r="G136" s="90">
        <f>IF('Medical equipment-OST'!D144="yes", 1, 0)</f>
        <v>0</v>
      </c>
      <c r="H136" s="90">
        <f>IF('Medical equipment-OST'!E144="yes", 1, 0)</f>
        <v>0</v>
      </c>
      <c r="I136" s="90">
        <f t="shared" si="24"/>
        <v>0</v>
      </c>
      <c r="J136" s="90">
        <f>IF('Medical equipment-OST'!M144="Yes", 'Service providers'!G146, 1)</f>
        <v>1</v>
      </c>
      <c r="K136" s="90" t="str">
        <f>IFERROR(('Medical equipment-OST'!N144*J136)/Q136, "0")</f>
        <v>0</v>
      </c>
      <c r="L136" s="90">
        <f>IF('Medical equipment-OST'!M144="Yes", 'Service providers'!H146, 1)</f>
        <v>1</v>
      </c>
      <c r="M136" s="90" t="str">
        <f>IFERROR(('Medical equipment-OST'!O144*L136)/Q136, "0")</f>
        <v>0</v>
      </c>
      <c r="N136" s="90">
        <f>IF('Medical equipment-OST'!J144="yes", 1, 0)</f>
        <v>0</v>
      </c>
      <c r="O136" s="90">
        <f>IF('Medical equipment-OST'!K144="yes", 1, 0)</f>
        <v>0</v>
      </c>
      <c r="P136" s="90">
        <f>IF('Medical equipment-OST'!L144="yes", 1, 0)</f>
        <v>0</v>
      </c>
      <c r="Q136" s="90">
        <f t="shared" si="25"/>
        <v>0</v>
      </c>
      <c r="R136" s="90">
        <f>IF('Medical equipment-OST'!T144="Yes", 'Service providers'!G146, 1)</f>
        <v>1</v>
      </c>
      <c r="S136" s="90" t="str">
        <f>IFERROR(('Medical equipment-OST'!U144*R136)/Y136, "0")</f>
        <v>0</v>
      </c>
      <c r="T136" s="90">
        <f>IF('Medical equipment-OST'!T144="Yes", 'Service providers'!H146, 1)</f>
        <v>1</v>
      </c>
      <c r="U136" s="90" t="str">
        <f>IFERROR(('Medical equipment-OST'!V144*T136)/Y136, "0")</f>
        <v>0</v>
      </c>
      <c r="V136" s="90">
        <f>IF('Medical equipment-OST'!Q144="yes", 1, 0)</f>
        <v>0</v>
      </c>
      <c r="W136" s="90">
        <f>IF('Medical equipment-OST'!R144="yes", 1, 0)</f>
        <v>0</v>
      </c>
      <c r="X136" s="90">
        <f>IF('Medical equipment-OST'!S144="yes", 1, 0)</f>
        <v>0</v>
      </c>
      <c r="Y136" s="90">
        <f t="shared" si="26"/>
        <v>0</v>
      </c>
      <c r="Z136" s="90">
        <f>IF('Medical equipment-OST'!AA144="Yes", 'Service providers'!G146, 1)</f>
        <v>1</v>
      </c>
      <c r="AA136" s="90" t="str">
        <f>IFERROR(('Medical equipment-OST'!AB144*Z136)/AG136, "0")</f>
        <v>0</v>
      </c>
      <c r="AB136" s="90">
        <f>IF('Medical equipment-OST'!AA144="Yes", 'Service providers'!H146, 1)</f>
        <v>1</v>
      </c>
      <c r="AC136" s="90" t="str">
        <f>IFERROR(('Medical equipment-OST'!AC144*AB136)/AG136, "0")</f>
        <v>0</v>
      </c>
      <c r="AD136" s="90">
        <f>IF('Medical equipment-OST'!X144="yes", 1, 0)</f>
        <v>0</v>
      </c>
      <c r="AE136" s="90">
        <f>IF('Medical equipment-OST'!Y144="yes", 1, 0)</f>
        <v>0</v>
      </c>
      <c r="AF136" s="90">
        <f>IF('Medical equipment-OST'!Z144="yes", 1, 0)</f>
        <v>0</v>
      </c>
      <c r="AG136" s="90">
        <f t="shared" si="27"/>
        <v>0</v>
      </c>
      <c r="AH136" s="90">
        <f>IF('Medical equipment-OST'!AH144="Yes", 'Service providers'!G146, 1)</f>
        <v>1</v>
      </c>
      <c r="AI136" s="90" t="str">
        <f>IFERROR(('Medical equipment-OST'!AI144*AH136)/AO136, "0")</f>
        <v>0</v>
      </c>
      <c r="AJ136" s="90">
        <f>IF('Medical equipment-OST'!AH144="Yes", 'Service providers'!H146, 1)</f>
        <v>1</v>
      </c>
      <c r="AK136" s="90" t="str">
        <f>IFERROR(('Medical equipment-OST'!AJ144*AJ136)/AO136, "0")</f>
        <v>0</v>
      </c>
      <c r="AL136" s="90">
        <f>IF('Medical equipment-OST'!AE144="yes", 1, 0)</f>
        <v>0</v>
      </c>
      <c r="AM136" s="90">
        <f>IF('Medical equipment-OST'!AF144="yes", 1, 0)</f>
        <v>0</v>
      </c>
      <c r="AN136" s="90">
        <f>IF('Medical equipment-OST'!AG144="yes", 1, 0)</f>
        <v>0</v>
      </c>
      <c r="AO136" s="90">
        <f t="shared" si="28"/>
        <v>0</v>
      </c>
      <c r="AP136" s="90">
        <f>IF('Medical equipment-OST'!AO144="Yes", 'Service providers'!G146, 1)</f>
        <v>1</v>
      </c>
      <c r="AQ136" s="90" t="str">
        <f>IFERROR(('Medical equipment-OST'!AP144*AP136)/AW136, "0")</f>
        <v>0</v>
      </c>
      <c r="AR136" s="90">
        <f>IF('Medical equipment-OST'!AO144="Yes", 'Service providers'!H146, 1)</f>
        <v>1</v>
      </c>
      <c r="AS136" s="90" t="str">
        <f>IFERROR(('Medical equipment-OST'!AQ144*AR136)/AW136, "0")</f>
        <v>0</v>
      </c>
      <c r="AT136" s="90">
        <f>IF('Medical equipment-OST'!AL144="yes", 1, 0)</f>
        <v>0</v>
      </c>
      <c r="AU136" s="90">
        <f>IF('Medical equipment-OST'!AM144="yes", 1, 0)</f>
        <v>0</v>
      </c>
      <c r="AV136" s="90">
        <f>IF('Medical equipment-OST'!AN144="yes", 1, 0)</f>
        <v>0</v>
      </c>
      <c r="AW136" s="90">
        <f t="shared" si="29"/>
        <v>0</v>
      </c>
      <c r="AX136" s="90">
        <f>IF('Medical equipment-OST'!AV144="Yes", 'Service providers'!G146, 1)</f>
        <v>1</v>
      </c>
      <c r="AY136" s="90" t="str">
        <f>IFERROR(('Medical equipment-OST'!AW144*AX136)/BE136, "0")</f>
        <v>0</v>
      </c>
      <c r="AZ136" s="90">
        <f>IF('Medical equipment-OST'!AV144="Yes", 'Service providers'!H146, 1)</f>
        <v>1</v>
      </c>
      <c r="BA136" s="90" t="str">
        <f>IFERROR(('Medical equipment-OST'!AX144*AZ136)/BE136, "0")</f>
        <v>0</v>
      </c>
      <c r="BB136" s="90">
        <f>IF('Medical equipment-OST'!AS144="yes", 1, 0)</f>
        <v>0</v>
      </c>
      <c r="BC136" s="90">
        <f>IF('Medical equipment-OST'!AT144="yes", 1, 0)</f>
        <v>0</v>
      </c>
      <c r="BD136" s="90">
        <f>IF('Medical equipment-OST'!AU144="yes", 1, 0)</f>
        <v>0</v>
      </c>
      <c r="BE136" s="90">
        <f t="shared" si="30"/>
        <v>0</v>
      </c>
      <c r="BF136" s="90">
        <f>IF('Medical equipment-OST'!BC144="Yes", 'Service providers'!G146, 1)</f>
        <v>1</v>
      </c>
      <c r="BG136" s="90" t="str">
        <f>IFERROR(('Medical equipment-OST'!BD144*BF136)/BM136, "0")</f>
        <v>0</v>
      </c>
      <c r="BH136" s="90">
        <f>IF('Medical equipment-OST'!BC144="Yes", 'Service providers'!H146, 1)</f>
        <v>1</v>
      </c>
      <c r="BI136" s="90" t="str">
        <f>IFERROR(('Medical equipment-OST'!BE144*BH136)/BM136, "0")</f>
        <v>0</v>
      </c>
      <c r="BJ136" s="90">
        <f>IF('Medical equipment-OST'!AZ144="yes", 1, 0)</f>
        <v>0</v>
      </c>
      <c r="BK136" s="90">
        <f>IF('Medical equipment-OST'!BA144="yes", 1, 0)</f>
        <v>0</v>
      </c>
      <c r="BL136" s="90">
        <f>IF('Medical equipment-OST'!BB144="yes", 1, 0)</f>
        <v>0</v>
      </c>
      <c r="BM136" s="90">
        <f t="shared" si="31"/>
        <v>0</v>
      </c>
    </row>
    <row r="137" spans="1:65" x14ac:dyDescent="0.25">
      <c r="A137" s="98" t="str">
        <f>'Service providers'!A147</f>
        <v>Enter name of Site 8</v>
      </c>
      <c r="B137" s="90">
        <f>IF('Medical equipment-OST'!F145="Yes", 'Service providers'!G147, 1)</f>
        <v>1</v>
      </c>
      <c r="C137" s="90" t="str">
        <f>IFERROR(('Medical equipment-OST'!G145*B137)/I137, "0")</f>
        <v>0</v>
      </c>
      <c r="D137" s="90">
        <f>IF('Medical equipment-OST'!F145="Yes", 'Service providers'!H147, 1)</f>
        <v>1</v>
      </c>
      <c r="E137" s="90" t="str">
        <f>IFERROR(('Medical equipment-OST'!H145*D137)/I137, "0")</f>
        <v>0</v>
      </c>
      <c r="F137" s="90">
        <f>IF('Medical equipment-OST'!C145="yes", 1, 0)</f>
        <v>0</v>
      </c>
      <c r="G137" s="90">
        <f>IF('Medical equipment-OST'!D145="yes", 1, 0)</f>
        <v>0</v>
      </c>
      <c r="H137" s="90">
        <f>IF('Medical equipment-OST'!E145="yes", 1, 0)</f>
        <v>0</v>
      </c>
      <c r="I137" s="90">
        <f t="shared" si="24"/>
        <v>0</v>
      </c>
      <c r="J137" s="90">
        <f>IF('Medical equipment-OST'!M145="Yes", 'Service providers'!G147, 1)</f>
        <v>1</v>
      </c>
      <c r="K137" s="90" t="str">
        <f>IFERROR(('Medical equipment-OST'!N145*J137)/Q137, "0")</f>
        <v>0</v>
      </c>
      <c r="L137" s="90">
        <f>IF('Medical equipment-OST'!M145="Yes", 'Service providers'!H147, 1)</f>
        <v>1</v>
      </c>
      <c r="M137" s="90" t="str">
        <f>IFERROR(('Medical equipment-OST'!O145*L137)/Q137, "0")</f>
        <v>0</v>
      </c>
      <c r="N137" s="90">
        <f>IF('Medical equipment-OST'!J145="yes", 1, 0)</f>
        <v>0</v>
      </c>
      <c r="O137" s="90">
        <f>IF('Medical equipment-OST'!K145="yes", 1, 0)</f>
        <v>0</v>
      </c>
      <c r="P137" s="90">
        <f>IF('Medical equipment-OST'!L145="yes", 1, 0)</f>
        <v>0</v>
      </c>
      <c r="Q137" s="90">
        <f t="shared" si="25"/>
        <v>0</v>
      </c>
      <c r="R137" s="90">
        <f>IF('Medical equipment-OST'!T145="Yes", 'Service providers'!G147, 1)</f>
        <v>1</v>
      </c>
      <c r="S137" s="90" t="str">
        <f>IFERROR(('Medical equipment-OST'!U145*R137)/Y137, "0")</f>
        <v>0</v>
      </c>
      <c r="T137" s="90">
        <f>IF('Medical equipment-OST'!T145="Yes", 'Service providers'!H147, 1)</f>
        <v>1</v>
      </c>
      <c r="U137" s="90" t="str">
        <f>IFERROR(('Medical equipment-OST'!V145*T137)/Y137, "0")</f>
        <v>0</v>
      </c>
      <c r="V137" s="90">
        <f>IF('Medical equipment-OST'!Q145="yes", 1, 0)</f>
        <v>0</v>
      </c>
      <c r="W137" s="90">
        <f>IF('Medical equipment-OST'!R145="yes", 1, 0)</f>
        <v>0</v>
      </c>
      <c r="X137" s="90">
        <f>IF('Medical equipment-OST'!S145="yes", 1, 0)</f>
        <v>0</v>
      </c>
      <c r="Y137" s="90">
        <f t="shared" si="26"/>
        <v>0</v>
      </c>
      <c r="Z137" s="90">
        <f>IF('Medical equipment-OST'!AA145="Yes", 'Service providers'!G147, 1)</f>
        <v>1</v>
      </c>
      <c r="AA137" s="90" t="str">
        <f>IFERROR(('Medical equipment-OST'!AB145*Z137)/AG137, "0")</f>
        <v>0</v>
      </c>
      <c r="AB137" s="90">
        <f>IF('Medical equipment-OST'!AA145="Yes", 'Service providers'!H147, 1)</f>
        <v>1</v>
      </c>
      <c r="AC137" s="90" t="str">
        <f>IFERROR(('Medical equipment-OST'!AC145*AB137)/AG137, "0")</f>
        <v>0</v>
      </c>
      <c r="AD137" s="90">
        <f>IF('Medical equipment-OST'!X145="yes", 1, 0)</f>
        <v>0</v>
      </c>
      <c r="AE137" s="90">
        <f>IF('Medical equipment-OST'!Y145="yes", 1, 0)</f>
        <v>0</v>
      </c>
      <c r="AF137" s="90">
        <f>IF('Medical equipment-OST'!Z145="yes", 1, 0)</f>
        <v>0</v>
      </c>
      <c r="AG137" s="90">
        <f t="shared" si="27"/>
        <v>0</v>
      </c>
      <c r="AH137" s="90">
        <f>IF('Medical equipment-OST'!AH145="Yes", 'Service providers'!G147, 1)</f>
        <v>1</v>
      </c>
      <c r="AI137" s="90" t="str">
        <f>IFERROR(('Medical equipment-OST'!AI145*AH137)/AO137, "0")</f>
        <v>0</v>
      </c>
      <c r="AJ137" s="90">
        <f>IF('Medical equipment-OST'!AH145="Yes", 'Service providers'!H147, 1)</f>
        <v>1</v>
      </c>
      <c r="AK137" s="90" t="str">
        <f>IFERROR(('Medical equipment-OST'!AJ145*AJ137)/AO137, "0")</f>
        <v>0</v>
      </c>
      <c r="AL137" s="90">
        <f>IF('Medical equipment-OST'!AE145="yes", 1, 0)</f>
        <v>0</v>
      </c>
      <c r="AM137" s="90">
        <f>IF('Medical equipment-OST'!AF145="yes", 1, 0)</f>
        <v>0</v>
      </c>
      <c r="AN137" s="90">
        <f>IF('Medical equipment-OST'!AG145="yes", 1, 0)</f>
        <v>0</v>
      </c>
      <c r="AO137" s="90">
        <f t="shared" si="28"/>
        <v>0</v>
      </c>
      <c r="AP137" s="90">
        <f>IF('Medical equipment-OST'!AO145="Yes", 'Service providers'!G147, 1)</f>
        <v>1</v>
      </c>
      <c r="AQ137" s="90" t="str">
        <f>IFERROR(('Medical equipment-OST'!AP145*AP137)/AW137, "0")</f>
        <v>0</v>
      </c>
      <c r="AR137" s="90">
        <f>IF('Medical equipment-OST'!AO145="Yes", 'Service providers'!H147, 1)</f>
        <v>1</v>
      </c>
      <c r="AS137" s="90" t="str">
        <f>IFERROR(('Medical equipment-OST'!AQ145*AR137)/AW137, "0")</f>
        <v>0</v>
      </c>
      <c r="AT137" s="90">
        <f>IF('Medical equipment-OST'!AL145="yes", 1, 0)</f>
        <v>0</v>
      </c>
      <c r="AU137" s="90">
        <f>IF('Medical equipment-OST'!AM145="yes", 1, 0)</f>
        <v>0</v>
      </c>
      <c r="AV137" s="90">
        <f>IF('Medical equipment-OST'!AN145="yes", 1, 0)</f>
        <v>0</v>
      </c>
      <c r="AW137" s="90">
        <f t="shared" si="29"/>
        <v>0</v>
      </c>
      <c r="AX137" s="90">
        <f>IF('Medical equipment-OST'!AV145="Yes", 'Service providers'!G147, 1)</f>
        <v>1</v>
      </c>
      <c r="AY137" s="90" t="str">
        <f>IFERROR(('Medical equipment-OST'!AW145*AX137)/BE137, "0")</f>
        <v>0</v>
      </c>
      <c r="AZ137" s="90">
        <f>IF('Medical equipment-OST'!AV145="Yes", 'Service providers'!H147, 1)</f>
        <v>1</v>
      </c>
      <c r="BA137" s="90" t="str">
        <f>IFERROR(('Medical equipment-OST'!AX145*AZ137)/BE137, "0")</f>
        <v>0</v>
      </c>
      <c r="BB137" s="90">
        <f>IF('Medical equipment-OST'!AS145="yes", 1, 0)</f>
        <v>0</v>
      </c>
      <c r="BC137" s="90">
        <f>IF('Medical equipment-OST'!AT145="yes", 1, 0)</f>
        <v>0</v>
      </c>
      <c r="BD137" s="90">
        <f>IF('Medical equipment-OST'!AU145="yes", 1, 0)</f>
        <v>0</v>
      </c>
      <c r="BE137" s="90">
        <f t="shared" si="30"/>
        <v>0</v>
      </c>
      <c r="BF137" s="90">
        <f>IF('Medical equipment-OST'!BC145="Yes", 'Service providers'!G147, 1)</f>
        <v>1</v>
      </c>
      <c r="BG137" s="90" t="str">
        <f>IFERROR(('Medical equipment-OST'!BD145*BF137)/BM137, "0")</f>
        <v>0</v>
      </c>
      <c r="BH137" s="90">
        <f>IF('Medical equipment-OST'!BC145="Yes", 'Service providers'!H147, 1)</f>
        <v>1</v>
      </c>
      <c r="BI137" s="90" t="str">
        <f>IFERROR(('Medical equipment-OST'!BE145*BH137)/BM137, "0")</f>
        <v>0</v>
      </c>
      <c r="BJ137" s="90">
        <f>IF('Medical equipment-OST'!AZ145="yes", 1, 0)</f>
        <v>0</v>
      </c>
      <c r="BK137" s="90">
        <f>IF('Medical equipment-OST'!BA145="yes", 1, 0)</f>
        <v>0</v>
      </c>
      <c r="BL137" s="90">
        <f>IF('Medical equipment-OST'!BB145="yes", 1, 0)</f>
        <v>0</v>
      </c>
      <c r="BM137" s="90">
        <f t="shared" si="31"/>
        <v>0</v>
      </c>
    </row>
    <row r="138" spans="1:65" x14ac:dyDescent="0.25">
      <c r="A138" s="98" t="str">
        <f>'Service providers'!A148</f>
        <v>Enter name of Site 9</v>
      </c>
      <c r="B138" s="90">
        <f>IF('Medical equipment-OST'!F146="Yes", 'Service providers'!G148, 1)</f>
        <v>1</v>
      </c>
      <c r="C138" s="90" t="str">
        <f>IFERROR(('Medical equipment-OST'!G146*B138)/I138, "0")</f>
        <v>0</v>
      </c>
      <c r="D138" s="90">
        <f>IF('Medical equipment-OST'!F146="Yes", 'Service providers'!H148, 1)</f>
        <v>1</v>
      </c>
      <c r="E138" s="90" t="str">
        <f>IFERROR(('Medical equipment-OST'!H146*D138)/I138, "0")</f>
        <v>0</v>
      </c>
      <c r="F138" s="90">
        <f>IF('Medical equipment-OST'!C146="yes", 1, 0)</f>
        <v>0</v>
      </c>
      <c r="G138" s="90">
        <f>IF('Medical equipment-OST'!D146="yes", 1, 0)</f>
        <v>0</v>
      </c>
      <c r="H138" s="90">
        <f>IF('Medical equipment-OST'!E146="yes", 1, 0)</f>
        <v>0</v>
      </c>
      <c r="I138" s="90">
        <f t="shared" si="24"/>
        <v>0</v>
      </c>
      <c r="J138" s="90">
        <f>IF('Medical equipment-OST'!M146="Yes", 'Service providers'!G148, 1)</f>
        <v>1</v>
      </c>
      <c r="K138" s="90" t="str">
        <f>IFERROR(('Medical equipment-OST'!N146*J138)/Q138, "0")</f>
        <v>0</v>
      </c>
      <c r="L138" s="90">
        <f>IF('Medical equipment-OST'!M146="Yes", 'Service providers'!H148, 1)</f>
        <v>1</v>
      </c>
      <c r="M138" s="90" t="str">
        <f>IFERROR(('Medical equipment-OST'!O146*L138)/Q138, "0")</f>
        <v>0</v>
      </c>
      <c r="N138" s="90">
        <f>IF('Medical equipment-OST'!J146="yes", 1, 0)</f>
        <v>0</v>
      </c>
      <c r="O138" s="90">
        <f>IF('Medical equipment-OST'!K146="yes", 1, 0)</f>
        <v>0</v>
      </c>
      <c r="P138" s="90">
        <f>IF('Medical equipment-OST'!L146="yes", 1, 0)</f>
        <v>0</v>
      </c>
      <c r="Q138" s="90">
        <f t="shared" si="25"/>
        <v>0</v>
      </c>
      <c r="R138" s="90">
        <f>IF('Medical equipment-OST'!T146="Yes", 'Service providers'!G148, 1)</f>
        <v>1</v>
      </c>
      <c r="S138" s="90" t="str">
        <f>IFERROR(('Medical equipment-OST'!U146*R138)/Y138, "0")</f>
        <v>0</v>
      </c>
      <c r="T138" s="90">
        <f>IF('Medical equipment-OST'!T146="Yes", 'Service providers'!H148, 1)</f>
        <v>1</v>
      </c>
      <c r="U138" s="90" t="str">
        <f>IFERROR(('Medical equipment-OST'!V146*T138)/Y138, "0")</f>
        <v>0</v>
      </c>
      <c r="V138" s="90">
        <f>IF('Medical equipment-OST'!Q146="yes", 1, 0)</f>
        <v>0</v>
      </c>
      <c r="W138" s="90">
        <f>IF('Medical equipment-OST'!R146="yes", 1, 0)</f>
        <v>0</v>
      </c>
      <c r="X138" s="90">
        <f>IF('Medical equipment-OST'!S146="yes", 1, 0)</f>
        <v>0</v>
      </c>
      <c r="Y138" s="90">
        <f t="shared" si="26"/>
        <v>0</v>
      </c>
      <c r="Z138" s="90">
        <f>IF('Medical equipment-OST'!AA146="Yes", 'Service providers'!G148, 1)</f>
        <v>1</v>
      </c>
      <c r="AA138" s="90" t="str">
        <f>IFERROR(('Medical equipment-OST'!AB146*Z138)/AG138, "0")</f>
        <v>0</v>
      </c>
      <c r="AB138" s="90">
        <f>IF('Medical equipment-OST'!AA146="Yes", 'Service providers'!H148, 1)</f>
        <v>1</v>
      </c>
      <c r="AC138" s="90" t="str">
        <f>IFERROR(('Medical equipment-OST'!AC146*AB138)/AG138, "0")</f>
        <v>0</v>
      </c>
      <c r="AD138" s="90">
        <f>IF('Medical equipment-OST'!X146="yes", 1, 0)</f>
        <v>0</v>
      </c>
      <c r="AE138" s="90">
        <f>IF('Medical equipment-OST'!Y146="yes", 1, 0)</f>
        <v>0</v>
      </c>
      <c r="AF138" s="90">
        <f>IF('Medical equipment-OST'!Z146="yes", 1, 0)</f>
        <v>0</v>
      </c>
      <c r="AG138" s="90">
        <f t="shared" si="27"/>
        <v>0</v>
      </c>
      <c r="AH138" s="90">
        <f>IF('Medical equipment-OST'!AH146="Yes", 'Service providers'!G148, 1)</f>
        <v>1</v>
      </c>
      <c r="AI138" s="90" t="str">
        <f>IFERROR(('Medical equipment-OST'!AI146*AH138)/AO138, "0")</f>
        <v>0</v>
      </c>
      <c r="AJ138" s="90">
        <f>IF('Medical equipment-OST'!AH146="Yes", 'Service providers'!H148, 1)</f>
        <v>1</v>
      </c>
      <c r="AK138" s="90" t="str">
        <f>IFERROR(('Medical equipment-OST'!AJ146*AJ138)/AO138, "0")</f>
        <v>0</v>
      </c>
      <c r="AL138" s="90">
        <f>IF('Medical equipment-OST'!AE146="yes", 1, 0)</f>
        <v>0</v>
      </c>
      <c r="AM138" s="90">
        <f>IF('Medical equipment-OST'!AF146="yes", 1, 0)</f>
        <v>0</v>
      </c>
      <c r="AN138" s="90">
        <f>IF('Medical equipment-OST'!AG146="yes", 1, 0)</f>
        <v>0</v>
      </c>
      <c r="AO138" s="90">
        <f t="shared" si="28"/>
        <v>0</v>
      </c>
      <c r="AP138" s="90">
        <f>IF('Medical equipment-OST'!AO146="Yes", 'Service providers'!G148, 1)</f>
        <v>1</v>
      </c>
      <c r="AQ138" s="90" t="str">
        <f>IFERROR(('Medical equipment-OST'!AP146*AP138)/AW138, "0")</f>
        <v>0</v>
      </c>
      <c r="AR138" s="90">
        <f>IF('Medical equipment-OST'!AO146="Yes", 'Service providers'!H148, 1)</f>
        <v>1</v>
      </c>
      <c r="AS138" s="90" t="str">
        <f>IFERROR(('Medical equipment-OST'!AQ146*AR138)/AW138, "0")</f>
        <v>0</v>
      </c>
      <c r="AT138" s="90">
        <f>IF('Medical equipment-OST'!AL146="yes", 1, 0)</f>
        <v>0</v>
      </c>
      <c r="AU138" s="90">
        <f>IF('Medical equipment-OST'!AM146="yes", 1, 0)</f>
        <v>0</v>
      </c>
      <c r="AV138" s="90">
        <f>IF('Medical equipment-OST'!AN146="yes", 1, 0)</f>
        <v>0</v>
      </c>
      <c r="AW138" s="90">
        <f t="shared" si="29"/>
        <v>0</v>
      </c>
      <c r="AX138" s="90">
        <f>IF('Medical equipment-OST'!AV146="Yes", 'Service providers'!G148, 1)</f>
        <v>1</v>
      </c>
      <c r="AY138" s="90" t="str">
        <f>IFERROR(('Medical equipment-OST'!AW146*AX138)/BE138, "0")</f>
        <v>0</v>
      </c>
      <c r="AZ138" s="90">
        <f>IF('Medical equipment-OST'!AV146="Yes", 'Service providers'!H148, 1)</f>
        <v>1</v>
      </c>
      <c r="BA138" s="90" t="str">
        <f>IFERROR(('Medical equipment-OST'!AX146*AZ138)/BE138, "0")</f>
        <v>0</v>
      </c>
      <c r="BB138" s="90">
        <f>IF('Medical equipment-OST'!AS146="yes", 1, 0)</f>
        <v>0</v>
      </c>
      <c r="BC138" s="90">
        <f>IF('Medical equipment-OST'!AT146="yes", 1, 0)</f>
        <v>0</v>
      </c>
      <c r="BD138" s="90">
        <f>IF('Medical equipment-OST'!AU146="yes", 1, 0)</f>
        <v>0</v>
      </c>
      <c r="BE138" s="90">
        <f t="shared" si="30"/>
        <v>0</v>
      </c>
      <c r="BF138" s="90">
        <f>IF('Medical equipment-OST'!BC146="Yes", 'Service providers'!G148, 1)</f>
        <v>1</v>
      </c>
      <c r="BG138" s="90" t="str">
        <f>IFERROR(('Medical equipment-OST'!BD146*BF138)/BM138, "0")</f>
        <v>0</v>
      </c>
      <c r="BH138" s="90">
        <f>IF('Medical equipment-OST'!BC146="Yes", 'Service providers'!H148, 1)</f>
        <v>1</v>
      </c>
      <c r="BI138" s="90" t="str">
        <f>IFERROR(('Medical equipment-OST'!BE146*BH138)/BM138, "0")</f>
        <v>0</v>
      </c>
      <c r="BJ138" s="90">
        <f>IF('Medical equipment-OST'!AZ146="yes", 1, 0)</f>
        <v>0</v>
      </c>
      <c r="BK138" s="90">
        <f>IF('Medical equipment-OST'!BA146="yes", 1, 0)</f>
        <v>0</v>
      </c>
      <c r="BL138" s="90">
        <f>IF('Medical equipment-OST'!BB146="yes", 1, 0)</f>
        <v>0</v>
      </c>
      <c r="BM138" s="90">
        <f t="shared" si="31"/>
        <v>0</v>
      </c>
    </row>
    <row r="139" spans="1:65" x14ac:dyDescent="0.25">
      <c r="A139" s="98" t="str">
        <f>'Service providers'!A149</f>
        <v>Enter name of Site 10</v>
      </c>
      <c r="B139" s="90">
        <f>IF('Medical equipment-OST'!F147="Yes", 'Service providers'!G149, 1)</f>
        <v>1</v>
      </c>
      <c r="C139" s="90" t="str">
        <f>IFERROR(('Medical equipment-OST'!G147*B139)/I139, "0")</f>
        <v>0</v>
      </c>
      <c r="D139" s="90">
        <f>IF('Medical equipment-OST'!F147="Yes", 'Service providers'!H149, 1)</f>
        <v>1</v>
      </c>
      <c r="E139" s="90" t="str">
        <f>IFERROR(('Medical equipment-OST'!H147*D139)/I139, "0")</f>
        <v>0</v>
      </c>
      <c r="F139" s="90">
        <f>IF('Medical equipment-OST'!C147="yes", 1, 0)</f>
        <v>0</v>
      </c>
      <c r="G139" s="90">
        <f>IF('Medical equipment-OST'!D147="yes", 1, 0)</f>
        <v>0</v>
      </c>
      <c r="H139" s="90">
        <f>IF('Medical equipment-OST'!E147="yes", 1, 0)</f>
        <v>0</v>
      </c>
      <c r="I139" s="90">
        <f t="shared" si="24"/>
        <v>0</v>
      </c>
      <c r="J139" s="90">
        <f>IF('Medical equipment-OST'!M147="Yes", 'Service providers'!G149, 1)</f>
        <v>1</v>
      </c>
      <c r="K139" s="90" t="str">
        <f>IFERROR(('Medical equipment-OST'!N147*J139)/Q139, "0")</f>
        <v>0</v>
      </c>
      <c r="L139" s="90">
        <f>IF('Medical equipment-OST'!M147="Yes", 'Service providers'!H149, 1)</f>
        <v>1</v>
      </c>
      <c r="M139" s="90" t="str">
        <f>IFERROR(('Medical equipment-OST'!O147*L139)/Q139, "0")</f>
        <v>0</v>
      </c>
      <c r="N139" s="90">
        <f>IF('Medical equipment-OST'!J147="yes", 1, 0)</f>
        <v>0</v>
      </c>
      <c r="O139" s="90">
        <f>IF('Medical equipment-OST'!K147="yes", 1, 0)</f>
        <v>0</v>
      </c>
      <c r="P139" s="90">
        <f>IF('Medical equipment-OST'!L147="yes", 1, 0)</f>
        <v>0</v>
      </c>
      <c r="Q139" s="90">
        <f t="shared" si="25"/>
        <v>0</v>
      </c>
      <c r="R139" s="90">
        <f>IF('Medical equipment-OST'!T147="Yes", 'Service providers'!G149, 1)</f>
        <v>1</v>
      </c>
      <c r="S139" s="90" t="str">
        <f>IFERROR(('Medical equipment-OST'!U147*R139)/Y139, "0")</f>
        <v>0</v>
      </c>
      <c r="T139" s="90">
        <f>IF('Medical equipment-OST'!T147="Yes", 'Service providers'!H149, 1)</f>
        <v>1</v>
      </c>
      <c r="U139" s="90" t="str">
        <f>IFERROR(('Medical equipment-OST'!V147*T139)/Y139, "0")</f>
        <v>0</v>
      </c>
      <c r="V139" s="90">
        <f>IF('Medical equipment-OST'!Q147="yes", 1, 0)</f>
        <v>0</v>
      </c>
      <c r="W139" s="90">
        <f>IF('Medical equipment-OST'!R147="yes", 1, 0)</f>
        <v>0</v>
      </c>
      <c r="X139" s="90">
        <f>IF('Medical equipment-OST'!S147="yes", 1, 0)</f>
        <v>0</v>
      </c>
      <c r="Y139" s="90">
        <f t="shared" si="26"/>
        <v>0</v>
      </c>
      <c r="Z139" s="90">
        <f>IF('Medical equipment-OST'!AA147="Yes", 'Service providers'!G149, 1)</f>
        <v>1</v>
      </c>
      <c r="AA139" s="90" t="str">
        <f>IFERROR(('Medical equipment-OST'!AB147*Z139)/AG139, "0")</f>
        <v>0</v>
      </c>
      <c r="AB139" s="90">
        <f>IF('Medical equipment-OST'!AA147="Yes", 'Service providers'!H149, 1)</f>
        <v>1</v>
      </c>
      <c r="AC139" s="90" t="str">
        <f>IFERROR(('Medical equipment-OST'!AC147*AB139)/AG139, "0")</f>
        <v>0</v>
      </c>
      <c r="AD139" s="90">
        <f>IF('Medical equipment-OST'!X147="yes", 1, 0)</f>
        <v>0</v>
      </c>
      <c r="AE139" s="90">
        <f>IF('Medical equipment-OST'!Y147="yes", 1, 0)</f>
        <v>0</v>
      </c>
      <c r="AF139" s="90">
        <f>IF('Medical equipment-OST'!Z147="yes", 1, 0)</f>
        <v>0</v>
      </c>
      <c r="AG139" s="90">
        <f t="shared" si="27"/>
        <v>0</v>
      </c>
      <c r="AH139" s="90">
        <f>IF('Medical equipment-OST'!AH147="Yes", 'Service providers'!G149, 1)</f>
        <v>1</v>
      </c>
      <c r="AI139" s="90" t="str">
        <f>IFERROR(('Medical equipment-OST'!AI147*AH139)/AO139, "0")</f>
        <v>0</v>
      </c>
      <c r="AJ139" s="90">
        <f>IF('Medical equipment-OST'!AH147="Yes", 'Service providers'!H149, 1)</f>
        <v>1</v>
      </c>
      <c r="AK139" s="90" t="str">
        <f>IFERROR(('Medical equipment-OST'!AJ147*AJ139)/AO139, "0")</f>
        <v>0</v>
      </c>
      <c r="AL139" s="90">
        <f>IF('Medical equipment-OST'!AE147="yes", 1, 0)</f>
        <v>0</v>
      </c>
      <c r="AM139" s="90">
        <f>IF('Medical equipment-OST'!AF147="yes", 1, 0)</f>
        <v>0</v>
      </c>
      <c r="AN139" s="90">
        <f>IF('Medical equipment-OST'!AG147="yes", 1, 0)</f>
        <v>0</v>
      </c>
      <c r="AO139" s="90">
        <f t="shared" si="28"/>
        <v>0</v>
      </c>
      <c r="AP139" s="90">
        <f>IF('Medical equipment-OST'!AO147="Yes", 'Service providers'!G149, 1)</f>
        <v>1</v>
      </c>
      <c r="AQ139" s="90" t="str">
        <f>IFERROR(('Medical equipment-OST'!AP147*AP139)/AW139, "0")</f>
        <v>0</v>
      </c>
      <c r="AR139" s="90">
        <f>IF('Medical equipment-OST'!AO147="Yes", 'Service providers'!H149, 1)</f>
        <v>1</v>
      </c>
      <c r="AS139" s="90" t="str">
        <f>IFERROR(('Medical equipment-OST'!AQ147*AR139)/AW139, "0")</f>
        <v>0</v>
      </c>
      <c r="AT139" s="90">
        <f>IF('Medical equipment-OST'!AL147="yes", 1, 0)</f>
        <v>0</v>
      </c>
      <c r="AU139" s="90">
        <f>IF('Medical equipment-OST'!AM147="yes", 1, 0)</f>
        <v>0</v>
      </c>
      <c r="AV139" s="90">
        <f>IF('Medical equipment-OST'!AN147="yes", 1, 0)</f>
        <v>0</v>
      </c>
      <c r="AW139" s="90">
        <f t="shared" si="29"/>
        <v>0</v>
      </c>
      <c r="AX139" s="90">
        <f>IF('Medical equipment-OST'!AV147="Yes", 'Service providers'!G149, 1)</f>
        <v>1</v>
      </c>
      <c r="AY139" s="90" t="str">
        <f>IFERROR(('Medical equipment-OST'!AW147*AX139)/BE139, "0")</f>
        <v>0</v>
      </c>
      <c r="AZ139" s="90">
        <f>IF('Medical equipment-OST'!AV147="Yes", 'Service providers'!H149, 1)</f>
        <v>1</v>
      </c>
      <c r="BA139" s="90" t="str">
        <f>IFERROR(('Medical equipment-OST'!AX147*AZ139)/BE139, "0")</f>
        <v>0</v>
      </c>
      <c r="BB139" s="90">
        <f>IF('Medical equipment-OST'!AS147="yes", 1, 0)</f>
        <v>0</v>
      </c>
      <c r="BC139" s="90">
        <f>IF('Medical equipment-OST'!AT147="yes", 1, 0)</f>
        <v>0</v>
      </c>
      <c r="BD139" s="90">
        <f>IF('Medical equipment-OST'!AU147="yes", 1, 0)</f>
        <v>0</v>
      </c>
      <c r="BE139" s="90">
        <f t="shared" si="30"/>
        <v>0</v>
      </c>
      <c r="BF139" s="90">
        <f>IF('Medical equipment-OST'!BC147="Yes", 'Service providers'!G149, 1)</f>
        <v>1</v>
      </c>
      <c r="BG139" s="90" t="str">
        <f>IFERROR(('Medical equipment-OST'!BD147*BF139)/BM139, "0")</f>
        <v>0</v>
      </c>
      <c r="BH139" s="90">
        <f>IF('Medical equipment-OST'!BC147="Yes", 'Service providers'!H149, 1)</f>
        <v>1</v>
      </c>
      <c r="BI139" s="90" t="str">
        <f>IFERROR(('Medical equipment-OST'!BE147*BH139)/BM139, "0")</f>
        <v>0</v>
      </c>
      <c r="BJ139" s="90">
        <f>IF('Medical equipment-OST'!AZ147="yes", 1, 0)</f>
        <v>0</v>
      </c>
      <c r="BK139" s="90">
        <f>IF('Medical equipment-OST'!BA147="yes", 1, 0)</f>
        <v>0</v>
      </c>
      <c r="BL139" s="90">
        <f>IF('Medical equipment-OST'!BB147="yes", 1, 0)</f>
        <v>0</v>
      </c>
      <c r="BM139" s="90">
        <f t="shared" si="31"/>
        <v>0</v>
      </c>
    </row>
    <row r="140" spans="1:65" x14ac:dyDescent="0.25">
      <c r="A140" s="98" t="str">
        <f>'Service providers'!A150</f>
        <v>Enter name of Site 11</v>
      </c>
      <c r="B140" s="90">
        <f>IF('Medical equipment-OST'!F148="Yes", 'Service providers'!G150, 1)</f>
        <v>1</v>
      </c>
      <c r="C140" s="90" t="str">
        <f>IFERROR(('Medical equipment-OST'!G148*B140)/I140, "0")</f>
        <v>0</v>
      </c>
      <c r="D140" s="90">
        <f>IF('Medical equipment-OST'!F148="Yes", 'Service providers'!H150, 1)</f>
        <v>1</v>
      </c>
      <c r="E140" s="90" t="str">
        <f>IFERROR(('Medical equipment-OST'!H148*D140)/I140, "0")</f>
        <v>0</v>
      </c>
      <c r="F140" s="90">
        <f>IF('Medical equipment-OST'!C148="yes", 1, 0)</f>
        <v>0</v>
      </c>
      <c r="G140" s="90">
        <f>IF('Medical equipment-OST'!D148="yes", 1, 0)</f>
        <v>0</v>
      </c>
      <c r="H140" s="90">
        <f>IF('Medical equipment-OST'!E148="yes", 1, 0)</f>
        <v>0</v>
      </c>
      <c r="I140" s="90">
        <f t="shared" si="24"/>
        <v>0</v>
      </c>
      <c r="J140" s="90">
        <f>IF('Medical equipment-OST'!M148="Yes", 'Service providers'!G150, 1)</f>
        <v>1</v>
      </c>
      <c r="K140" s="90" t="str">
        <f>IFERROR(('Medical equipment-OST'!N148*J140)/Q140, "0")</f>
        <v>0</v>
      </c>
      <c r="L140" s="90">
        <f>IF('Medical equipment-OST'!M148="Yes", 'Service providers'!H150, 1)</f>
        <v>1</v>
      </c>
      <c r="M140" s="90" t="str">
        <f>IFERROR(('Medical equipment-OST'!O148*L140)/Q140, "0")</f>
        <v>0</v>
      </c>
      <c r="N140" s="90">
        <f>IF('Medical equipment-OST'!J148="yes", 1, 0)</f>
        <v>0</v>
      </c>
      <c r="O140" s="90">
        <f>IF('Medical equipment-OST'!K148="yes", 1, 0)</f>
        <v>0</v>
      </c>
      <c r="P140" s="90">
        <f>IF('Medical equipment-OST'!L148="yes", 1, 0)</f>
        <v>0</v>
      </c>
      <c r="Q140" s="90">
        <f t="shared" si="25"/>
        <v>0</v>
      </c>
      <c r="R140" s="90">
        <f>IF('Medical equipment-OST'!T148="Yes", 'Service providers'!G150, 1)</f>
        <v>1</v>
      </c>
      <c r="S140" s="90" t="str">
        <f>IFERROR(('Medical equipment-OST'!U148*R140)/Y140, "0")</f>
        <v>0</v>
      </c>
      <c r="T140" s="90">
        <f>IF('Medical equipment-OST'!T148="Yes", 'Service providers'!H150, 1)</f>
        <v>1</v>
      </c>
      <c r="U140" s="90" t="str">
        <f>IFERROR(('Medical equipment-OST'!V148*T140)/Y140, "0")</f>
        <v>0</v>
      </c>
      <c r="V140" s="90">
        <f>IF('Medical equipment-OST'!Q148="yes", 1, 0)</f>
        <v>0</v>
      </c>
      <c r="W140" s="90">
        <f>IF('Medical equipment-OST'!R148="yes", 1, 0)</f>
        <v>0</v>
      </c>
      <c r="X140" s="90">
        <f>IF('Medical equipment-OST'!S148="yes", 1, 0)</f>
        <v>0</v>
      </c>
      <c r="Y140" s="90">
        <f t="shared" si="26"/>
        <v>0</v>
      </c>
      <c r="Z140" s="90">
        <f>IF('Medical equipment-OST'!AA148="Yes", 'Service providers'!G150, 1)</f>
        <v>1</v>
      </c>
      <c r="AA140" s="90" t="str">
        <f>IFERROR(('Medical equipment-OST'!AB148*Z140)/AG140, "0")</f>
        <v>0</v>
      </c>
      <c r="AB140" s="90">
        <f>IF('Medical equipment-OST'!AA148="Yes", 'Service providers'!H150, 1)</f>
        <v>1</v>
      </c>
      <c r="AC140" s="90" t="str">
        <f>IFERROR(('Medical equipment-OST'!AC148*AB140)/AG140, "0")</f>
        <v>0</v>
      </c>
      <c r="AD140" s="90">
        <f>IF('Medical equipment-OST'!X148="yes", 1, 0)</f>
        <v>0</v>
      </c>
      <c r="AE140" s="90">
        <f>IF('Medical equipment-OST'!Y148="yes", 1, 0)</f>
        <v>0</v>
      </c>
      <c r="AF140" s="90">
        <f>IF('Medical equipment-OST'!Z148="yes", 1, 0)</f>
        <v>0</v>
      </c>
      <c r="AG140" s="90">
        <f t="shared" si="27"/>
        <v>0</v>
      </c>
      <c r="AH140" s="90">
        <f>IF('Medical equipment-OST'!AH148="Yes", 'Service providers'!G150, 1)</f>
        <v>1</v>
      </c>
      <c r="AI140" s="90" t="str">
        <f>IFERROR(('Medical equipment-OST'!AI148*AH140)/AO140, "0")</f>
        <v>0</v>
      </c>
      <c r="AJ140" s="90">
        <f>IF('Medical equipment-OST'!AH148="Yes", 'Service providers'!H150, 1)</f>
        <v>1</v>
      </c>
      <c r="AK140" s="90" t="str">
        <f>IFERROR(('Medical equipment-OST'!AJ148*AJ140)/AO140, "0")</f>
        <v>0</v>
      </c>
      <c r="AL140" s="90">
        <f>IF('Medical equipment-OST'!AE148="yes", 1, 0)</f>
        <v>0</v>
      </c>
      <c r="AM140" s="90">
        <f>IF('Medical equipment-OST'!AF148="yes", 1, 0)</f>
        <v>0</v>
      </c>
      <c r="AN140" s="90">
        <f>IF('Medical equipment-OST'!AG148="yes", 1, 0)</f>
        <v>0</v>
      </c>
      <c r="AO140" s="90">
        <f t="shared" si="28"/>
        <v>0</v>
      </c>
      <c r="AP140" s="90">
        <f>IF('Medical equipment-OST'!AO148="Yes", 'Service providers'!G150, 1)</f>
        <v>1</v>
      </c>
      <c r="AQ140" s="90" t="str">
        <f>IFERROR(('Medical equipment-OST'!AP148*AP140)/AW140, "0")</f>
        <v>0</v>
      </c>
      <c r="AR140" s="90">
        <f>IF('Medical equipment-OST'!AO148="Yes", 'Service providers'!H150, 1)</f>
        <v>1</v>
      </c>
      <c r="AS140" s="90" t="str">
        <f>IFERROR(('Medical equipment-OST'!AQ148*AR140)/AW140, "0")</f>
        <v>0</v>
      </c>
      <c r="AT140" s="90">
        <f>IF('Medical equipment-OST'!AL148="yes", 1, 0)</f>
        <v>0</v>
      </c>
      <c r="AU140" s="90">
        <f>IF('Medical equipment-OST'!AM148="yes", 1, 0)</f>
        <v>0</v>
      </c>
      <c r="AV140" s="90">
        <f>IF('Medical equipment-OST'!AN148="yes", 1, 0)</f>
        <v>0</v>
      </c>
      <c r="AW140" s="90">
        <f t="shared" si="29"/>
        <v>0</v>
      </c>
      <c r="AX140" s="90">
        <f>IF('Medical equipment-OST'!AV148="Yes", 'Service providers'!G150, 1)</f>
        <v>1</v>
      </c>
      <c r="AY140" s="90" t="str">
        <f>IFERROR(('Medical equipment-OST'!AW148*AX140)/BE140, "0")</f>
        <v>0</v>
      </c>
      <c r="AZ140" s="90">
        <f>IF('Medical equipment-OST'!AV148="Yes", 'Service providers'!H150, 1)</f>
        <v>1</v>
      </c>
      <c r="BA140" s="90" t="str">
        <f>IFERROR(('Medical equipment-OST'!AX148*AZ140)/BE140, "0")</f>
        <v>0</v>
      </c>
      <c r="BB140" s="90">
        <f>IF('Medical equipment-OST'!AS148="yes", 1, 0)</f>
        <v>0</v>
      </c>
      <c r="BC140" s="90">
        <f>IF('Medical equipment-OST'!AT148="yes", 1, 0)</f>
        <v>0</v>
      </c>
      <c r="BD140" s="90">
        <f>IF('Medical equipment-OST'!AU148="yes", 1, 0)</f>
        <v>0</v>
      </c>
      <c r="BE140" s="90">
        <f t="shared" si="30"/>
        <v>0</v>
      </c>
      <c r="BF140" s="90">
        <f>IF('Medical equipment-OST'!BC148="Yes", 'Service providers'!G150, 1)</f>
        <v>1</v>
      </c>
      <c r="BG140" s="90" t="str">
        <f>IFERROR(('Medical equipment-OST'!BD148*BF140)/BM140, "0")</f>
        <v>0</v>
      </c>
      <c r="BH140" s="90">
        <f>IF('Medical equipment-OST'!BC148="Yes", 'Service providers'!H150, 1)</f>
        <v>1</v>
      </c>
      <c r="BI140" s="90" t="str">
        <f>IFERROR(('Medical equipment-OST'!BE148*BH140)/BM140, "0")</f>
        <v>0</v>
      </c>
      <c r="BJ140" s="90">
        <f>IF('Medical equipment-OST'!AZ148="yes", 1, 0)</f>
        <v>0</v>
      </c>
      <c r="BK140" s="90">
        <f>IF('Medical equipment-OST'!BA148="yes", 1, 0)</f>
        <v>0</v>
      </c>
      <c r="BL140" s="90">
        <f>IF('Medical equipment-OST'!BB148="yes", 1, 0)</f>
        <v>0</v>
      </c>
      <c r="BM140" s="90">
        <f t="shared" si="31"/>
        <v>0</v>
      </c>
    </row>
    <row r="141" spans="1:65" x14ac:dyDescent="0.25">
      <c r="A141" s="98" t="str">
        <f>'Service providers'!A151</f>
        <v>Enter name of Site 12</v>
      </c>
      <c r="B141" s="90">
        <f>IF('Medical equipment-OST'!F149="Yes", 'Service providers'!G151, 1)</f>
        <v>1</v>
      </c>
      <c r="C141" s="90" t="str">
        <f>IFERROR(('Medical equipment-OST'!G149*B141)/I141, "0")</f>
        <v>0</v>
      </c>
      <c r="D141" s="90">
        <f>IF('Medical equipment-OST'!F149="Yes", 'Service providers'!H151, 1)</f>
        <v>1</v>
      </c>
      <c r="E141" s="90" t="str">
        <f>IFERROR(('Medical equipment-OST'!H149*D141)/I141, "0")</f>
        <v>0</v>
      </c>
      <c r="F141" s="90">
        <f>IF('Medical equipment-OST'!C149="yes", 1, 0)</f>
        <v>0</v>
      </c>
      <c r="G141" s="90">
        <f>IF('Medical equipment-OST'!D149="yes", 1, 0)</f>
        <v>0</v>
      </c>
      <c r="H141" s="90">
        <f>IF('Medical equipment-OST'!E149="yes", 1, 0)</f>
        <v>0</v>
      </c>
      <c r="I141" s="90">
        <f t="shared" si="24"/>
        <v>0</v>
      </c>
      <c r="J141" s="90">
        <f>IF('Medical equipment-OST'!M149="Yes", 'Service providers'!G151, 1)</f>
        <v>1</v>
      </c>
      <c r="K141" s="90" t="str">
        <f>IFERROR(('Medical equipment-OST'!N149*J141)/Q141, "0")</f>
        <v>0</v>
      </c>
      <c r="L141" s="90">
        <f>IF('Medical equipment-OST'!M149="Yes", 'Service providers'!H151, 1)</f>
        <v>1</v>
      </c>
      <c r="M141" s="90" t="str">
        <f>IFERROR(('Medical equipment-OST'!O149*L141)/Q141, "0")</f>
        <v>0</v>
      </c>
      <c r="N141" s="90">
        <f>IF('Medical equipment-OST'!J149="yes", 1, 0)</f>
        <v>0</v>
      </c>
      <c r="O141" s="90">
        <f>IF('Medical equipment-OST'!K149="yes", 1, 0)</f>
        <v>0</v>
      </c>
      <c r="P141" s="90">
        <f>IF('Medical equipment-OST'!L149="yes", 1, 0)</f>
        <v>0</v>
      </c>
      <c r="Q141" s="90">
        <f t="shared" si="25"/>
        <v>0</v>
      </c>
      <c r="R141" s="90">
        <f>IF('Medical equipment-OST'!T149="Yes", 'Service providers'!G151, 1)</f>
        <v>1</v>
      </c>
      <c r="S141" s="90" t="str">
        <f>IFERROR(('Medical equipment-OST'!U149*R141)/Y141, "0")</f>
        <v>0</v>
      </c>
      <c r="T141" s="90">
        <f>IF('Medical equipment-OST'!T149="Yes", 'Service providers'!H151, 1)</f>
        <v>1</v>
      </c>
      <c r="U141" s="90" t="str">
        <f>IFERROR(('Medical equipment-OST'!V149*T141)/Y141, "0")</f>
        <v>0</v>
      </c>
      <c r="V141" s="90">
        <f>IF('Medical equipment-OST'!Q149="yes", 1, 0)</f>
        <v>0</v>
      </c>
      <c r="W141" s="90">
        <f>IF('Medical equipment-OST'!R149="yes", 1, 0)</f>
        <v>0</v>
      </c>
      <c r="X141" s="90">
        <f>IF('Medical equipment-OST'!S149="yes", 1, 0)</f>
        <v>0</v>
      </c>
      <c r="Y141" s="90">
        <f t="shared" si="26"/>
        <v>0</v>
      </c>
      <c r="Z141" s="90">
        <f>IF('Medical equipment-OST'!AA149="Yes", 'Service providers'!G151, 1)</f>
        <v>1</v>
      </c>
      <c r="AA141" s="90" t="str">
        <f>IFERROR(('Medical equipment-OST'!AB149*Z141)/AG141, "0")</f>
        <v>0</v>
      </c>
      <c r="AB141" s="90">
        <f>IF('Medical equipment-OST'!AA149="Yes", 'Service providers'!H151, 1)</f>
        <v>1</v>
      </c>
      <c r="AC141" s="90" t="str">
        <f>IFERROR(('Medical equipment-OST'!AC149*AB141)/AG141, "0")</f>
        <v>0</v>
      </c>
      <c r="AD141" s="90">
        <f>IF('Medical equipment-OST'!X149="yes", 1, 0)</f>
        <v>0</v>
      </c>
      <c r="AE141" s="90">
        <f>IF('Medical equipment-OST'!Y149="yes", 1, 0)</f>
        <v>0</v>
      </c>
      <c r="AF141" s="90">
        <f>IF('Medical equipment-OST'!Z149="yes", 1, 0)</f>
        <v>0</v>
      </c>
      <c r="AG141" s="90">
        <f t="shared" si="27"/>
        <v>0</v>
      </c>
      <c r="AH141" s="90">
        <f>IF('Medical equipment-OST'!AH149="Yes", 'Service providers'!G151, 1)</f>
        <v>1</v>
      </c>
      <c r="AI141" s="90" t="str">
        <f>IFERROR(('Medical equipment-OST'!AI149*AH141)/AO141, "0")</f>
        <v>0</v>
      </c>
      <c r="AJ141" s="90">
        <f>IF('Medical equipment-OST'!AH149="Yes", 'Service providers'!H151, 1)</f>
        <v>1</v>
      </c>
      <c r="AK141" s="90" t="str">
        <f>IFERROR(('Medical equipment-OST'!AJ149*AJ141)/AO141, "0")</f>
        <v>0</v>
      </c>
      <c r="AL141" s="90">
        <f>IF('Medical equipment-OST'!AE149="yes", 1, 0)</f>
        <v>0</v>
      </c>
      <c r="AM141" s="90">
        <f>IF('Medical equipment-OST'!AF149="yes", 1, 0)</f>
        <v>0</v>
      </c>
      <c r="AN141" s="90">
        <f>IF('Medical equipment-OST'!AG149="yes", 1, 0)</f>
        <v>0</v>
      </c>
      <c r="AO141" s="90">
        <f t="shared" si="28"/>
        <v>0</v>
      </c>
      <c r="AP141" s="90">
        <f>IF('Medical equipment-OST'!AO149="Yes", 'Service providers'!G151, 1)</f>
        <v>1</v>
      </c>
      <c r="AQ141" s="90" t="str">
        <f>IFERROR(('Medical equipment-OST'!AP149*AP141)/AW141, "0")</f>
        <v>0</v>
      </c>
      <c r="AR141" s="90">
        <f>IF('Medical equipment-OST'!AO149="Yes", 'Service providers'!H151, 1)</f>
        <v>1</v>
      </c>
      <c r="AS141" s="90" t="str">
        <f>IFERROR(('Medical equipment-OST'!AQ149*AR141)/AW141, "0")</f>
        <v>0</v>
      </c>
      <c r="AT141" s="90">
        <f>IF('Medical equipment-OST'!AL149="yes", 1, 0)</f>
        <v>0</v>
      </c>
      <c r="AU141" s="90">
        <f>IF('Medical equipment-OST'!AM149="yes", 1, 0)</f>
        <v>0</v>
      </c>
      <c r="AV141" s="90">
        <f>IF('Medical equipment-OST'!AN149="yes", 1, 0)</f>
        <v>0</v>
      </c>
      <c r="AW141" s="90">
        <f t="shared" si="29"/>
        <v>0</v>
      </c>
      <c r="AX141" s="90">
        <f>IF('Medical equipment-OST'!AV149="Yes", 'Service providers'!G151, 1)</f>
        <v>1</v>
      </c>
      <c r="AY141" s="90" t="str">
        <f>IFERROR(('Medical equipment-OST'!AW149*AX141)/BE141, "0")</f>
        <v>0</v>
      </c>
      <c r="AZ141" s="90">
        <f>IF('Medical equipment-OST'!AV149="Yes", 'Service providers'!H151, 1)</f>
        <v>1</v>
      </c>
      <c r="BA141" s="90" t="str">
        <f>IFERROR(('Medical equipment-OST'!AX149*AZ141)/BE141, "0")</f>
        <v>0</v>
      </c>
      <c r="BB141" s="90">
        <f>IF('Medical equipment-OST'!AS149="yes", 1, 0)</f>
        <v>0</v>
      </c>
      <c r="BC141" s="90">
        <f>IF('Medical equipment-OST'!AT149="yes", 1, 0)</f>
        <v>0</v>
      </c>
      <c r="BD141" s="90">
        <f>IF('Medical equipment-OST'!AU149="yes", 1, 0)</f>
        <v>0</v>
      </c>
      <c r="BE141" s="90">
        <f t="shared" si="30"/>
        <v>0</v>
      </c>
      <c r="BF141" s="90">
        <f>IF('Medical equipment-OST'!BC149="Yes", 'Service providers'!G151, 1)</f>
        <v>1</v>
      </c>
      <c r="BG141" s="90" t="str">
        <f>IFERROR(('Medical equipment-OST'!BD149*BF141)/BM141, "0")</f>
        <v>0</v>
      </c>
      <c r="BH141" s="90">
        <f>IF('Medical equipment-OST'!BC149="Yes", 'Service providers'!H151, 1)</f>
        <v>1</v>
      </c>
      <c r="BI141" s="90" t="str">
        <f>IFERROR(('Medical equipment-OST'!BE149*BH141)/BM141, "0")</f>
        <v>0</v>
      </c>
      <c r="BJ141" s="90">
        <f>IF('Medical equipment-OST'!AZ149="yes", 1, 0)</f>
        <v>0</v>
      </c>
      <c r="BK141" s="90">
        <f>IF('Medical equipment-OST'!BA149="yes", 1, 0)</f>
        <v>0</v>
      </c>
      <c r="BL141" s="90">
        <f>IF('Medical equipment-OST'!BB149="yes", 1, 0)</f>
        <v>0</v>
      </c>
      <c r="BM141" s="90">
        <f t="shared" si="31"/>
        <v>0</v>
      </c>
    </row>
    <row r="142" spans="1:65" x14ac:dyDescent="0.25">
      <c r="A142" s="98" t="str">
        <f>'Service providers'!A152</f>
        <v>Enter name of Site 13</v>
      </c>
      <c r="B142" s="90">
        <f>IF('Medical equipment-OST'!F150="Yes", 'Service providers'!G152, 1)</f>
        <v>1</v>
      </c>
      <c r="C142" s="90" t="str">
        <f>IFERROR(('Medical equipment-OST'!G150*B142)/I142, "0")</f>
        <v>0</v>
      </c>
      <c r="D142" s="90">
        <f>IF('Medical equipment-OST'!F150="Yes", 'Service providers'!H152, 1)</f>
        <v>1</v>
      </c>
      <c r="E142" s="90" t="str">
        <f>IFERROR(('Medical equipment-OST'!H150*D142)/I142, "0")</f>
        <v>0</v>
      </c>
      <c r="F142" s="90">
        <f>IF('Medical equipment-OST'!C150="yes", 1, 0)</f>
        <v>0</v>
      </c>
      <c r="G142" s="90">
        <f>IF('Medical equipment-OST'!D150="yes", 1, 0)</f>
        <v>0</v>
      </c>
      <c r="H142" s="90">
        <f>IF('Medical equipment-OST'!E150="yes", 1, 0)</f>
        <v>0</v>
      </c>
      <c r="I142" s="90">
        <f t="shared" si="24"/>
        <v>0</v>
      </c>
      <c r="J142" s="90">
        <f>IF('Medical equipment-OST'!M150="Yes", 'Service providers'!G152, 1)</f>
        <v>1</v>
      </c>
      <c r="K142" s="90" t="str">
        <f>IFERROR(('Medical equipment-OST'!N150*J142)/Q142, "0")</f>
        <v>0</v>
      </c>
      <c r="L142" s="90">
        <f>IF('Medical equipment-OST'!M150="Yes", 'Service providers'!H152, 1)</f>
        <v>1</v>
      </c>
      <c r="M142" s="90" t="str">
        <f>IFERROR(('Medical equipment-OST'!O150*L142)/Q142, "0")</f>
        <v>0</v>
      </c>
      <c r="N142" s="90">
        <f>IF('Medical equipment-OST'!J150="yes", 1, 0)</f>
        <v>0</v>
      </c>
      <c r="O142" s="90">
        <f>IF('Medical equipment-OST'!K150="yes", 1, 0)</f>
        <v>0</v>
      </c>
      <c r="P142" s="90">
        <f>IF('Medical equipment-OST'!L150="yes", 1, 0)</f>
        <v>0</v>
      </c>
      <c r="Q142" s="90">
        <f t="shared" si="25"/>
        <v>0</v>
      </c>
      <c r="R142" s="90">
        <f>IF('Medical equipment-OST'!T150="Yes", 'Service providers'!G152, 1)</f>
        <v>1</v>
      </c>
      <c r="S142" s="90" t="str">
        <f>IFERROR(('Medical equipment-OST'!U150*R142)/Y142, "0")</f>
        <v>0</v>
      </c>
      <c r="T142" s="90">
        <f>IF('Medical equipment-OST'!T150="Yes", 'Service providers'!H152, 1)</f>
        <v>1</v>
      </c>
      <c r="U142" s="90" t="str">
        <f>IFERROR(('Medical equipment-OST'!V150*T142)/Y142, "0")</f>
        <v>0</v>
      </c>
      <c r="V142" s="90">
        <f>IF('Medical equipment-OST'!Q150="yes", 1, 0)</f>
        <v>0</v>
      </c>
      <c r="W142" s="90">
        <f>IF('Medical equipment-OST'!R150="yes", 1, 0)</f>
        <v>0</v>
      </c>
      <c r="X142" s="90">
        <f>IF('Medical equipment-OST'!S150="yes", 1, 0)</f>
        <v>0</v>
      </c>
      <c r="Y142" s="90">
        <f t="shared" si="26"/>
        <v>0</v>
      </c>
      <c r="Z142" s="90">
        <f>IF('Medical equipment-OST'!AA150="Yes", 'Service providers'!G152, 1)</f>
        <v>1</v>
      </c>
      <c r="AA142" s="90" t="str">
        <f>IFERROR(('Medical equipment-OST'!AB150*Z142)/AG142, "0")</f>
        <v>0</v>
      </c>
      <c r="AB142" s="90">
        <f>IF('Medical equipment-OST'!AA150="Yes", 'Service providers'!H152, 1)</f>
        <v>1</v>
      </c>
      <c r="AC142" s="90" t="str">
        <f>IFERROR(('Medical equipment-OST'!AC150*AB142)/AG142, "0")</f>
        <v>0</v>
      </c>
      <c r="AD142" s="90">
        <f>IF('Medical equipment-OST'!X150="yes", 1, 0)</f>
        <v>0</v>
      </c>
      <c r="AE142" s="90">
        <f>IF('Medical equipment-OST'!Y150="yes", 1, 0)</f>
        <v>0</v>
      </c>
      <c r="AF142" s="90">
        <f>IF('Medical equipment-OST'!Z150="yes", 1, 0)</f>
        <v>0</v>
      </c>
      <c r="AG142" s="90">
        <f t="shared" si="27"/>
        <v>0</v>
      </c>
      <c r="AH142" s="90">
        <f>IF('Medical equipment-OST'!AH150="Yes", 'Service providers'!G152, 1)</f>
        <v>1</v>
      </c>
      <c r="AI142" s="90" t="str">
        <f>IFERROR(('Medical equipment-OST'!AI150*AH142)/AO142, "0")</f>
        <v>0</v>
      </c>
      <c r="AJ142" s="90">
        <f>IF('Medical equipment-OST'!AH150="Yes", 'Service providers'!H152, 1)</f>
        <v>1</v>
      </c>
      <c r="AK142" s="90" t="str">
        <f>IFERROR(('Medical equipment-OST'!AJ150*AJ142)/AO142, "0")</f>
        <v>0</v>
      </c>
      <c r="AL142" s="90">
        <f>IF('Medical equipment-OST'!AE150="yes", 1, 0)</f>
        <v>0</v>
      </c>
      <c r="AM142" s="90">
        <f>IF('Medical equipment-OST'!AF150="yes", 1, 0)</f>
        <v>0</v>
      </c>
      <c r="AN142" s="90">
        <f>IF('Medical equipment-OST'!AG150="yes", 1, 0)</f>
        <v>0</v>
      </c>
      <c r="AO142" s="90">
        <f t="shared" si="28"/>
        <v>0</v>
      </c>
      <c r="AP142" s="90">
        <f>IF('Medical equipment-OST'!AO150="Yes", 'Service providers'!G152, 1)</f>
        <v>1</v>
      </c>
      <c r="AQ142" s="90" t="str">
        <f>IFERROR(('Medical equipment-OST'!AP150*AP142)/AW142, "0")</f>
        <v>0</v>
      </c>
      <c r="AR142" s="90">
        <f>IF('Medical equipment-OST'!AO150="Yes", 'Service providers'!H152, 1)</f>
        <v>1</v>
      </c>
      <c r="AS142" s="90" t="str">
        <f>IFERROR(('Medical equipment-OST'!AQ150*AR142)/AW142, "0")</f>
        <v>0</v>
      </c>
      <c r="AT142" s="90">
        <f>IF('Medical equipment-OST'!AL150="yes", 1, 0)</f>
        <v>0</v>
      </c>
      <c r="AU142" s="90">
        <f>IF('Medical equipment-OST'!AM150="yes", 1, 0)</f>
        <v>0</v>
      </c>
      <c r="AV142" s="90">
        <f>IF('Medical equipment-OST'!AN150="yes", 1, 0)</f>
        <v>0</v>
      </c>
      <c r="AW142" s="90">
        <f t="shared" si="29"/>
        <v>0</v>
      </c>
      <c r="AX142" s="90">
        <f>IF('Medical equipment-OST'!AV150="Yes", 'Service providers'!G152, 1)</f>
        <v>1</v>
      </c>
      <c r="AY142" s="90" t="str">
        <f>IFERROR(('Medical equipment-OST'!AW150*AX142)/BE142, "0")</f>
        <v>0</v>
      </c>
      <c r="AZ142" s="90">
        <f>IF('Medical equipment-OST'!AV150="Yes", 'Service providers'!H152, 1)</f>
        <v>1</v>
      </c>
      <c r="BA142" s="90" t="str">
        <f>IFERROR(('Medical equipment-OST'!AX150*AZ142)/BE142, "0")</f>
        <v>0</v>
      </c>
      <c r="BB142" s="90">
        <f>IF('Medical equipment-OST'!AS150="yes", 1, 0)</f>
        <v>0</v>
      </c>
      <c r="BC142" s="90">
        <f>IF('Medical equipment-OST'!AT150="yes", 1, 0)</f>
        <v>0</v>
      </c>
      <c r="BD142" s="90">
        <f>IF('Medical equipment-OST'!AU150="yes", 1, 0)</f>
        <v>0</v>
      </c>
      <c r="BE142" s="90">
        <f t="shared" si="30"/>
        <v>0</v>
      </c>
      <c r="BF142" s="90">
        <f>IF('Medical equipment-OST'!BC150="Yes", 'Service providers'!G152, 1)</f>
        <v>1</v>
      </c>
      <c r="BG142" s="90" t="str">
        <f>IFERROR(('Medical equipment-OST'!BD150*BF142)/BM142, "0")</f>
        <v>0</v>
      </c>
      <c r="BH142" s="90">
        <f>IF('Medical equipment-OST'!BC150="Yes", 'Service providers'!H152, 1)</f>
        <v>1</v>
      </c>
      <c r="BI142" s="90" t="str">
        <f>IFERROR(('Medical equipment-OST'!BE150*BH142)/BM142, "0")</f>
        <v>0</v>
      </c>
      <c r="BJ142" s="90">
        <f>IF('Medical equipment-OST'!AZ150="yes", 1, 0)</f>
        <v>0</v>
      </c>
      <c r="BK142" s="90">
        <f>IF('Medical equipment-OST'!BA150="yes", 1, 0)</f>
        <v>0</v>
      </c>
      <c r="BL142" s="90">
        <f>IF('Medical equipment-OST'!BB150="yes", 1, 0)</f>
        <v>0</v>
      </c>
      <c r="BM142" s="90">
        <f t="shared" si="31"/>
        <v>0</v>
      </c>
    </row>
    <row r="143" spans="1:65" x14ac:dyDescent="0.25">
      <c r="A143" s="98" t="str">
        <f>'Service providers'!A153</f>
        <v>Enter name of Site 14</v>
      </c>
      <c r="B143" s="90">
        <f>IF('Medical equipment-OST'!F151="Yes", 'Service providers'!G153, 1)</f>
        <v>1</v>
      </c>
      <c r="C143" s="90" t="str">
        <f>IFERROR(('Medical equipment-OST'!G151*B143)/I143, "0")</f>
        <v>0</v>
      </c>
      <c r="D143" s="90">
        <f>IF('Medical equipment-OST'!F151="Yes", 'Service providers'!H153, 1)</f>
        <v>1</v>
      </c>
      <c r="E143" s="90" t="str">
        <f>IFERROR(('Medical equipment-OST'!H151*D143)/I143, "0")</f>
        <v>0</v>
      </c>
      <c r="F143" s="90">
        <f>IF('Medical equipment-OST'!C151="yes", 1, 0)</f>
        <v>0</v>
      </c>
      <c r="G143" s="90">
        <f>IF('Medical equipment-OST'!D151="yes", 1, 0)</f>
        <v>0</v>
      </c>
      <c r="H143" s="90">
        <f>IF('Medical equipment-OST'!E151="yes", 1, 0)</f>
        <v>0</v>
      </c>
      <c r="I143" s="90">
        <f t="shared" si="24"/>
        <v>0</v>
      </c>
      <c r="J143" s="90">
        <f>IF('Medical equipment-OST'!M151="Yes", 'Service providers'!G153, 1)</f>
        <v>1</v>
      </c>
      <c r="K143" s="90" t="str">
        <f>IFERROR(('Medical equipment-OST'!N151*J143)/Q143, "0")</f>
        <v>0</v>
      </c>
      <c r="L143" s="90">
        <f>IF('Medical equipment-OST'!M151="Yes", 'Service providers'!H153, 1)</f>
        <v>1</v>
      </c>
      <c r="M143" s="90" t="str">
        <f>IFERROR(('Medical equipment-OST'!O151*L143)/Q143, "0")</f>
        <v>0</v>
      </c>
      <c r="N143" s="90">
        <f>IF('Medical equipment-OST'!J151="yes", 1, 0)</f>
        <v>0</v>
      </c>
      <c r="O143" s="90">
        <f>IF('Medical equipment-OST'!K151="yes", 1, 0)</f>
        <v>0</v>
      </c>
      <c r="P143" s="90">
        <f>IF('Medical equipment-OST'!L151="yes", 1, 0)</f>
        <v>0</v>
      </c>
      <c r="Q143" s="90">
        <f t="shared" si="25"/>
        <v>0</v>
      </c>
      <c r="R143" s="90">
        <f>IF('Medical equipment-OST'!T151="Yes", 'Service providers'!G153, 1)</f>
        <v>1</v>
      </c>
      <c r="S143" s="90" t="str">
        <f>IFERROR(('Medical equipment-OST'!U151*R143)/Y143, "0")</f>
        <v>0</v>
      </c>
      <c r="T143" s="90">
        <f>IF('Medical equipment-OST'!T151="Yes", 'Service providers'!H153, 1)</f>
        <v>1</v>
      </c>
      <c r="U143" s="90" t="str">
        <f>IFERROR(('Medical equipment-OST'!V151*T143)/Y143, "0")</f>
        <v>0</v>
      </c>
      <c r="V143" s="90">
        <f>IF('Medical equipment-OST'!Q151="yes", 1, 0)</f>
        <v>0</v>
      </c>
      <c r="W143" s="90">
        <f>IF('Medical equipment-OST'!R151="yes", 1, 0)</f>
        <v>0</v>
      </c>
      <c r="X143" s="90">
        <f>IF('Medical equipment-OST'!S151="yes", 1, 0)</f>
        <v>0</v>
      </c>
      <c r="Y143" s="90">
        <f t="shared" si="26"/>
        <v>0</v>
      </c>
      <c r="Z143" s="90">
        <f>IF('Medical equipment-OST'!AA151="Yes", 'Service providers'!G153, 1)</f>
        <v>1</v>
      </c>
      <c r="AA143" s="90" t="str">
        <f>IFERROR(('Medical equipment-OST'!AB151*Z143)/AG143, "0")</f>
        <v>0</v>
      </c>
      <c r="AB143" s="90">
        <f>IF('Medical equipment-OST'!AA151="Yes", 'Service providers'!H153, 1)</f>
        <v>1</v>
      </c>
      <c r="AC143" s="90" t="str">
        <f>IFERROR(('Medical equipment-OST'!AC151*AB143)/AG143, "0")</f>
        <v>0</v>
      </c>
      <c r="AD143" s="90">
        <f>IF('Medical equipment-OST'!X151="yes", 1, 0)</f>
        <v>0</v>
      </c>
      <c r="AE143" s="90">
        <f>IF('Medical equipment-OST'!Y151="yes", 1, 0)</f>
        <v>0</v>
      </c>
      <c r="AF143" s="90">
        <f>IF('Medical equipment-OST'!Z151="yes", 1, 0)</f>
        <v>0</v>
      </c>
      <c r="AG143" s="90">
        <f t="shared" si="27"/>
        <v>0</v>
      </c>
      <c r="AH143" s="90">
        <f>IF('Medical equipment-OST'!AH151="Yes", 'Service providers'!G153, 1)</f>
        <v>1</v>
      </c>
      <c r="AI143" s="90" t="str">
        <f>IFERROR(('Medical equipment-OST'!AI151*AH143)/AO143, "0")</f>
        <v>0</v>
      </c>
      <c r="AJ143" s="90">
        <f>IF('Medical equipment-OST'!AH151="Yes", 'Service providers'!H153, 1)</f>
        <v>1</v>
      </c>
      <c r="AK143" s="90" t="str">
        <f>IFERROR(('Medical equipment-OST'!AJ151*AJ143)/AO143, "0")</f>
        <v>0</v>
      </c>
      <c r="AL143" s="90">
        <f>IF('Medical equipment-OST'!AE151="yes", 1, 0)</f>
        <v>0</v>
      </c>
      <c r="AM143" s="90">
        <f>IF('Medical equipment-OST'!AF151="yes", 1, 0)</f>
        <v>0</v>
      </c>
      <c r="AN143" s="90">
        <f>IF('Medical equipment-OST'!AG151="yes", 1, 0)</f>
        <v>0</v>
      </c>
      <c r="AO143" s="90">
        <f t="shared" si="28"/>
        <v>0</v>
      </c>
      <c r="AP143" s="90">
        <f>IF('Medical equipment-OST'!AO151="Yes", 'Service providers'!G153, 1)</f>
        <v>1</v>
      </c>
      <c r="AQ143" s="90" t="str">
        <f>IFERROR(('Medical equipment-OST'!AP151*AP143)/AW143, "0")</f>
        <v>0</v>
      </c>
      <c r="AR143" s="90">
        <f>IF('Medical equipment-OST'!AO151="Yes", 'Service providers'!H153, 1)</f>
        <v>1</v>
      </c>
      <c r="AS143" s="90" t="str">
        <f>IFERROR(('Medical equipment-OST'!AQ151*AR143)/AW143, "0")</f>
        <v>0</v>
      </c>
      <c r="AT143" s="90">
        <f>IF('Medical equipment-OST'!AL151="yes", 1, 0)</f>
        <v>0</v>
      </c>
      <c r="AU143" s="90">
        <f>IF('Medical equipment-OST'!AM151="yes", 1, 0)</f>
        <v>0</v>
      </c>
      <c r="AV143" s="90">
        <f>IF('Medical equipment-OST'!AN151="yes", 1, 0)</f>
        <v>0</v>
      </c>
      <c r="AW143" s="90">
        <f t="shared" si="29"/>
        <v>0</v>
      </c>
      <c r="AX143" s="90">
        <f>IF('Medical equipment-OST'!AV151="Yes", 'Service providers'!G153, 1)</f>
        <v>1</v>
      </c>
      <c r="AY143" s="90" t="str">
        <f>IFERROR(('Medical equipment-OST'!AW151*AX143)/BE143, "0")</f>
        <v>0</v>
      </c>
      <c r="AZ143" s="90">
        <f>IF('Medical equipment-OST'!AV151="Yes", 'Service providers'!H153, 1)</f>
        <v>1</v>
      </c>
      <c r="BA143" s="90" t="str">
        <f>IFERROR(('Medical equipment-OST'!AX151*AZ143)/BE143, "0")</f>
        <v>0</v>
      </c>
      <c r="BB143" s="90">
        <f>IF('Medical equipment-OST'!AS151="yes", 1, 0)</f>
        <v>0</v>
      </c>
      <c r="BC143" s="90">
        <f>IF('Medical equipment-OST'!AT151="yes", 1, 0)</f>
        <v>0</v>
      </c>
      <c r="BD143" s="90">
        <f>IF('Medical equipment-OST'!AU151="yes", 1, 0)</f>
        <v>0</v>
      </c>
      <c r="BE143" s="90">
        <f t="shared" si="30"/>
        <v>0</v>
      </c>
      <c r="BF143" s="90">
        <f>IF('Medical equipment-OST'!BC151="Yes", 'Service providers'!G153, 1)</f>
        <v>1</v>
      </c>
      <c r="BG143" s="90" t="str">
        <f>IFERROR(('Medical equipment-OST'!BD151*BF143)/BM143, "0")</f>
        <v>0</v>
      </c>
      <c r="BH143" s="90">
        <f>IF('Medical equipment-OST'!BC151="Yes", 'Service providers'!H153, 1)</f>
        <v>1</v>
      </c>
      <c r="BI143" s="90" t="str">
        <f>IFERROR(('Medical equipment-OST'!BE151*BH143)/BM143, "0")</f>
        <v>0</v>
      </c>
      <c r="BJ143" s="90">
        <f>IF('Medical equipment-OST'!AZ151="yes", 1, 0)</f>
        <v>0</v>
      </c>
      <c r="BK143" s="90">
        <f>IF('Medical equipment-OST'!BA151="yes", 1, 0)</f>
        <v>0</v>
      </c>
      <c r="BL143" s="90">
        <f>IF('Medical equipment-OST'!BB151="yes", 1, 0)</f>
        <v>0</v>
      </c>
      <c r="BM143" s="90">
        <f t="shared" si="31"/>
        <v>0</v>
      </c>
    </row>
    <row r="144" spans="1:65" x14ac:dyDescent="0.25">
      <c r="A144" s="98" t="str">
        <f>'Service providers'!A154</f>
        <v>Enter name of Site 15</v>
      </c>
      <c r="B144" s="90">
        <f>IF('Medical equipment-OST'!F152="Yes", 'Service providers'!G154, 1)</f>
        <v>1</v>
      </c>
      <c r="C144" s="90" t="str">
        <f>IFERROR(('Medical equipment-OST'!G152*B144)/I144, "0")</f>
        <v>0</v>
      </c>
      <c r="D144" s="90">
        <f>IF('Medical equipment-OST'!F152="Yes", 'Service providers'!H154, 1)</f>
        <v>1</v>
      </c>
      <c r="E144" s="90" t="str">
        <f>IFERROR(('Medical equipment-OST'!H152*D144)/I144, "0")</f>
        <v>0</v>
      </c>
      <c r="F144" s="90">
        <f>IF('Medical equipment-OST'!C152="yes", 1, 0)</f>
        <v>0</v>
      </c>
      <c r="G144" s="90">
        <f>IF('Medical equipment-OST'!D152="yes", 1, 0)</f>
        <v>0</v>
      </c>
      <c r="H144" s="90">
        <f>IF('Medical equipment-OST'!E152="yes", 1, 0)</f>
        <v>0</v>
      </c>
      <c r="I144" s="90">
        <f t="shared" si="24"/>
        <v>0</v>
      </c>
      <c r="J144" s="90">
        <f>IF('Medical equipment-OST'!M152="Yes", 'Service providers'!G154, 1)</f>
        <v>1</v>
      </c>
      <c r="K144" s="90" t="str">
        <f>IFERROR(('Medical equipment-OST'!N152*J144)/Q144, "0")</f>
        <v>0</v>
      </c>
      <c r="L144" s="90">
        <f>IF('Medical equipment-OST'!M152="Yes", 'Service providers'!H154, 1)</f>
        <v>1</v>
      </c>
      <c r="M144" s="90" t="str">
        <f>IFERROR(('Medical equipment-OST'!O152*L144)/Q144, "0")</f>
        <v>0</v>
      </c>
      <c r="N144" s="90">
        <f>IF('Medical equipment-OST'!J152="yes", 1, 0)</f>
        <v>0</v>
      </c>
      <c r="O144" s="90">
        <f>IF('Medical equipment-OST'!K152="yes", 1, 0)</f>
        <v>0</v>
      </c>
      <c r="P144" s="90">
        <f>IF('Medical equipment-OST'!L152="yes", 1, 0)</f>
        <v>0</v>
      </c>
      <c r="Q144" s="90">
        <f t="shared" si="25"/>
        <v>0</v>
      </c>
      <c r="R144" s="90">
        <f>IF('Medical equipment-OST'!T152="Yes", 'Service providers'!G154, 1)</f>
        <v>1</v>
      </c>
      <c r="S144" s="90" t="str">
        <f>IFERROR(('Medical equipment-OST'!U152*R144)/Y144, "0")</f>
        <v>0</v>
      </c>
      <c r="T144" s="90">
        <f>IF('Medical equipment-OST'!T152="Yes", 'Service providers'!H154, 1)</f>
        <v>1</v>
      </c>
      <c r="U144" s="90" t="str">
        <f>IFERROR(('Medical equipment-OST'!V152*T144)/Y144, "0")</f>
        <v>0</v>
      </c>
      <c r="V144" s="90">
        <f>IF('Medical equipment-OST'!Q152="yes", 1, 0)</f>
        <v>0</v>
      </c>
      <c r="W144" s="90">
        <f>IF('Medical equipment-OST'!R152="yes", 1, 0)</f>
        <v>0</v>
      </c>
      <c r="X144" s="90">
        <f>IF('Medical equipment-OST'!S152="yes", 1, 0)</f>
        <v>0</v>
      </c>
      <c r="Y144" s="90">
        <f t="shared" si="26"/>
        <v>0</v>
      </c>
      <c r="Z144" s="90">
        <f>IF('Medical equipment-OST'!AA152="Yes", 'Service providers'!G154, 1)</f>
        <v>1</v>
      </c>
      <c r="AA144" s="90" t="str">
        <f>IFERROR(('Medical equipment-OST'!AB152*Z144)/AG144, "0")</f>
        <v>0</v>
      </c>
      <c r="AB144" s="90">
        <f>IF('Medical equipment-OST'!AA152="Yes", 'Service providers'!H154, 1)</f>
        <v>1</v>
      </c>
      <c r="AC144" s="90" t="str">
        <f>IFERROR(('Medical equipment-OST'!AC152*AB144)/AG144, "0")</f>
        <v>0</v>
      </c>
      <c r="AD144" s="90">
        <f>IF('Medical equipment-OST'!X152="yes", 1, 0)</f>
        <v>0</v>
      </c>
      <c r="AE144" s="90">
        <f>IF('Medical equipment-OST'!Y152="yes", 1, 0)</f>
        <v>0</v>
      </c>
      <c r="AF144" s="90">
        <f>IF('Medical equipment-OST'!Z152="yes", 1, 0)</f>
        <v>0</v>
      </c>
      <c r="AG144" s="90">
        <f t="shared" si="27"/>
        <v>0</v>
      </c>
      <c r="AH144" s="90">
        <f>IF('Medical equipment-OST'!AH152="Yes", 'Service providers'!G154, 1)</f>
        <v>1</v>
      </c>
      <c r="AI144" s="90" t="str">
        <f>IFERROR(('Medical equipment-OST'!AI152*AH144)/AO144, "0")</f>
        <v>0</v>
      </c>
      <c r="AJ144" s="90">
        <f>IF('Medical equipment-OST'!AH152="Yes", 'Service providers'!H154, 1)</f>
        <v>1</v>
      </c>
      <c r="AK144" s="90" t="str">
        <f>IFERROR(('Medical equipment-OST'!AJ152*AJ144)/AO144, "0")</f>
        <v>0</v>
      </c>
      <c r="AL144" s="90">
        <f>IF('Medical equipment-OST'!AE152="yes", 1, 0)</f>
        <v>0</v>
      </c>
      <c r="AM144" s="90">
        <f>IF('Medical equipment-OST'!AF152="yes", 1, 0)</f>
        <v>0</v>
      </c>
      <c r="AN144" s="90">
        <f>IF('Medical equipment-OST'!AG152="yes", 1, 0)</f>
        <v>0</v>
      </c>
      <c r="AO144" s="90">
        <f t="shared" si="28"/>
        <v>0</v>
      </c>
      <c r="AP144" s="90">
        <f>IF('Medical equipment-OST'!AO152="Yes", 'Service providers'!G154, 1)</f>
        <v>1</v>
      </c>
      <c r="AQ144" s="90" t="str">
        <f>IFERROR(('Medical equipment-OST'!AP152*AP144)/AW144, "0")</f>
        <v>0</v>
      </c>
      <c r="AR144" s="90">
        <f>IF('Medical equipment-OST'!AO152="Yes", 'Service providers'!H154, 1)</f>
        <v>1</v>
      </c>
      <c r="AS144" s="90" t="str">
        <f>IFERROR(('Medical equipment-OST'!AQ152*AR144)/AW144, "0")</f>
        <v>0</v>
      </c>
      <c r="AT144" s="90">
        <f>IF('Medical equipment-OST'!AL152="yes", 1, 0)</f>
        <v>0</v>
      </c>
      <c r="AU144" s="90">
        <f>IF('Medical equipment-OST'!AM152="yes", 1, 0)</f>
        <v>0</v>
      </c>
      <c r="AV144" s="90">
        <f>IF('Medical equipment-OST'!AN152="yes", 1, 0)</f>
        <v>0</v>
      </c>
      <c r="AW144" s="90">
        <f t="shared" si="29"/>
        <v>0</v>
      </c>
      <c r="AX144" s="90">
        <f>IF('Medical equipment-OST'!AV152="Yes", 'Service providers'!G154, 1)</f>
        <v>1</v>
      </c>
      <c r="AY144" s="90" t="str">
        <f>IFERROR(('Medical equipment-OST'!AW152*AX144)/BE144, "0")</f>
        <v>0</v>
      </c>
      <c r="AZ144" s="90">
        <f>IF('Medical equipment-OST'!AV152="Yes", 'Service providers'!H154, 1)</f>
        <v>1</v>
      </c>
      <c r="BA144" s="90" t="str">
        <f>IFERROR(('Medical equipment-OST'!AX152*AZ144)/BE144, "0")</f>
        <v>0</v>
      </c>
      <c r="BB144" s="90">
        <f>IF('Medical equipment-OST'!AS152="yes", 1, 0)</f>
        <v>0</v>
      </c>
      <c r="BC144" s="90">
        <f>IF('Medical equipment-OST'!AT152="yes", 1, 0)</f>
        <v>0</v>
      </c>
      <c r="BD144" s="90">
        <f>IF('Medical equipment-OST'!AU152="yes", 1, 0)</f>
        <v>0</v>
      </c>
      <c r="BE144" s="90">
        <f t="shared" si="30"/>
        <v>0</v>
      </c>
      <c r="BF144" s="90">
        <f>IF('Medical equipment-OST'!BC152="Yes", 'Service providers'!G154, 1)</f>
        <v>1</v>
      </c>
      <c r="BG144" s="90" t="str">
        <f>IFERROR(('Medical equipment-OST'!BD152*BF144)/BM144, "0")</f>
        <v>0</v>
      </c>
      <c r="BH144" s="90">
        <f>IF('Medical equipment-OST'!BC152="Yes", 'Service providers'!H154, 1)</f>
        <v>1</v>
      </c>
      <c r="BI144" s="90" t="str">
        <f>IFERROR(('Medical equipment-OST'!BE152*BH144)/BM144, "0")</f>
        <v>0</v>
      </c>
      <c r="BJ144" s="90">
        <f>IF('Medical equipment-OST'!AZ152="yes", 1, 0)</f>
        <v>0</v>
      </c>
      <c r="BK144" s="90">
        <f>IF('Medical equipment-OST'!BA152="yes", 1, 0)</f>
        <v>0</v>
      </c>
      <c r="BL144" s="90">
        <f>IF('Medical equipment-OST'!BB152="yes", 1, 0)</f>
        <v>0</v>
      </c>
      <c r="BM144" s="90">
        <f t="shared" si="31"/>
        <v>0</v>
      </c>
    </row>
    <row r="145" spans="1:65" x14ac:dyDescent="0.25">
      <c r="A145" s="98" t="str">
        <f>'Service providers'!A155</f>
        <v>Enter name of Site 16</v>
      </c>
      <c r="B145" s="90">
        <f>IF('Medical equipment-OST'!F153="Yes", 'Service providers'!G155, 1)</f>
        <v>1</v>
      </c>
      <c r="C145" s="90" t="str">
        <f>IFERROR(('Medical equipment-OST'!G153*B145)/I145, "0")</f>
        <v>0</v>
      </c>
      <c r="D145" s="90">
        <f>IF('Medical equipment-OST'!F153="Yes", 'Service providers'!H155, 1)</f>
        <v>1</v>
      </c>
      <c r="E145" s="90" t="str">
        <f>IFERROR(('Medical equipment-OST'!H153*D145)/I145, "0")</f>
        <v>0</v>
      </c>
      <c r="F145" s="90">
        <f>IF('Medical equipment-OST'!C153="yes", 1, 0)</f>
        <v>0</v>
      </c>
      <c r="G145" s="90">
        <f>IF('Medical equipment-OST'!D153="yes", 1, 0)</f>
        <v>0</v>
      </c>
      <c r="H145" s="90">
        <f>IF('Medical equipment-OST'!E153="yes", 1, 0)</f>
        <v>0</v>
      </c>
      <c r="I145" s="90">
        <f t="shared" si="24"/>
        <v>0</v>
      </c>
      <c r="J145" s="90">
        <f>IF('Medical equipment-OST'!M153="Yes", 'Service providers'!G155, 1)</f>
        <v>1</v>
      </c>
      <c r="K145" s="90" t="str">
        <f>IFERROR(('Medical equipment-OST'!N153*J145)/Q145, "0")</f>
        <v>0</v>
      </c>
      <c r="L145" s="90">
        <f>IF('Medical equipment-OST'!M153="Yes", 'Service providers'!H155, 1)</f>
        <v>1</v>
      </c>
      <c r="M145" s="90" t="str">
        <f>IFERROR(('Medical equipment-OST'!O153*L145)/Q145, "0")</f>
        <v>0</v>
      </c>
      <c r="N145" s="90">
        <f>IF('Medical equipment-OST'!J153="yes", 1, 0)</f>
        <v>0</v>
      </c>
      <c r="O145" s="90">
        <f>IF('Medical equipment-OST'!K153="yes", 1, 0)</f>
        <v>0</v>
      </c>
      <c r="P145" s="90">
        <f>IF('Medical equipment-OST'!L153="yes", 1, 0)</f>
        <v>0</v>
      </c>
      <c r="Q145" s="90">
        <f t="shared" si="25"/>
        <v>0</v>
      </c>
      <c r="R145" s="90">
        <f>IF('Medical equipment-OST'!T153="Yes", 'Service providers'!G155, 1)</f>
        <v>1</v>
      </c>
      <c r="S145" s="90" t="str">
        <f>IFERROR(('Medical equipment-OST'!U153*R145)/Y145, "0")</f>
        <v>0</v>
      </c>
      <c r="T145" s="90">
        <f>IF('Medical equipment-OST'!T153="Yes", 'Service providers'!H155, 1)</f>
        <v>1</v>
      </c>
      <c r="U145" s="90" t="str">
        <f>IFERROR(('Medical equipment-OST'!V153*T145)/Y145, "0")</f>
        <v>0</v>
      </c>
      <c r="V145" s="90">
        <f>IF('Medical equipment-OST'!Q153="yes", 1, 0)</f>
        <v>0</v>
      </c>
      <c r="W145" s="90">
        <f>IF('Medical equipment-OST'!R153="yes", 1, 0)</f>
        <v>0</v>
      </c>
      <c r="X145" s="90">
        <f>IF('Medical equipment-OST'!S153="yes", 1, 0)</f>
        <v>0</v>
      </c>
      <c r="Y145" s="90">
        <f t="shared" si="26"/>
        <v>0</v>
      </c>
      <c r="Z145" s="90">
        <f>IF('Medical equipment-OST'!AA153="Yes", 'Service providers'!G155, 1)</f>
        <v>1</v>
      </c>
      <c r="AA145" s="90" t="str">
        <f>IFERROR(('Medical equipment-OST'!AB153*Z145)/AG145, "0")</f>
        <v>0</v>
      </c>
      <c r="AB145" s="90">
        <f>IF('Medical equipment-OST'!AA153="Yes", 'Service providers'!H155, 1)</f>
        <v>1</v>
      </c>
      <c r="AC145" s="90" t="str">
        <f>IFERROR(('Medical equipment-OST'!AC153*AB145)/AG145, "0")</f>
        <v>0</v>
      </c>
      <c r="AD145" s="90">
        <f>IF('Medical equipment-OST'!X153="yes", 1, 0)</f>
        <v>0</v>
      </c>
      <c r="AE145" s="90">
        <f>IF('Medical equipment-OST'!Y153="yes", 1, 0)</f>
        <v>0</v>
      </c>
      <c r="AF145" s="90">
        <f>IF('Medical equipment-OST'!Z153="yes", 1, 0)</f>
        <v>0</v>
      </c>
      <c r="AG145" s="90">
        <f t="shared" si="27"/>
        <v>0</v>
      </c>
      <c r="AH145" s="90">
        <f>IF('Medical equipment-OST'!AH153="Yes", 'Service providers'!G155, 1)</f>
        <v>1</v>
      </c>
      <c r="AI145" s="90" t="str">
        <f>IFERROR(('Medical equipment-OST'!AI153*AH145)/AO145, "0")</f>
        <v>0</v>
      </c>
      <c r="AJ145" s="90">
        <f>IF('Medical equipment-OST'!AH153="Yes", 'Service providers'!H155, 1)</f>
        <v>1</v>
      </c>
      <c r="AK145" s="90" t="str">
        <f>IFERROR(('Medical equipment-OST'!AJ153*AJ145)/AO145, "0")</f>
        <v>0</v>
      </c>
      <c r="AL145" s="90">
        <f>IF('Medical equipment-OST'!AE153="yes", 1, 0)</f>
        <v>0</v>
      </c>
      <c r="AM145" s="90">
        <f>IF('Medical equipment-OST'!AF153="yes", 1, 0)</f>
        <v>0</v>
      </c>
      <c r="AN145" s="90">
        <f>IF('Medical equipment-OST'!AG153="yes", 1, 0)</f>
        <v>0</v>
      </c>
      <c r="AO145" s="90">
        <f t="shared" si="28"/>
        <v>0</v>
      </c>
      <c r="AP145" s="90">
        <f>IF('Medical equipment-OST'!AO153="Yes", 'Service providers'!G155, 1)</f>
        <v>1</v>
      </c>
      <c r="AQ145" s="90" t="str">
        <f>IFERROR(('Medical equipment-OST'!AP153*AP145)/AW145, "0")</f>
        <v>0</v>
      </c>
      <c r="AR145" s="90">
        <f>IF('Medical equipment-OST'!AO153="Yes", 'Service providers'!H155, 1)</f>
        <v>1</v>
      </c>
      <c r="AS145" s="90" t="str">
        <f>IFERROR(('Medical equipment-OST'!AQ153*AR145)/AW145, "0")</f>
        <v>0</v>
      </c>
      <c r="AT145" s="90">
        <f>IF('Medical equipment-OST'!AL153="yes", 1, 0)</f>
        <v>0</v>
      </c>
      <c r="AU145" s="90">
        <f>IF('Medical equipment-OST'!AM153="yes", 1, 0)</f>
        <v>0</v>
      </c>
      <c r="AV145" s="90">
        <f>IF('Medical equipment-OST'!AN153="yes", 1, 0)</f>
        <v>0</v>
      </c>
      <c r="AW145" s="90">
        <f t="shared" si="29"/>
        <v>0</v>
      </c>
      <c r="AX145" s="90">
        <f>IF('Medical equipment-OST'!AV153="Yes", 'Service providers'!G155, 1)</f>
        <v>1</v>
      </c>
      <c r="AY145" s="90" t="str">
        <f>IFERROR(('Medical equipment-OST'!AW153*AX145)/BE145, "0")</f>
        <v>0</v>
      </c>
      <c r="AZ145" s="90">
        <f>IF('Medical equipment-OST'!AV153="Yes", 'Service providers'!H155, 1)</f>
        <v>1</v>
      </c>
      <c r="BA145" s="90" t="str">
        <f>IFERROR(('Medical equipment-OST'!AX153*AZ145)/BE145, "0")</f>
        <v>0</v>
      </c>
      <c r="BB145" s="90">
        <f>IF('Medical equipment-OST'!AS153="yes", 1, 0)</f>
        <v>0</v>
      </c>
      <c r="BC145" s="90">
        <f>IF('Medical equipment-OST'!AT153="yes", 1, 0)</f>
        <v>0</v>
      </c>
      <c r="BD145" s="90">
        <f>IF('Medical equipment-OST'!AU153="yes", 1, 0)</f>
        <v>0</v>
      </c>
      <c r="BE145" s="90">
        <f t="shared" si="30"/>
        <v>0</v>
      </c>
      <c r="BF145" s="90">
        <f>IF('Medical equipment-OST'!BC153="Yes", 'Service providers'!G155, 1)</f>
        <v>1</v>
      </c>
      <c r="BG145" s="90" t="str">
        <f>IFERROR(('Medical equipment-OST'!BD153*BF145)/BM145, "0")</f>
        <v>0</v>
      </c>
      <c r="BH145" s="90">
        <f>IF('Medical equipment-OST'!BC153="Yes", 'Service providers'!H155, 1)</f>
        <v>1</v>
      </c>
      <c r="BI145" s="90" t="str">
        <f>IFERROR(('Medical equipment-OST'!BE153*BH145)/BM145, "0")</f>
        <v>0</v>
      </c>
      <c r="BJ145" s="90">
        <f>IF('Medical equipment-OST'!AZ153="yes", 1, 0)</f>
        <v>0</v>
      </c>
      <c r="BK145" s="90">
        <f>IF('Medical equipment-OST'!BA153="yes", 1, 0)</f>
        <v>0</v>
      </c>
      <c r="BL145" s="90">
        <f>IF('Medical equipment-OST'!BB153="yes", 1, 0)</f>
        <v>0</v>
      </c>
      <c r="BM145" s="90">
        <f t="shared" si="31"/>
        <v>0</v>
      </c>
    </row>
    <row r="146" spans="1:65" x14ac:dyDescent="0.25">
      <c r="A146" s="98" t="str">
        <f>'Service providers'!A156</f>
        <v>Enter name of Site 17</v>
      </c>
      <c r="B146" s="90">
        <f>IF('Medical equipment-OST'!F154="Yes", 'Service providers'!G156, 1)</f>
        <v>1</v>
      </c>
      <c r="C146" s="90" t="str">
        <f>IFERROR(('Medical equipment-OST'!G154*B146)/I146, "0")</f>
        <v>0</v>
      </c>
      <c r="D146" s="90">
        <f>IF('Medical equipment-OST'!F154="Yes", 'Service providers'!H156, 1)</f>
        <v>1</v>
      </c>
      <c r="E146" s="90" t="str">
        <f>IFERROR(('Medical equipment-OST'!H154*D146)/I146, "0")</f>
        <v>0</v>
      </c>
      <c r="F146" s="90">
        <f>IF('Medical equipment-OST'!C154="yes", 1, 0)</f>
        <v>0</v>
      </c>
      <c r="G146" s="90">
        <f>IF('Medical equipment-OST'!D154="yes", 1, 0)</f>
        <v>0</v>
      </c>
      <c r="H146" s="90">
        <f>IF('Medical equipment-OST'!E154="yes", 1, 0)</f>
        <v>0</v>
      </c>
      <c r="I146" s="90">
        <f t="shared" si="24"/>
        <v>0</v>
      </c>
      <c r="J146" s="90">
        <f>IF('Medical equipment-OST'!M154="Yes", 'Service providers'!G156, 1)</f>
        <v>1</v>
      </c>
      <c r="K146" s="90" t="str">
        <f>IFERROR(('Medical equipment-OST'!N154*J146)/Q146, "0")</f>
        <v>0</v>
      </c>
      <c r="L146" s="90">
        <f>IF('Medical equipment-OST'!M154="Yes", 'Service providers'!H156, 1)</f>
        <v>1</v>
      </c>
      <c r="M146" s="90" t="str">
        <f>IFERROR(('Medical equipment-OST'!O154*L146)/Q146, "0")</f>
        <v>0</v>
      </c>
      <c r="N146" s="90">
        <f>IF('Medical equipment-OST'!J154="yes", 1, 0)</f>
        <v>0</v>
      </c>
      <c r="O146" s="90">
        <f>IF('Medical equipment-OST'!K154="yes", 1, 0)</f>
        <v>0</v>
      </c>
      <c r="P146" s="90">
        <f>IF('Medical equipment-OST'!L154="yes", 1, 0)</f>
        <v>0</v>
      </c>
      <c r="Q146" s="90">
        <f t="shared" si="25"/>
        <v>0</v>
      </c>
      <c r="R146" s="90">
        <f>IF('Medical equipment-OST'!T154="Yes", 'Service providers'!G156, 1)</f>
        <v>1</v>
      </c>
      <c r="S146" s="90" t="str">
        <f>IFERROR(('Medical equipment-OST'!U154*R146)/Y146, "0")</f>
        <v>0</v>
      </c>
      <c r="T146" s="90">
        <f>IF('Medical equipment-OST'!T154="Yes", 'Service providers'!H156, 1)</f>
        <v>1</v>
      </c>
      <c r="U146" s="90" t="str">
        <f>IFERROR(('Medical equipment-OST'!V154*T146)/Y146, "0")</f>
        <v>0</v>
      </c>
      <c r="V146" s="90">
        <f>IF('Medical equipment-OST'!Q154="yes", 1, 0)</f>
        <v>0</v>
      </c>
      <c r="W146" s="90">
        <f>IF('Medical equipment-OST'!R154="yes", 1, 0)</f>
        <v>0</v>
      </c>
      <c r="X146" s="90">
        <f>IF('Medical equipment-OST'!S154="yes", 1, 0)</f>
        <v>0</v>
      </c>
      <c r="Y146" s="90">
        <f t="shared" si="26"/>
        <v>0</v>
      </c>
      <c r="Z146" s="90">
        <f>IF('Medical equipment-OST'!AA154="Yes", 'Service providers'!G156, 1)</f>
        <v>1</v>
      </c>
      <c r="AA146" s="90" t="str">
        <f>IFERROR(('Medical equipment-OST'!AB154*Z146)/AG146, "0")</f>
        <v>0</v>
      </c>
      <c r="AB146" s="90">
        <f>IF('Medical equipment-OST'!AA154="Yes", 'Service providers'!H156, 1)</f>
        <v>1</v>
      </c>
      <c r="AC146" s="90" t="str">
        <f>IFERROR(('Medical equipment-OST'!AC154*AB146)/AG146, "0")</f>
        <v>0</v>
      </c>
      <c r="AD146" s="90">
        <f>IF('Medical equipment-OST'!X154="yes", 1, 0)</f>
        <v>0</v>
      </c>
      <c r="AE146" s="90">
        <f>IF('Medical equipment-OST'!Y154="yes", 1, 0)</f>
        <v>0</v>
      </c>
      <c r="AF146" s="90">
        <f>IF('Medical equipment-OST'!Z154="yes", 1, 0)</f>
        <v>0</v>
      </c>
      <c r="AG146" s="90">
        <f t="shared" si="27"/>
        <v>0</v>
      </c>
      <c r="AH146" s="90">
        <f>IF('Medical equipment-OST'!AH154="Yes", 'Service providers'!G156, 1)</f>
        <v>1</v>
      </c>
      <c r="AI146" s="90" t="str">
        <f>IFERROR(('Medical equipment-OST'!AI154*AH146)/AO146, "0")</f>
        <v>0</v>
      </c>
      <c r="AJ146" s="90">
        <f>IF('Medical equipment-OST'!AH154="Yes", 'Service providers'!H156, 1)</f>
        <v>1</v>
      </c>
      <c r="AK146" s="90" t="str">
        <f>IFERROR(('Medical equipment-OST'!AJ154*AJ146)/AO146, "0")</f>
        <v>0</v>
      </c>
      <c r="AL146" s="90">
        <f>IF('Medical equipment-OST'!AE154="yes", 1, 0)</f>
        <v>0</v>
      </c>
      <c r="AM146" s="90">
        <f>IF('Medical equipment-OST'!AF154="yes", 1, 0)</f>
        <v>0</v>
      </c>
      <c r="AN146" s="90">
        <f>IF('Medical equipment-OST'!AG154="yes", 1, 0)</f>
        <v>0</v>
      </c>
      <c r="AO146" s="90">
        <f t="shared" si="28"/>
        <v>0</v>
      </c>
      <c r="AP146" s="90">
        <f>IF('Medical equipment-OST'!AO154="Yes", 'Service providers'!G156, 1)</f>
        <v>1</v>
      </c>
      <c r="AQ146" s="90" t="str">
        <f>IFERROR(('Medical equipment-OST'!AP154*AP146)/AW146, "0")</f>
        <v>0</v>
      </c>
      <c r="AR146" s="90">
        <f>IF('Medical equipment-OST'!AO154="Yes", 'Service providers'!H156, 1)</f>
        <v>1</v>
      </c>
      <c r="AS146" s="90" t="str">
        <f>IFERROR(('Medical equipment-OST'!AQ154*AR146)/AW146, "0")</f>
        <v>0</v>
      </c>
      <c r="AT146" s="90">
        <f>IF('Medical equipment-OST'!AL154="yes", 1, 0)</f>
        <v>0</v>
      </c>
      <c r="AU146" s="90">
        <f>IF('Medical equipment-OST'!AM154="yes", 1, 0)</f>
        <v>0</v>
      </c>
      <c r="AV146" s="90">
        <f>IF('Medical equipment-OST'!AN154="yes", 1, 0)</f>
        <v>0</v>
      </c>
      <c r="AW146" s="90">
        <f t="shared" si="29"/>
        <v>0</v>
      </c>
      <c r="AX146" s="90">
        <f>IF('Medical equipment-OST'!AV154="Yes", 'Service providers'!G156, 1)</f>
        <v>1</v>
      </c>
      <c r="AY146" s="90" t="str">
        <f>IFERROR(('Medical equipment-OST'!AW154*AX146)/BE146, "0")</f>
        <v>0</v>
      </c>
      <c r="AZ146" s="90">
        <f>IF('Medical equipment-OST'!AV154="Yes", 'Service providers'!H156, 1)</f>
        <v>1</v>
      </c>
      <c r="BA146" s="90" t="str">
        <f>IFERROR(('Medical equipment-OST'!AX154*AZ146)/BE146, "0")</f>
        <v>0</v>
      </c>
      <c r="BB146" s="90">
        <f>IF('Medical equipment-OST'!AS154="yes", 1, 0)</f>
        <v>0</v>
      </c>
      <c r="BC146" s="90">
        <f>IF('Medical equipment-OST'!AT154="yes", 1, 0)</f>
        <v>0</v>
      </c>
      <c r="BD146" s="90">
        <f>IF('Medical equipment-OST'!AU154="yes", 1, 0)</f>
        <v>0</v>
      </c>
      <c r="BE146" s="90">
        <f t="shared" si="30"/>
        <v>0</v>
      </c>
      <c r="BF146" s="90">
        <f>IF('Medical equipment-OST'!BC154="Yes", 'Service providers'!G156, 1)</f>
        <v>1</v>
      </c>
      <c r="BG146" s="90" t="str">
        <f>IFERROR(('Medical equipment-OST'!BD154*BF146)/BM146, "0")</f>
        <v>0</v>
      </c>
      <c r="BH146" s="90">
        <f>IF('Medical equipment-OST'!BC154="Yes", 'Service providers'!H156, 1)</f>
        <v>1</v>
      </c>
      <c r="BI146" s="90" t="str">
        <f>IFERROR(('Medical equipment-OST'!BE154*BH146)/BM146, "0")</f>
        <v>0</v>
      </c>
      <c r="BJ146" s="90">
        <f>IF('Medical equipment-OST'!AZ154="yes", 1, 0)</f>
        <v>0</v>
      </c>
      <c r="BK146" s="90">
        <f>IF('Medical equipment-OST'!BA154="yes", 1, 0)</f>
        <v>0</v>
      </c>
      <c r="BL146" s="90">
        <f>IF('Medical equipment-OST'!BB154="yes", 1, 0)</f>
        <v>0</v>
      </c>
      <c r="BM146" s="90">
        <f t="shared" si="31"/>
        <v>0</v>
      </c>
    </row>
    <row r="147" spans="1:65" x14ac:dyDescent="0.25">
      <c r="A147" s="98" t="str">
        <f>'Service providers'!A157</f>
        <v>Enter name of Site 18</v>
      </c>
      <c r="B147" s="90">
        <f>IF('Medical equipment-OST'!F155="Yes", 'Service providers'!G157, 1)</f>
        <v>1</v>
      </c>
      <c r="C147" s="90" t="str">
        <f>IFERROR(('Medical equipment-OST'!G155*B147)/I147, "0")</f>
        <v>0</v>
      </c>
      <c r="D147" s="90">
        <f>IF('Medical equipment-OST'!F155="Yes", 'Service providers'!H157, 1)</f>
        <v>1</v>
      </c>
      <c r="E147" s="90" t="str">
        <f>IFERROR(('Medical equipment-OST'!H155*D147)/I147, "0")</f>
        <v>0</v>
      </c>
      <c r="F147" s="90">
        <f>IF('Medical equipment-OST'!C155="yes", 1, 0)</f>
        <v>0</v>
      </c>
      <c r="G147" s="90">
        <f>IF('Medical equipment-OST'!D155="yes", 1, 0)</f>
        <v>0</v>
      </c>
      <c r="H147" s="90">
        <f>IF('Medical equipment-OST'!E155="yes", 1, 0)</f>
        <v>0</v>
      </c>
      <c r="I147" s="90">
        <f t="shared" si="24"/>
        <v>0</v>
      </c>
      <c r="J147" s="90">
        <f>IF('Medical equipment-OST'!M155="Yes", 'Service providers'!G157, 1)</f>
        <v>1</v>
      </c>
      <c r="K147" s="90" t="str">
        <f>IFERROR(('Medical equipment-OST'!N155*J147)/Q147, "0")</f>
        <v>0</v>
      </c>
      <c r="L147" s="90">
        <f>IF('Medical equipment-OST'!M155="Yes", 'Service providers'!H157, 1)</f>
        <v>1</v>
      </c>
      <c r="M147" s="90" t="str">
        <f>IFERROR(('Medical equipment-OST'!O155*L147)/Q147, "0")</f>
        <v>0</v>
      </c>
      <c r="N147" s="90">
        <f>IF('Medical equipment-OST'!J155="yes", 1, 0)</f>
        <v>0</v>
      </c>
      <c r="O147" s="90">
        <f>IF('Medical equipment-OST'!K155="yes", 1, 0)</f>
        <v>0</v>
      </c>
      <c r="P147" s="90">
        <f>IF('Medical equipment-OST'!L155="yes", 1, 0)</f>
        <v>0</v>
      </c>
      <c r="Q147" s="90">
        <f t="shared" si="25"/>
        <v>0</v>
      </c>
      <c r="R147" s="90">
        <f>IF('Medical equipment-OST'!T155="Yes", 'Service providers'!G157, 1)</f>
        <v>1</v>
      </c>
      <c r="S147" s="90" t="str">
        <f>IFERROR(('Medical equipment-OST'!U155*R147)/Y147, "0")</f>
        <v>0</v>
      </c>
      <c r="T147" s="90">
        <f>IF('Medical equipment-OST'!T155="Yes", 'Service providers'!H157, 1)</f>
        <v>1</v>
      </c>
      <c r="U147" s="90" t="str">
        <f>IFERROR(('Medical equipment-OST'!V155*T147)/Y147, "0")</f>
        <v>0</v>
      </c>
      <c r="V147" s="90">
        <f>IF('Medical equipment-OST'!Q155="yes", 1, 0)</f>
        <v>0</v>
      </c>
      <c r="W147" s="90">
        <f>IF('Medical equipment-OST'!R155="yes", 1, 0)</f>
        <v>0</v>
      </c>
      <c r="X147" s="90">
        <f>IF('Medical equipment-OST'!S155="yes", 1, 0)</f>
        <v>0</v>
      </c>
      <c r="Y147" s="90">
        <f t="shared" si="26"/>
        <v>0</v>
      </c>
      <c r="Z147" s="90">
        <f>IF('Medical equipment-OST'!AA155="Yes", 'Service providers'!G157, 1)</f>
        <v>1</v>
      </c>
      <c r="AA147" s="90" t="str">
        <f>IFERROR(('Medical equipment-OST'!AB155*Z147)/AG147, "0")</f>
        <v>0</v>
      </c>
      <c r="AB147" s="90">
        <f>IF('Medical equipment-OST'!AA155="Yes", 'Service providers'!H157, 1)</f>
        <v>1</v>
      </c>
      <c r="AC147" s="90" t="str">
        <f>IFERROR(('Medical equipment-OST'!AC155*AB147)/AG147, "0")</f>
        <v>0</v>
      </c>
      <c r="AD147" s="90">
        <f>IF('Medical equipment-OST'!X155="yes", 1, 0)</f>
        <v>0</v>
      </c>
      <c r="AE147" s="90">
        <f>IF('Medical equipment-OST'!Y155="yes", 1, 0)</f>
        <v>0</v>
      </c>
      <c r="AF147" s="90">
        <f>IF('Medical equipment-OST'!Z155="yes", 1, 0)</f>
        <v>0</v>
      </c>
      <c r="AG147" s="90">
        <f t="shared" si="27"/>
        <v>0</v>
      </c>
      <c r="AH147" s="90">
        <f>IF('Medical equipment-OST'!AH155="Yes", 'Service providers'!G157, 1)</f>
        <v>1</v>
      </c>
      <c r="AI147" s="90" t="str">
        <f>IFERROR(('Medical equipment-OST'!AI155*AH147)/AO147, "0")</f>
        <v>0</v>
      </c>
      <c r="AJ147" s="90">
        <f>IF('Medical equipment-OST'!AH155="Yes", 'Service providers'!H157, 1)</f>
        <v>1</v>
      </c>
      <c r="AK147" s="90" t="str">
        <f>IFERROR(('Medical equipment-OST'!AJ155*AJ147)/AO147, "0")</f>
        <v>0</v>
      </c>
      <c r="AL147" s="90">
        <f>IF('Medical equipment-OST'!AE155="yes", 1, 0)</f>
        <v>0</v>
      </c>
      <c r="AM147" s="90">
        <f>IF('Medical equipment-OST'!AF155="yes", 1, 0)</f>
        <v>0</v>
      </c>
      <c r="AN147" s="90">
        <f>IF('Medical equipment-OST'!AG155="yes", 1, 0)</f>
        <v>0</v>
      </c>
      <c r="AO147" s="90">
        <f t="shared" si="28"/>
        <v>0</v>
      </c>
      <c r="AP147" s="90">
        <f>IF('Medical equipment-OST'!AO155="Yes", 'Service providers'!G157, 1)</f>
        <v>1</v>
      </c>
      <c r="AQ147" s="90" t="str">
        <f>IFERROR(('Medical equipment-OST'!AP155*AP147)/AW147, "0")</f>
        <v>0</v>
      </c>
      <c r="AR147" s="90">
        <f>IF('Medical equipment-OST'!AO155="Yes", 'Service providers'!H157, 1)</f>
        <v>1</v>
      </c>
      <c r="AS147" s="90" t="str">
        <f>IFERROR(('Medical equipment-OST'!AQ155*AR147)/AW147, "0")</f>
        <v>0</v>
      </c>
      <c r="AT147" s="90">
        <f>IF('Medical equipment-OST'!AL155="yes", 1, 0)</f>
        <v>0</v>
      </c>
      <c r="AU147" s="90">
        <f>IF('Medical equipment-OST'!AM155="yes", 1, 0)</f>
        <v>0</v>
      </c>
      <c r="AV147" s="90">
        <f>IF('Medical equipment-OST'!AN155="yes", 1, 0)</f>
        <v>0</v>
      </c>
      <c r="AW147" s="90">
        <f t="shared" si="29"/>
        <v>0</v>
      </c>
      <c r="AX147" s="90">
        <f>IF('Medical equipment-OST'!AV155="Yes", 'Service providers'!G157, 1)</f>
        <v>1</v>
      </c>
      <c r="AY147" s="90" t="str">
        <f>IFERROR(('Medical equipment-OST'!AW155*AX147)/BE147, "0")</f>
        <v>0</v>
      </c>
      <c r="AZ147" s="90">
        <f>IF('Medical equipment-OST'!AV155="Yes", 'Service providers'!H157, 1)</f>
        <v>1</v>
      </c>
      <c r="BA147" s="90" t="str">
        <f>IFERROR(('Medical equipment-OST'!AX155*AZ147)/BE147, "0")</f>
        <v>0</v>
      </c>
      <c r="BB147" s="90">
        <f>IF('Medical equipment-OST'!AS155="yes", 1, 0)</f>
        <v>0</v>
      </c>
      <c r="BC147" s="90">
        <f>IF('Medical equipment-OST'!AT155="yes", 1, 0)</f>
        <v>0</v>
      </c>
      <c r="BD147" s="90">
        <f>IF('Medical equipment-OST'!AU155="yes", 1, 0)</f>
        <v>0</v>
      </c>
      <c r="BE147" s="90">
        <f t="shared" si="30"/>
        <v>0</v>
      </c>
      <c r="BF147" s="90">
        <f>IF('Medical equipment-OST'!BC155="Yes", 'Service providers'!G157, 1)</f>
        <v>1</v>
      </c>
      <c r="BG147" s="90" t="str">
        <f>IFERROR(('Medical equipment-OST'!BD155*BF147)/BM147, "0")</f>
        <v>0</v>
      </c>
      <c r="BH147" s="90">
        <f>IF('Medical equipment-OST'!BC155="Yes", 'Service providers'!H157, 1)</f>
        <v>1</v>
      </c>
      <c r="BI147" s="90" t="str">
        <f>IFERROR(('Medical equipment-OST'!BE155*BH147)/BM147, "0")</f>
        <v>0</v>
      </c>
      <c r="BJ147" s="90">
        <f>IF('Medical equipment-OST'!AZ155="yes", 1, 0)</f>
        <v>0</v>
      </c>
      <c r="BK147" s="90">
        <f>IF('Medical equipment-OST'!BA155="yes", 1, 0)</f>
        <v>0</v>
      </c>
      <c r="BL147" s="90">
        <f>IF('Medical equipment-OST'!BB155="yes", 1, 0)</f>
        <v>0</v>
      </c>
      <c r="BM147" s="90">
        <f t="shared" si="31"/>
        <v>0</v>
      </c>
    </row>
    <row r="148" spans="1:65" x14ac:dyDescent="0.25">
      <c r="A148" s="98" t="str">
        <f>'Service providers'!A158</f>
        <v>Enter name of Site 19</v>
      </c>
      <c r="B148" s="90">
        <f>IF('Medical equipment-OST'!F156="Yes", 'Service providers'!G158, 1)</f>
        <v>1</v>
      </c>
      <c r="C148" s="90" t="str">
        <f>IFERROR(('Medical equipment-OST'!G156*B148)/I148, "0")</f>
        <v>0</v>
      </c>
      <c r="D148" s="90">
        <f>IF('Medical equipment-OST'!F156="Yes", 'Service providers'!H158, 1)</f>
        <v>1</v>
      </c>
      <c r="E148" s="90" t="str">
        <f>IFERROR(('Medical equipment-OST'!H156*D148)/I148, "0")</f>
        <v>0</v>
      </c>
      <c r="F148" s="90">
        <f>IF('Medical equipment-OST'!C156="yes", 1, 0)</f>
        <v>0</v>
      </c>
      <c r="G148" s="90">
        <f>IF('Medical equipment-OST'!D156="yes", 1, 0)</f>
        <v>0</v>
      </c>
      <c r="H148" s="90">
        <f>IF('Medical equipment-OST'!E156="yes", 1, 0)</f>
        <v>0</v>
      </c>
      <c r="I148" s="90">
        <f t="shared" si="24"/>
        <v>0</v>
      </c>
      <c r="J148" s="90">
        <f>IF('Medical equipment-OST'!M156="Yes", 'Service providers'!G158, 1)</f>
        <v>1</v>
      </c>
      <c r="K148" s="90" t="str">
        <f>IFERROR(('Medical equipment-OST'!N156*J148)/Q148, "0")</f>
        <v>0</v>
      </c>
      <c r="L148" s="90">
        <f>IF('Medical equipment-OST'!M156="Yes", 'Service providers'!H158, 1)</f>
        <v>1</v>
      </c>
      <c r="M148" s="90" t="str">
        <f>IFERROR(('Medical equipment-OST'!O156*L148)/Q148, "0")</f>
        <v>0</v>
      </c>
      <c r="N148" s="90">
        <f>IF('Medical equipment-OST'!J156="yes", 1, 0)</f>
        <v>0</v>
      </c>
      <c r="O148" s="90">
        <f>IF('Medical equipment-OST'!K156="yes", 1, 0)</f>
        <v>0</v>
      </c>
      <c r="P148" s="90">
        <f>IF('Medical equipment-OST'!L156="yes", 1, 0)</f>
        <v>0</v>
      </c>
      <c r="Q148" s="90">
        <f t="shared" si="25"/>
        <v>0</v>
      </c>
      <c r="R148" s="90">
        <f>IF('Medical equipment-OST'!T156="Yes", 'Service providers'!G158, 1)</f>
        <v>1</v>
      </c>
      <c r="S148" s="90" t="str">
        <f>IFERROR(('Medical equipment-OST'!U156*R148)/Y148, "0")</f>
        <v>0</v>
      </c>
      <c r="T148" s="90">
        <f>IF('Medical equipment-OST'!T156="Yes", 'Service providers'!H158, 1)</f>
        <v>1</v>
      </c>
      <c r="U148" s="90" t="str">
        <f>IFERROR(('Medical equipment-OST'!V156*T148)/Y148, "0")</f>
        <v>0</v>
      </c>
      <c r="V148" s="90">
        <f>IF('Medical equipment-OST'!Q156="yes", 1, 0)</f>
        <v>0</v>
      </c>
      <c r="W148" s="90">
        <f>IF('Medical equipment-OST'!R156="yes", 1, 0)</f>
        <v>0</v>
      </c>
      <c r="X148" s="90">
        <f>IF('Medical equipment-OST'!S156="yes", 1, 0)</f>
        <v>0</v>
      </c>
      <c r="Y148" s="90">
        <f t="shared" si="26"/>
        <v>0</v>
      </c>
      <c r="Z148" s="90">
        <f>IF('Medical equipment-OST'!AA156="Yes", 'Service providers'!G158, 1)</f>
        <v>1</v>
      </c>
      <c r="AA148" s="90" t="str">
        <f>IFERROR(('Medical equipment-OST'!AB156*Z148)/AG148, "0")</f>
        <v>0</v>
      </c>
      <c r="AB148" s="90">
        <f>IF('Medical equipment-OST'!AA156="Yes", 'Service providers'!H158, 1)</f>
        <v>1</v>
      </c>
      <c r="AC148" s="90" t="str">
        <f>IFERROR(('Medical equipment-OST'!AC156*AB148)/AG148, "0")</f>
        <v>0</v>
      </c>
      <c r="AD148" s="90">
        <f>IF('Medical equipment-OST'!X156="yes", 1, 0)</f>
        <v>0</v>
      </c>
      <c r="AE148" s="90">
        <f>IF('Medical equipment-OST'!Y156="yes", 1, 0)</f>
        <v>0</v>
      </c>
      <c r="AF148" s="90">
        <f>IF('Medical equipment-OST'!Z156="yes", 1, 0)</f>
        <v>0</v>
      </c>
      <c r="AG148" s="90">
        <f t="shared" si="27"/>
        <v>0</v>
      </c>
      <c r="AH148" s="90">
        <f>IF('Medical equipment-OST'!AH156="Yes", 'Service providers'!G158, 1)</f>
        <v>1</v>
      </c>
      <c r="AI148" s="90" t="str">
        <f>IFERROR(('Medical equipment-OST'!AI156*AH148)/AO148, "0")</f>
        <v>0</v>
      </c>
      <c r="AJ148" s="90">
        <f>IF('Medical equipment-OST'!AH156="Yes", 'Service providers'!H158, 1)</f>
        <v>1</v>
      </c>
      <c r="AK148" s="90" t="str">
        <f>IFERROR(('Medical equipment-OST'!AJ156*AJ148)/AO148, "0")</f>
        <v>0</v>
      </c>
      <c r="AL148" s="90">
        <f>IF('Medical equipment-OST'!AE156="yes", 1, 0)</f>
        <v>0</v>
      </c>
      <c r="AM148" s="90">
        <f>IF('Medical equipment-OST'!AF156="yes", 1, 0)</f>
        <v>0</v>
      </c>
      <c r="AN148" s="90">
        <f>IF('Medical equipment-OST'!AG156="yes", 1, 0)</f>
        <v>0</v>
      </c>
      <c r="AO148" s="90">
        <f t="shared" si="28"/>
        <v>0</v>
      </c>
      <c r="AP148" s="90">
        <f>IF('Medical equipment-OST'!AO156="Yes", 'Service providers'!G158, 1)</f>
        <v>1</v>
      </c>
      <c r="AQ148" s="90" t="str">
        <f>IFERROR(('Medical equipment-OST'!AP156*AP148)/AW148, "0")</f>
        <v>0</v>
      </c>
      <c r="AR148" s="90">
        <f>IF('Medical equipment-OST'!AO156="Yes", 'Service providers'!H158, 1)</f>
        <v>1</v>
      </c>
      <c r="AS148" s="90" t="str">
        <f>IFERROR(('Medical equipment-OST'!AQ156*AR148)/AW148, "0")</f>
        <v>0</v>
      </c>
      <c r="AT148" s="90">
        <f>IF('Medical equipment-OST'!AL156="yes", 1, 0)</f>
        <v>0</v>
      </c>
      <c r="AU148" s="90">
        <f>IF('Medical equipment-OST'!AM156="yes", 1, 0)</f>
        <v>0</v>
      </c>
      <c r="AV148" s="90">
        <f>IF('Medical equipment-OST'!AN156="yes", 1, 0)</f>
        <v>0</v>
      </c>
      <c r="AW148" s="90">
        <f t="shared" si="29"/>
        <v>0</v>
      </c>
      <c r="AX148" s="90">
        <f>IF('Medical equipment-OST'!AV156="Yes", 'Service providers'!G158, 1)</f>
        <v>1</v>
      </c>
      <c r="AY148" s="90" t="str">
        <f>IFERROR(('Medical equipment-OST'!AW156*AX148)/BE148, "0")</f>
        <v>0</v>
      </c>
      <c r="AZ148" s="90">
        <f>IF('Medical equipment-OST'!AV156="Yes", 'Service providers'!H158, 1)</f>
        <v>1</v>
      </c>
      <c r="BA148" s="90" t="str">
        <f>IFERROR(('Medical equipment-OST'!AX156*AZ148)/BE148, "0")</f>
        <v>0</v>
      </c>
      <c r="BB148" s="90">
        <f>IF('Medical equipment-OST'!AS156="yes", 1, 0)</f>
        <v>0</v>
      </c>
      <c r="BC148" s="90">
        <f>IF('Medical equipment-OST'!AT156="yes", 1, 0)</f>
        <v>0</v>
      </c>
      <c r="BD148" s="90">
        <f>IF('Medical equipment-OST'!AU156="yes", 1, 0)</f>
        <v>0</v>
      </c>
      <c r="BE148" s="90">
        <f t="shared" si="30"/>
        <v>0</v>
      </c>
      <c r="BF148" s="90">
        <f>IF('Medical equipment-OST'!BC156="Yes", 'Service providers'!G158, 1)</f>
        <v>1</v>
      </c>
      <c r="BG148" s="90" t="str">
        <f>IFERROR(('Medical equipment-OST'!BD156*BF148)/BM148, "0")</f>
        <v>0</v>
      </c>
      <c r="BH148" s="90">
        <f>IF('Medical equipment-OST'!BC156="Yes", 'Service providers'!H158, 1)</f>
        <v>1</v>
      </c>
      <c r="BI148" s="90" t="str">
        <f>IFERROR(('Medical equipment-OST'!BE156*BH148)/BM148, "0")</f>
        <v>0</v>
      </c>
      <c r="BJ148" s="90">
        <f>IF('Medical equipment-OST'!AZ156="yes", 1, 0)</f>
        <v>0</v>
      </c>
      <c r="BK148" s="90">
        <f>IF('Medical equipment-OST'!BA156="yes", 1, 0)</f>
        <v>0</v>
      </c>
      <c r="BL148" s="90">
        <f>IF('Medical equipment-OST'!BB156="yes", 1, 0)</f>
        <v>0</v>
      </c>
      <c r="BM148" s="90">
        <f t="shared" si="31"/>
        <v>0</v>
      </c>
    </row>
    <row r="149" spans="1:65" x14ac:dyDescent="0.25">
      <c r="A149" s="98" t="str">
        <f>'Service providers'!A159</f>
        <v>Enter name of Site 20</v>
      </c>
      <c r="B149" s="90">
        <f>IF('Medical equipment-OST'!F157="Yes", 'Service providers'!G159, 1)</f>
        <v>1</v>
      </c>
      <c r="C149" s="90" t="str">
        <f>IFERROR(('Medical equipment-OST'!G157*B149)/I149, "0")</f>
        <v>0</v>
      </c>
      <c r="D149" s="90">
        <f>IF('Medical equipment-OST'!F157="Yes", 'Service providers'!H159, 1)</f>
        <v>1</v>
      </c>
      <c r="E149" s="90" t="str">
        <f>IFERROR(('Medical equipment-OST'!H157*D149)/I149, "0")</f>
        <v>0</v>
      </c>
      <c r="F149" s="90">
        <f>IF('Medical equipment-OST'!C157="yes", 1, 0)</f>
        <v>0</v>
      </c>
      <c r="G149" s="90">
        <f>IF('Medical equipment-OST'!D157="yes", 1, 0)</f>
        <v>0</v>
      </c>
      <c r="H149" s="90">
        <f>IF('Medical equipment-OST'!E157="yes", 1, 0)</f>
        <v>0</v>
      </c>
      <c r="I149" s="90">
        <f t="shared" si="24"/>
        <v>0</v>
      </c>
      <c r="J149" s="90">
        <f>IF('Medical equipment-OST'!M157="Yes", 'Service providers'!G159, 1)</f>
        <v>1</v>
      </c>
      <c r="K149" s="90" t="str">
        <f>IFERROR(('Medical equipment-OST'!N157*J149)/Q149, "0")</f>
        <v>0</v>
      </c>
      <c r="L149" s="90">
        <f>IF('Medical equipment-OST'!M157="Yes", 'Service providers'!H159, 1)</f>
        <v>1</v>
      </c>
      <c r="M149" s="90" t="str">
        <f>IFERROR(('Medical equipment-OST'!O157*L149)/Q149, "0")</f>
        <v>0</v>
      </c>
      <c r="N149" s="90">
        <f>IF('Medical equipment-OST'!J157="yes", 1, 0)</f>
        <v>0</v>
      </c>
      <c r="O149" s="90">
        <f>IF('Medical equipment-OST'!K157="yes", 1, 0)</f>
        <v>0</v>
      </c>
      <c r="P149" s="90">
        <f>IF('Medical equipment-OST'!L157="yes", 1, 0)</f>
        <v>0</v>
      </c>
      <c r="Q149" s="90">
        <f t="shared" si="25"/>
        <v>0</v>
      </c>
      <c r="R149" s="90">
        <f>IF('Medical equipment-OST'!T157="Yes", 'Service providers'!G159, 1)</f>
        <v>1</v>
      </c>
      <c r="S149" s="90" t="str">
        <f>IFERROR(('Medical equipment-OST'!U157*R149)/Y149, "0")</f>
        <v>0</v>
      </c>
      <c r="T149" s="90">
        <f>IF('Medical equipment-OST'!T157="Yes", 'Service providers'!H159, 1)</f>
        <v>1</v>
      </c>
      <c r="U149" s="90" t="str">
        <f>IFERROR(('Medical equipment-OST'!V157*T149)/Y149, "0")</f>
        <v>0</v>
      </c>
      <c r="V149" s="90">
        <f>IF('Medical equipment-OST'!Q157="yes", 1, 0)</f>
        <v>0</v>
      </c>
      <c r="W149" s="90">
        <f>IF('Medical equipment-OST'!R157="yes", 1, 0)</f>
        <v>0</v>
      </c>
      <c r="X149" s="90">
        <f>IF('Medical equipment-OST'!S157="yes", 1, 0)</f>
        <v>0</v>
      </c>
      <c r="Y149" s="90">
        <f t="shared" si="26"/>
        <v>0</v>
      </c>
      <c r="Z149" s="90">
        <f>IF('Medical equipment-OST'!AA157="Yes", 'Service providers'!G159, 1)</f>
        <v>1</v>
      </c>
      <c r="AA149" s="90" t="str">
        <f>IFERROR(('Medical equipment-OST'!AB157*Z149)/AG149, "0")</f>
        <v>0</v>
      </c>
      <c r="AB149" s="90">
        <f>IF('Medical equipment-OST'!AA157="Yes", 'Service providers'!H159, 1)</f>
        <v>1</v>
      </c>
      <c r="AC149" s="90" t="str">
        <f>IFERROR(('Medical equipment-OST'!AC157*AB149)/AG149, "0")</f>
        <v>0</v>
      </c>
      <c r="AD149" s="90">
        <f>IF('Medical equipment-OST'!X157="yes", 1, 0)</f>
        <v>0</v>
      </c>
      <c r="AE149" s="90">
        <f>IF('Medical equipment-OST'!Y157="yes", 1, 0)</f>
        <v>0</v>
      </c>
      <c r="AF149" s="90">
        <f>IF('Medical equipment-OST'!Z157="yes", 1, 0)</f>
        <v>0</v>
      </c>
      <c r="AG149" s="90">
        <f t="shared" si="27"/>
        <v>0</v>
      </c>
      <c r="AH149" s="90">
        <f>IF('Medical equipment-OST'!AH157="Yes", 'Service providers'!G159, 1)</f>
        <v>1</v>
      </c>
      <c r="AI149" s="90" t="str">
        <f>IFERROR(('Medical equipment-OST'!AI157*AH149)/AO149, "0")</f>
        <v>0</v>
      </c>
      <c r="AJ149" s="90">
        <f>IF('Medical equipment-OST'!AH157="Yes", 'Service providers'!H159, 1)</f>
        <v>1</v>
      </c>
      <c r="AK149" s="90" t="str">
        <f>IFERROR(('Medical equipment-OST'!AJ157*AJ149)/AO149, "0")</f>
        <v>0</v>
      </c>
      <c r="AL149" s="90">
        <f>IF('Medical equipment-OST'!AE157="yes", 1, 0)</f>
        <v>0</v>
      </c>
      <c r="AM149" s="90">
        <f>IF('Medical equipment-OST'!AF157="yes", 1, 0)</f>
        <v>0</v>
      </c>
      <c r="AN149" s="90">
        <f>IF('Medical equipment-OST'!AG157="yes", 1, 0)</f>
        <v>0</v>
      </c>
      <c r="AO149" s="90">
        <f t="shared" si="28"/>
        <v>0</v>
      </c>
      <c r="AP149" s="90">
        <f>IF('Medical equipment-OST'!AO157="Yes", 'Service providers'!G159, 1)</f>
        <v>1</v>
      </c>
      <c r="AQ149" s="90" t="str">
        <f>IFERROR(('Medical equipment-OST'!AP157*AP149)/AW149, "0")</f>
        <v>0</v>
      </c>
      <c r="AR149" s="90">
        <f>IF('Medical equipment-OST'!AO157="Yes", 'Service providers'!H159, 1)</f>
        <v>1</v>
      </c>
      <c r="AS149" s="90" t="str">
        <f>IFERROR(('Medical equipment-OST'!AQ157*AR149)/AW149, "0")</f>
        <v>0</v>
      </c>
      <c r="AT149" s="90">
        <f>IF('Medical equipment-OST'!AL157="yes", 1, 0)</f>
        <v>0</v>
      </c>
      <c r="AU149" s="90">
        <f>IF('Medical equipment-OST'!AM157="yes", 1, 0)</f>
        <v>0</v>
      </c>
      <c r="AV149" s="90">
        <f>IF('Medical equipment-OST'!AN157="yes", 1, 0)</f>
        <v>0</v>
      </c>
      <c r="AW149" s="90">
        <f t="shared" si="29"/>
        <v>0</v>
      </c>
      <c r="AX149" s="90">
        <f>IF('Medical equipment-OST'!AV157="Yes", 'Service providers'!G159, 1)</f>
        <v>1</v>
      </c>
      <c r="AY149" s="90" t="str">
        <f>IFERROR(('Medical equipment-OST'!AW157*AX149)/BE149, "0")</f>
        <v>0</v>
      </c>
      <c r="AZ149" s="90">
        <f>IF('Medical equipment-OST'!AV157="Yes", 'Service providers'!H159, 1)</f>
        <v>1</v>
      </c>
      <c r="BA149" s="90" t="str">
        <f>IFERROR(('Medical equipment-OST'!AX157*AZ149)/BE149, "0")</f>
        <v>0</v>
      </c>
      <c r="BB149" s="90">
        <f>IF('Medical equipment-OST'!AS157="yes", 1, 0)</f>
        <v>0</v>
      </c>
      <c r="BC149" s="90">
        <f>IF('Medical equipment-OST'!AT157="yes", 1, 0)</f>
        <v>0</v>
      </c>
      <c r="BD149" s="90">
        <f>IF('Medical equipment-OST'!AU157="yes", 1, 0)</f>
        <v>0</v>
      </c>
      <c r="BE149" s="90">
        <f t="shared" si="30"/>
        <v>0</v>
      </c>
      <c r="BF149" s="90">
        <f>IF('Medical equipment-OST'!BC157="Yes", 'Service providers'!G159, 1)</f>
        <v>1</v>
      </c>
      <c r="BG149" s="90" t="str">
        <f>IFERROR(('Medical equipment-OST'!BD157*BF149)/BM149, "0")</f>
        <v>0</v>
      </c>
      <c r="BH149" s="90">
        <f>IF('Medical equipment-OST'!BC157="Yes", 'Service providers'!H159, 1)</f>
        <v>1</v>
      </c>
      <c r="BI149" s="90" t="str">
        <f>IFERROR(('Medical equipment-OST'!BE157*BH149)/BM149, "0")</f>
        <v>0</v>
      </c>
      <c r="BJ149" s="90">
        <f>IF('Medical equipment-OST'!AZ157="yes", 1, 0)</f>
        <v>0</v>
      </c>
      <c r="BK149" s="90">
        <f>IF('Medical equipment-OST'!BA157="yes", 1, 0)</f>
        <v>0</v>
      </c>
      <c r="BL149" s="90">
        <f>IF('Medical equipment-OST'!BB157="yes", 1, 0)</f>
        <v>0</v>
      </c>
      <c r="BM149" s="90">
        <f t="shared" si="31"/>
        <v>0</v>
      </c>
    </row>
  </sheetData>
  <mergeCells count="8">
    <mergeCell ref="AX1:BE1"/>
    <mergeCell ref="BF1:BM1"/>
    <mergeCell ref="B1:I1"/>
    <mergeCell ref="J1:Q1"/>
    <mergeCell ref="R1:Y1"/>
    <mergeCell ref="Z1:AG1"/>
    <mergeCell ref="AH1:AO1"/>
    <mergeCell ref="AP1:AW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499984740745262"/>
  </sheetPr>
  <dimension ref="A1:CP158"/>
  <sheetViews>
    <sheetView showGridLines="0" workbookViewId="0">
      <pane xSplit="1" ySplit="9" topLeftCell="B10" activePane="bottomRight" state="frozen"/>
      <selection activeCell="H20" sqref="H20"/>
      <selection pane="topRight" activeCell="H20" sqref="H20"/>
      <selection pane="bottomLeft" activeCell="H20" sqref="H20"/>
      <selection pane="bottomRight" activeCell="A6" sqref="A6"/>
    </sheetView>
  </sheetViews>
  <sheetFormatPr defaultColWidth="8.85546875" defaultRowHeight="14.25" x14ac:dyDescent="0.2"/>
  <cols>
    <col min="1" max="1" width="32.42578125" style="21" customWidth="1"/>
    <col min="2" max="2" width="14.140625" style="21" customWidth="1"/>
    <col min="3" max="4" width="15.85546875" style="21" bestFit="1" customWidth="1"/>
    <col min="5" max="5" width="14" style="21" customWidth="1"/>
    <col min="6" max="7" width="15.85546875" style="21" bestFit="1" customWidth="1"/>
    <col min="8" max="8" width="15.42578125" style="21" customWidth="1"/>
    <col min="9" max="10" width="15.85546875" style="21" bestFit="1" customWidth="1"/>
    <col min="11" max="11" width="15" style="21" customWidth="1"/>
    <col min="12" max="13" width="15.85546875" style="21" bestFit="1" customWidth="1"/>
    <col min="14" max="14" width="14.42578125" style="21" customWidth="1"/>
    <col min="15" max="16" width="15.85546875" style="21" bestFit="1" customWidth="1"/>
    <col min="17" max="17" width="16.140625" style="21" customWidth="1"/>
    <col min="18" max="19" width="15.85546875" style="21" bestFit="1" customWidth="1"/>
    <col min="20" max="20" width="13.85546875" style="21" customWidth="1"/>
    <col min="21" max="22" width="15.85546875" style="21" bestFit="1" customWidth="1"/>
    <col min="23" max="23" width="13.85546875" style="21" customWidth="1"/>
    <col min="24" max="25" width="15.85546875" style="21" bestFit="1" customWidth="1"/>
    <col min="26" max="26" width="16.140625" style="21" customWidth="1"/>
    <col min="27" max="28" width="15.85546875" style="21" bestFit="1" customWidth="1"/>
    <col min="29" max="29" width="16.42578125" style="21" customWidth="1"/>
    <col min="30" max="31" width="15.85546875" style="21" bestFit="1" customWidth="1"/>
    <col min="32" max="32" width="17.140625" style="21" customWidth="1"/>
    <col min="33" max="34" width="15.85546875" style="21" bestFit="1" customWidth="1"/>
    <col min="35" max="35" width="17" style="21" customWidth="1"/>
    <col min="36" max="37" width="15.85546875" style="21" bestFit="1" customWidth="1"/>
    <col min="38" max="38" width="16.140625" style="21" customWidth="1"/>
    <col min="39" max="40" width="15.85546875" style="21" bestFit="1" customWidth="1"/>
    <col min="41" max="41" width="17.42578125" style="21" customWidth="1"/>
    <col min="42" max="43" width="15.85546875" style="21" bestFit="1" customWidth="1"/>
    <col min="44" max="44" width="16.7109375" style="21" customWidth="1"/>
    <col min="45" max="46" width="15.85546875" style="21" bestFit="1" customWidth="1"/>
    <col min="47" max="47" width="15.140625" style="21" customWidth="1"/>
    <col min="48" max="49" width="15.85546875" style="21" bestFit="1" customWidth="1"/>
    <col min="50" max="50" width="15.7109375" style="21" customWidth="1"/>
    <col min="51" max="52" width="15.85546875" style="21" bestFit="1" customWidth="1"/>
    <col min="53" max="53" width="16.7109375" style="21" customWidth="1"/>
    <col min="54" max="55" width="15.85546875" style="21" bestFit="1" customWidth="1"/>
    <col min="56" max="56" width="15.42578125" style="21" customWidth="1"/>
    <col min="57" max="58" width="15.85546875" style="21" bestFit="1" customWidth="1"/>
    <col min="59" max="59" width="17.42578125" style="21" customWidth="1"/>
    <col min="60" max="61" width="15.85546875" style="21" bestFit="1" customWidth="1"/>
    <col min="62" max="62" width="17.140625" style="21" customWidth="1"/>
    <col min="63" max="64" width="15.85546875" style="21" bestFit="1" customWidth="1"/>
    <col min="65" max="65" width="16" style="21" customWidth="1"/>
    <col min="66" max="67" width="15.85546875" style="21" bestFit="1" customWidth="1"/>
    <col min="68" max="68" width="16.140625" style="21" customWidth="1"/>
    <col min="69" max="70" width="15.85546875" style="21" bestFit="1" customWidth="1"/>
    <col min="71" max="71" width="17.42578125" style="21" customWidth="1"/>
    <col min="72" max="73" width="15.85546875" style="21" bestFit="1" customWidth="1"/>
    <col min="74" max="74" width="16" style="21" customWidth="1"/>
    <col min="75" max="76" width="15.85546875" style="21" bestFit="1" customWidth="1"/>
    <col min="77" max="77" width="17.42578125" style="21" customWidth="1"/>
    <col min="78" max="79" width="15.85546875" style="21" bestFit="1" customWidth="1"/>
    <col min="80" max="80" width="15" style="21" customWidth="1"/>
    <col min="81" max="82" width="15.85546875" style="21" bestFit="1" customWidth="1"/>
    <col min="83" max="83" width="16.42578125" style="21" customWidth="1"/>
    <col min="84" max="85" width="15.85546875" style="21" bestFit="1" customWidth="1"/>
    <col min="86" max="86" width="15.28515625" style="21" customWidth="1"/>
    <col min="87" max="88" width="15.85546875" style="21" bestFit="1" customWidth="1"/>
    <col min="89" max="89" width="14.7109375" style="21" customWidth="1"/>
    <col min="90" max="91" width="15.85546875" style="21" bestFit="1" customWidth="1"/>
    <col min="92" max="92" width="8.85546875" style="21"/>
    <col min="93" max="94" width="8.85546875" style="21" hidden="1" customWidth="1"/>
    <col min="95" max="16384" width="8.85546875" style="21"/>
  </cols>
  <sheetData>
    <row r="1" spans="1:94" ht="20.25" x14ac:dyDescent="0.3">
      <c r="A1" s="15" t="s">
        <v>350</v>
      </c>
      <c r="B1" s="27"/>
      <c r="C1" s="27"/>
      <c r="D1" s="27"/>
      <c r="E1" s="27"/>
      <c r="F1" s="27"/>
      <c r="G1" s="27"/>
    </row>
    <row r="2" spans="1:94" ht="20.25" x14ac:dyDescent="0.3">
      <c r="A2" s="15"/>
      <c r="B2" s="27"/>
      <c r="C2" s="27"/>
      <c r="D2" s="27"/>
      <c r="E2" s="27"/>
      <c r="F2" s="27"/>
      <c r="G2" s="27"/>
    </row>
    <row r="3" spans="1:94" x14ac:dyDescent="0.2">
      <c r="B3" s="351" t="s">
        <v>674</v>
      </c>
      <c r="C3" s="365"/>
      <c r="D3" s="365"/>
      <c r="E3" s="365"/>
      <c r="F3" s="365"/>
      <c r="G3" s="365"/>
      <c r="H3" s="365"/>
      <c r="I3" s="366"/>
    </row>
    <row r="4" spans="1:94" ht="12.95" customHeight="1" x14ac:dyDescent="0.2">
      <c r="B4" s="367"/>
      <c r="C4" s="368"/>
      <c r="D4" s="368"/>
      <c r="E4" s="368"/>
      <c r="F4" s="368"/>
      <c r="G4" s="368"/>
      <c r="H4" s="368"/>
      <c r="I4" s="369"/>
    </row>
    <row r="5" spans="1:94" x14ac:dyDescent="0.2">
      <c r="B5" s="370"/>
      <c r="C5" s="371"/>
      <c r="D5" s="371"/>
      <c r="E5" s="371"/>
      <c r="F5" s="371"/>
      <c r="G5" s="371"/>
      <c r="H5" s="371"/>
      <c r="I5" s="372"/>
    </row>
    <row r="6" spans="1:94" ht="32.25" customHeight="1" x14ac:dyDescent="0.2">
      <c r="B6" s="375" t="s">
        <v>676</v>
      </c>
      <c r="C6" s="376"/>
      <c r="D6" s="377" t="s">
        <v>415</v>
      </c>
      <c r="E6" s="377"/>
      <c r="F6" s="377"/>
      <c r="G6" s="377"/>
      <c r="H6" s="377"/>
      <c r="I6" s="377"/>
    </row>
    <row r="8" spans="1:94" ht="27.75" customHeight="1" x14ac:dyDescent="0.25">
      <c r="A8" s="331" t="s">
        <v>370</v>
      </c>
      <c r="B8" s="364" t="s">
        <v>168</v>
      </c>
      <c r="C8" s="364" t="s">
        <v>317</v>
      </c>
      <c r="D8" s="364"/>
      <c r="E8" s="364" t="s">
        <v>169</v>
      </c>
      <c r="F8" s="364" t="s">
        <v>317</v>
      </c>
      <c r="G8" s="364"/>
      <c r="H8" s="364" t="s">
        <v>170</v>
      </c>
      <c r="I8" s="364" t="s">
        <v>317</v>
      </c>
      <c r="J8" s="364"/>
      <c r="K8" s="364" t="s">
        <v>96</v>
      </c>
      <c r="L8" s="364" t="s">
        <v>317</v>
      </c>
      <c r="M8" s="364"/>
      <c r="N8" s="364" t="s">
        <v>167</v>
      </c>
      <c r="O8" s="364" t="s">
        <v>317</v>
      </c>
      <c r="P8" s="364"/>
      <c r="Q8" s="364" t="s">
        <v>93</v>
      </c>
      <c r="R8" s="364" t="s">
        <v>317</v>
      </c>
      <c r="S8" s="364"/>
      <c r="T8" s="364" t="s">
        <v>94</v>
      </c>
      <c r="U8" s="364" t="s">
        <v>317</v>
      </c>
      <c r="V8" s="364"/>
      <c r="W8" s="364" t="s">
        <v>95</v>
      </c>
      <c r="X8" s="364" t="s">
        <v>317</v>
      </c>
      <c r="Y8" s="364"/>
      <c r="Z8" s="364" t="s">
        <v>101</v>
      </c>
      <c r="AA8" s="364" t="s">
        <v>317</v>
      </c>
      <c r="AB8" s="364"/>
      <c r="AC8" s="364" t="s">
        <v>102</v>
      </c>
      <c r="AD8" s="364" t="s">
        <v>317</v>
      </c>
      <c r="AE8" s="364"/>
      <c r="AF8" s="364" t="s">
        <v>103</v>
      </c>
      <c r="AG8" s="364" t="s">
        <v>317</v>
      </c>
      <c r="AH8" s="364"/>
      <c r="AI8" s="364" t="s">
        <v>104</v>
      </c>
      <c r="AJ8" s="364" t="s">
        <v>317</v>
      </c>
      <c r="AK8" s="364"/>
      <c r="AL8" s="364" t="s">
        <v>105</v>
      </c>
      <c r="AM8" s="364" t="s">
        <v>317</v>
      </c>
      <c r="AN8" s="364"/>
      <c r="AO8" s="364" t="s">
        <v>106</v>
      </c>
      <c r="AP8" s="364" t="s">
        <v>317</v>
      </c>
      <c r="AQ8" s="364"/>
      <c r="AR8" s="364" t="s">
        <v>107</v>
      </c>
      <c r="AS8" s="364" t="s">
        <v>317</v>
      </c>
      <c r="AT8" s="364"/>
      <c r="AU8" s="364" t="s">
        <v>108</v>
      </c>
      <c r="AV8" s="364" t="s">
        <v>317</v>
      </c>
      <c r="AW8" s="364"/>
      <c r="AX8" s="364" t="s">
        <v>109</v>
      </c>
      <c r="AY8" s="364" t="s">
        <v>317</v>
      </c>
      <c r="AZ8" s="364"/>
      <c r="BA8" s="364" t="s">
        <v>110</v>
      </c>
      <c r="BB8" s="364" t="s">
        <v>317</v>
      </c>
      <c r="BC8" s="364"/>
      <c r="BD8" s="364" t="s">
        <v>111</v>
      </c>
      <c r="BE8" s="364" t="s">
        <v>317</v>
      </c>
      <c r="BF8" s="364"/>
      <c r="BG8" s="364" t="s">
        <v>112</v>
      </c>
      <c r="BH8" s="364" t="s">
        <v>317</v>
      </c>
      <c r="BI8" s="364"/>
      <c r="BJ8" s="364" t="s">
        <v>113</v>
      </c>
      <c r="BK8" s="364" t="s">
        <v>317</v>
      </c>
      <c r="BL8" s="364"/>
      <c r="BM8" s="364" t="s">
        <v>114</v>
      </c>
      <c r="BN8" s="364" t="s">
        <v>317</v>
      </c>
      <c r="BO8" s="364"/>
      <c r="BP8" s="364" t="s">
        <v>115</v>
      </c>
      <c r="BQ8" s="364" t="s">
        <v>317</v>
      </c>
      <c r="BR8" s="364"/>
      <c r="BS8" s="364" t="s">
        <v>116</v>
      </c>
      <c r="BT8" s="364" t="s">
        <v>317</v>
      </c>
      <c r="BU8" s="364"/>
      <c r="BV8" s="364" t="s">
        <v>117</v>
      </c>
      <c r="BW8" s="364" t="s">
        <v>317</v>
      </c>
      <c r="BX8" s="364"/>
      <c r="BY8" s="364" t="s">
        <v>118</v>
      </c>
      <c r="BZ8" s="364" t="s">
        <v>317</v>
      </c>
      <c r="CA8" s="364"/>
      <c r="CB8" s="364" t="s">
        <v>119</v>
      </c>
      <c r="CC8" s="364" t="s">
        <v>317</v>
      </c>
      <c r="CD8" s="364"/>
      <c r="CE8" s="364" t="s">
        <v>120</v>
      </c>
      <c r="CF8" s="364" t="s">
        <v>317</v>
      </c>
      <c r="CG8" s="364"/>
      <c r="CH8" s="364" t="s">
        <v>121</v>
      </c>
      <c r="CI8" s="364" t="s">
        <v>317</v>
      </c>
      <c r="CJ8" s="364"/>
      <c r="CK8" s="364" t="s">
        <v>122</v>
      </c>
      <c r="CL8" s="364" t="s">
        <v>317</v>
      </c>
      <c r="CM8" s="364"/>
    </row>
    <row r="9" spans="1:94" ht="15.75" x14ac:dyDescent="0.25">
      <c r="A9" s="373"/>
      <c r="B9" s="364"/>
      <c r="C9" s="18">
        <f>YearOne</f>
        <v>2012</v>
      </c>
      <c r="D9" s="18">
        <f>YearTwo</f>
        <v>2013</v>
      </c>
      <c r="E9" s="364"/>
      <c r="F9" s="18">
        <f>YearOne</f>
        <v>2012</v>
      </c>
      <c r="G9" s="18">
        <f>YearTwo</f>
        <v>2013</v>
      </c>
      <c r="H9" s="364"/>
      <c r="I9" s="18">
        <f>YearOne</f>
        <v>2012</v>
      </c>
      <c r="J9" s="18">
        <f>YearTwo</f>
        <v>2013</v>
      </c>
      <c r="K9" s="364"/>
      <c r="L9" s="18">
        <f>YearOne</f>
        <v>2012</v>
      </c>
      <c r="M9" s="18">
        <f>YearTwo</f>
        <v>2013</v>
      </c>
      <c r="N9" s="364"/>
      <c r="O9" s="18">
        <f>YearOne</f>
        <v>2012</v>
      </c>
      <c r="P9" s="18">
        <f>YearTwo</f>
        <v>2013</v>
      </c>
      <c r="Q9" s="364"/>
      <c r="R9" s="18">
        <f>YearOne</f>
        <v>2012</v>
      </c>
      <c r="S9" s="18">
        <f>YearTwo</f>
        <v>2013</v>
      </c>
      <c r="T9" s="364"/>
      <c r="U9" s="18">
        <f>YearOne</f>
        <v>2012</v>
      </c>
      <c r="V9" s="18">
        <f>YearTwo</f>
        <v>2013</v>
      </c>
      <c r="W9" s="364"/>
      <c r="X9" s="18">
        <f>YearOne</f>
        <v>2012</v>
      </c>
      <c r="Y9" s="18">
        <f>YearTwo</f>
        <v>2013</v>
      </c>
      <c r="Z9" s="364"/>
      <c r="AA9" s="18">
        <f>YearOne</f>
        <v>2012</v>
      </c>
      <c r="AB9" s="18">
        <f>YearTwo</f>
        <v>2013</v>
      </c>
      <c r="AC9" s="364"/>
      <c r="AD9" s="18">
        <f>YearOne</f>
        <v>2012</v>
      </c>
      <c r="AE9" s="18">
        <f>YearTwo</f>
        <v>2013</v>
      </c>
      <c r="AF9" s="364"/>
      <c r="AG9" s="18">
        <f>YearOne</f>
        <v>2012</v>
      </c>
      <c r="AH9" s="18">
        <f>YearTwo</f>
        <v>2013</v>
      </c>
      <c r="AI9" s="364"/>
      <c r="AJ9" s="18">
        <f>YearOne</f>
        <v>2012</v>
      </c>
      <c r="AK9" s="18">
        <f>YearTwo</f>
        <v>2013</v>
      </c>
      <c r="AL9" s="364"/>
      <c r="AM9" s="18">
        <f>YearOne</f>
        <v>2012</v>
      </c>
      <c r="AN9" s="18">
        <f>YearTwo</f>
        <v>2013</v>
      </c>
      <c r="AO9" s="364"/>
      <c r="AP9" s="18">
        <f>YearOne</f>
        <v>2012</v>
      </c>
      <c r="AQ9" s="18">
        <f>YearTwo</f>
        <v>2013</v>
      </c>
      <c r="AR9" s="364"/>
      <c r="AS9" s="18">
        <f>YearOne</f>
        <v>2012</v>
      </c>
      <c r="AT9" s="18">
        <f>YearTwo</f>
        <v>2013</v>
      </c>
      <c r="AU9" s="364"/>
      <c r="AV9" s="18">
        <f>YearOne</f>
        <v>2012</v>
      </c>
      <c r="AW9" s="18">
        <f>YearTwo</f>
        <v>2013</v>
      </c>
      <c r="AX9" s="364"/>
      <c r="AY9" s="18">
        <f>YearOne</f>
        <v>2012</v>
      </c>
      <c r="AZ9" s="18">
        <f>YearTwo</f>
        <v>2013</v>
      </c>
      <c r="BA9" s="364"/>
      <c r="BB9" s="18">
        <f>YearOne</f>
        <v>2012</v>
      </c>
      <c r="BC9" s="18">
        <f>YearTwo</f>
        <v>2013</v>
      </c>
      <c r="BD9" s="364"/>
      <c r="BE9" s="18">
        <f>YearOne</f>
        <v>2012</v>
      </c>
      <c r="BF9" s="18">
        <f>YearTwo</f>
        <v>2013</v>
      </c>
      <c r="BG9" s="364"/>
      <c r="BH9" s="18">
        <f>YearOne</f>
        <v>2012</v>
      </c>
      <c r="BI9" s="18">
        <f>YearTwo</f>
        <v>2013</v>
      </c>
      <c r="BJ9" s="364"/>
      <c r="BK9" s="18">
        <f>YearOne</f>
        <v>2012</v>
      </c>
      <c r="BL9" s="18">
        <f>YearTwo</f>
        <v>2013</v>
      </c>
      <c r="BM9" s="364"/>
      <c r="BN9" s="18">
        <f>YearOne</f>
        <v>2012</v>
      </c>
      <c r="BO9" s="18">
        <f>YearTwo</f>
        <v>2013</v>
      </c>
      <c r="BP9" s="364"/>
      <c r="BQ9" s="18">
        <f>YearOne</f>
        <v>2012</v>
      </c>
      <c r="BR9" s="18">
        <f>YearTwo</f>
        <v>2013</v>
      </c>
      <c r="BS9" s="364"/>
      <c r="BT9" s="18">
        <f>YearOne</f>
        <v>2012</v>
      </c>
      <c r="BU9" s="18">
        <f>YearTwo</f>
        <v>2013</v>
      </c>
      <c r="BV9" s="364"/>
      <c r="BW9" s="18">
        <f>YearOne</f>
        <v>2012</v>
      </c>
      <c r="BX9" s="18">
        <f>YearTwo</f>
        <v>2013</v>
      </c>
      <c r="BY9" s="364"/>
      <c r="BZ9" s="18">
        <f>YearOne</f>
        <v>2012</v>
      </c>
      <c r="CA9" s="18">
        <f>YearTwo</f>
        <v>2013</v>
      </c>
      <c r="CB9" s="364"/>
      <c r="CC9" s="18">
        <f>YearOne</f>
        <v>2012</v>
      </c>
      <c r="CD9" s="18">
        <f>YearTwo</f>
        <v>2013</v>
      </c>
      <c r="CE9" s="364"/>
      <c r="CF9" s="18">
        <f>YearOne</f>
        <v>2012</v>
      </c>
      <c r="CG9" s="18">
        <f>YearTwo</f>
        <v>2013</v>
      </c>
      <c r="CH9" s="364"/>
      <c r="CI9" s="18">
        <f>YearOne</f>
        <v>2012</v>
      </c>
      <c r="CJ9" s="18">
        <f>YearTwo</f>
        <v>2013</v>
      </c>
      <c r="CK9" s="364"/>
      <c r="CL9" s="18">
        <f>YearOne</f>
        <v>2012</v>
      </c>
      <c r="CM9" s="18">
        <f>YearTwo</f>
        <v>2013</v>
      </c>
      <c r="CO9" s="21">
        <v>2012</v>
      </c>
      <c r="CP9" s="21">
        <v>2013</v>
      </c>
    </row>
    <row r="10" spans="1:94" ht="15.75" hidden="1" customHeight="1" x14ac:dyDescent="0.25">
      <c r="A10" s="374"/>
      <c r="B10" s="54"/>
      <c r="C10" s="18"/>
      <c r="D10" s="18"/>
      <c r="E10" s="54"/>
      <c r="F10" s="18"/>
      <c r="G10" s="18"/>
      <c r="H10" s="54"/>
      <c r="I10" s="18"/>
      <c r="J10" s="18"/>
      <c r="K10" s="54"/>
      <c r="L10" s="18"/>
      <c r="M10" s="18"/>
      <c r="N10" s="54"/>
      <c r="O10" s="18"/>
      <c r="P10" s="18"/>
      <c r="Q10" s="54"/>
      <c r="R10" s="18"/>
      <c r="S10" s="18"/>
      <c r="T10" s="54"/>
      <c r="U10" s="18"/>
      <c r="V10" s="18"/>
      <c r="W10" s="54"/>
      <c r="X10" s="18"/>
      <c r="Y10" s="18"/>
    </row>
    <row r="11" spans="1:94" ht="15" hidden="1" x14ac:dyDescent="0.25">
      <c r="A11" s="73" t="e">
        <f t="shared" ref="A11" si="0">NSPsitelist</f>
        <v>#VALUE!</v>
      </c>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row>
    <row r="12" spans="1:94" ht="15" x14ac:dyDescent="0.25">
      <c r="A12" s="74" t="str">
        <f>IF('Service providers'!A13="Enter name here", "", 'Service providers'!A13)</f>
        <v/>
      </c>
      <c r="B12" s="75"/>
      <c r="C12" s="76"/>
      <c r="D12" s="75"/>
      <c r="E12" s="75"/>
      <c r="F12" s="75"/>
      <c r="G12" s="76"/>
      <c r="H12" s="75"/>
      <c r="I12" s="75"/>
      <c r="J12" s="75"/>
      <c r="K12" s="76"/>
      <c r="L12" s="75"/>
      <c r="M12" s="75"/>
      <c r="N12" s="75"/>
      <c r="O12" s="76"/>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6"/>
      <c r="AR12" s="75"/>
      <c r="AS12" s="75"/>
      <c r="AT12" s="75"/>
      <c r="AU12" s="76"/>
      <c r="AV12" s="75"/>
      <c r="AW12" s="75"/>
      <c r="AX12" s="75"/>
      <c r="AY12" s="76"/>
      <c r="AZ12" s="75"/>
      <c r="BA12" s="75"/>
      <c r="BB12" s="75"/>
      <c r="BC12" s="76"/>
      <c r="BD12" s="75"/>
      <c r="BE12" s="75"/>
      <c r="BF12" s="75"/>
      <c r="BG12" s="76"/>
      <c r="BH12" s="75"/>
      <c r="BI12" s="75"/>
      <c r="BJ12" s="75"/>
      <c r="BK12" s="76"/>
      <c r="BL12" s="75"/>
      <c r="BM12" s="75"/>
      <c r="BN12" s="75"/>
      <c r="BO12" s="76"/>
      <c r="BP12" s="75"/>
      <c r="BQ12" s="75"/>
      <c r="BR12" s="75"/>
      <c r="BS12" s="76"/>
      <c r="BT12" s="75"/>
      <c r="BU12" s="75"/>
      <c r="BV12" s="75"/>
      <c r="BW12" s="76"/>
      <c r="BX12" s="75"/>
      <c r="BY12" s="75"/>
      <c r="BZ12" s="75"/>
      <c r="CA12" s="76"/>
      <c r="CB12" s="75"/>
      <c r="CC12" s="75"/>
      <c r="CD12" s="75"/>
      <c r="CE12" s="76"/>
      <c r="CF12" s="75"/>
      <c r="CG12" s="75"/>
      <c r="CH12" s="75"/>
      <c r="CI12" s="76"/>
      <c r="CJ12" s="75"/>
      <c r="CK12" s="75"/>
      <c r="CL12" s="75"/>
      <c r="CM12" s="76"/>
    </row>
    <row r="13" spans="1:94" x14ac:dyDescent="0.2">
      <c r="A13" s="3" t="str">
        <f>IF('Service providers'!A14="Enter name of Site 1", "", 'Service providers'!A14)</f>
        <v/>
      </c>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O13" s="21">
        <f>C13+F13+I13+L13+O13+R13+U13+X13+AA13+AD13+AG13+AJ13+AM13+AP13+AS13+AV13+AY13+BB13+BE13+BH13+BK13+BN13+BQ13+BT13+BW13+BZ13+CC13+CF13+CI13+CL13</f>
        <v>0</v>
      </c>
      <c r="CP13" s="21">
        <f>D13+G13+J13+M13+P13+S13+V13+Y13+AB13+AE13+AH13+AK13+AN13+AQ13+AT13+AW13+AZ13+BC13+BF13+BI13+BL13+BO13+BR13+BU13+BX13+CA13+CD13+CG13+CJ13+CM13</f>
        <v>0</v>
      </c>
    </row>
    <row r="14" spans="1:94" x14ac:dyDescent="0.2">
      <c r="A14" s="3" t="str">
        <f>IF('Service providers'!A15="Enter name of Site 2", "", 'Service providers'!A15)</f>
        <v/>
      </c>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O14" s="21">
        <f t="shared" ref="CO14:CP116" si="1">C14+F14+I14+L14+O14+R14+U14+X14+AA14+AD14+AG14+AJ14+AM14+AP14+AS14+AV14+AY14+BB14+BE14+BH14+BK14+BN14+BQ14+BT14+BW14+BZ14+CC14+CF14+CI14+CL14</f>
        <v>0</v>
      </c>
      <c r="CP14" s="21">
        <f t="shared" si="1"/>
        <v>0</v>
      </c>
    </row>
    <row r="15" spans="1:94" x14ac:dyDescent="0.2">
      <c r="A15" s="3" t="str">
        <f>IF('Service providers'!A16="Enter name of Site 3", "", 'Service providers'!A16)</f>
        <v/>
      </c>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O15" s="21">
        <f t="shared" si="1"/>
        <v>0</v>
      </c>
      <c r="CP15" s="21">
        <f t="shared" si="1"/>
        <v>0</v>
      </c>
    </row>
    <row r="16" spans="1:94" x14ac:dyDescent="0.2">
      <c r="A16" s="3" t="str">
        <f>IF('Service providers'!A17="Enter name of Site 4", "", 'Service providers'!A17)</f>
        <v/>
      </c>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O16" s="21">
        <f t="shared" si="1"/>
        <v>0</v>
      </c>
      <c r="CP16" s="21">
        <f t="shared" si="1"/>
        <v>0</v>
      </c>
    </row>
    <row r="17" spans="1:94" x14ac:dyDescent="0.2">
      <c r="A17" s="3" t="str">
        <f>IF('Service providers'!A18="Enter name of Site 5", "", 'Service providers'!A18)</f>
        <v/>
      </c>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O17" s="21">
        <f t="shared" si="1"/>
        <v>0</v>
      </c>
      <c r="CP17" s="21">
        <f t="shared" si="1"/>
        <v>0</v>
      </c>
    </row>
    <row r="18" spans="1:94" x14ac:dyDescent="0.2">
      <c r="A18" s="3" t="str">
        <f>IF('Service providers'!A19="Enter name of Site 6", "", 'Service providers'!A19)</f>
        <v/>
      </c>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O18" s="21">
        <f t="shared" si="1"/>
        <v>0</v>
      </c>
      <c r="CP18" s="21">
        <f t="shared" si="1"/>
        <v>0</v>
      </c>
    </row>
    <row r="19" spans="1:94" x14ac:dyDescent="0.2">
      <c r="A19" s="3" t="str">
        <f>IF('Service providers'!A20="Enter name of Site 7", "", 'Service providers'!A20)</f>
        <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O19" s="21">
        <f t="shared" si="1"/>
        <v>0</v>
      </c>
      <c r="CP19" s="21">
        <f t="shared" si="1"/>
        <v>0</v>
      </c>
    </row>
    <row r="20" spans="1:94" x14ac:dyDescent="0.2">
      <c r="A20" s="3" t="str">
        <f>IF('Service providers'!A21="Enter name of Site 8", "", 'Service providers'!A21)</f>
        <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O20" s="21">
        <f t="shared" si="1"/>
        <v>0</v>
      </c>
      <c r="CP20" s="21">
        <f t="shared" si="1"/>
        <v>0</v>
      </c>
    </row>
    <row r="21" spans="1:94" x14ac:dyDescent="0.2">
      <c r="A21" s="3" t="str">
        <f>IF('Service providers'!A22="Enter name of Site 9", "", 'Service providers'!A22)</f>
        <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O21" s="21">
        <f t="shared" si="1"/>
        <v>0</v>
      </c>
      <c r="CP21" s="21">
        <f t="shared" si="1"/>
        <v>0</v>
      </c>
    </row>
    <row r="22" spans="1:94" x14ac:dyDescent="0.2">
      <c r="A22" s="3" t="str">
        <f>IF('Service providers'!A23="Enter name of Site 10", "", 'Service providers'!A23)</f>
        <v/>
      </c>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O22" s="21">
        <f t="shared" si="1"/>
        <v>0</v>
      </c>
      <c r="CP22" s="21">
        <f t="shared" si="1"/>
        <v>0</v>
      </c>
    </row>
    <row r="23" spans="1:94" x14ac:dyDescent="0.2">
      <c r="A23" s="3" t="str">
        <f>IF('Service providers'!A24="Enter name of Site 11", "", 'Service providers'!A24)</f>
        <v/>
      </c>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O23" s="21">
        <f t="shared" si="1"/>
        <v>0</v>
      </c>
      <c r="CP23" s="21">
        <f t="shared" si="1"/>
        <v>0</v>
      </c>
    </row>
    <row r="24" spans="1:94" x14ac:dyDescent="0.2">
      <c r="A24" s="3" t="str">
        <f>IF('Service providers'!A25="Enter name of Site 12", "", 'Service providers'!A25)</f>
        <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O24" s="21">
        <f t="shared" si="1"/>
        <v>0</v>
      </c>
      <c r="CP24" s="21">
        <f t="shared" si="1"/>
        <v>0</v>
      </c>
    </row>
    <row r="25" spans="1:94" x14ac:dyDescent="0.2">
      <c r="A25" s="3" t="str">
        <f>IF('Service providers'!A26="Enter name of Site 13", "", 'Service providers'!A26)</f>
        <v/>
      </c>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O25" s="21">
        <f t="shared" si="1"/>
        <v>0</v>
      </c>
      <c r="CP25" s="21">
        <f t="shared" si="1"/>
        <v>0</v>
      </c>
    </row>
    <row r="26" spans="1:94" x14ac:dyDescent="0.2">
      <c r="A26" s="3" t="str">
        <f>IF('Service providers'!A27="Enter name of Site 14", "", 'Service providers'!A27)</f>
        <v/>
      </c>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O26" s="21">
        <f t="shared" si="1"/>
        <v>0</v>
      </c>
      <c r="CP26" s="21">
        <f t="shared" si="1"/>
        <v>0</v>
      </c>
    </row>
    <row r="27" spans="1:94" x14ac:dyDescent="0.2">
      <c r="A27" s="3" t="str">
        <f>IF('Service providers'!A28="Enter name of Site 15", "", 'Service providers'!A28)</f>
        <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O27" s="21">
        <f t="shared" si="1"/>
        <v>0</v>
      </c>
      <c r="CP27" s="21">
        <f t="shared" si="1"/>
        <v>0</v>
      </c>
    </row>
    <row r="28" spans="1:94" x14ac:dyDescent="0.2">
      <c r="A28" s="3" t="str">
        <f>IF('Service providers'!A29="Enter name of Site 16", "", 'Service providers'!A29)</f>
        <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O28" s="21">
        <f t="shared" si="1"/>
        <v>0</v>
      </c>
      <c r="CP28" s="21">
        <f t="shared" si="1"/>
        <v>0</v>
      </c>
    </row>
    <row r="29" spans="1:94" x14ac:dyDescent="0.2">
      <c r="A29" s="3" t="str">
        <f>IF('Service providers'!A30="Enter name of Site 17", "", 'Service providers'!A30)</f>
        <v/>
      </c>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O29" s="21">
        <f t="shared" si="1"/>
        <v>0</v>
      </c>
      <c r="CP29" s="21">
        <f t="shared" si="1"/>
        <v>0</v>
      </c>
    </row>
    <row r="30" spans="1:94" x14ac:dyDescent="0.2">
      <c r="A30" s="3" t="str">
        <f>IF('Service providers'!A31="Enter name of Site 18", "", 'Service providers'!A31)</f>
        <v/>
      </c>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O30" s="21">
        <f t="shared" si="1"/>
        <v>0</v>
      </c>
      <c r="CP30" s="21">
        <f t="shared" si="1"/>
        <v>0</v>
      </c>
    </row>
    <row r="31" spans="1:94" x14ac:dyDescent="0.2">
      <c r="A31" s="3" t="str">
        <f>IF('Service providers'!A32="Enter name of Site 19", "", 'Service providers'!A32)</f>
        <v/>
      </c>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O31" s="21">
        <f t="shared" si="1"/>
        <v>0</v>
      </c>
      <c r="CP31" s="21">
        <f t="shared" si="1"/>
        <v>0</v>
      </c>
    </row>
    <row r="32" spans="1:94" x14ac:dyDescent="0.2">
      <c r="A32" s="3" t="str">
        <f>IF('Service providers'!A33="Enter name of Site 20", "", 'Service providers'!A33)</f>
        <v/>
      </c>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O32" s="21">
        <f t="shared" si="1"/>
        <v>0</v>
      </c>
      <c r="CP32" s="21">
        <f t="shared" si="1"/>
        <v>0</v>
      </c>
    </row>
    <row r="33" spans="1:94" ht="15" x14ac:dyDescent="0.25">
      <c r="A33" s="74" t="str">
        <f>IF('Service providers'!A34="Enter name here", "", 'Service providers'!A34)</f>
        <v/>
      </c>
      <c r="B33" s="75"/>
      <c r="C33" s="76"/>
      <c r="D33" s="75"/>
      <c r="E33" s="75"/>
      <c r="F33" s="75"/>
      <c r="G33" s="76"/>
      <c r="H33" s="75"/>
      <c r="I33" s="75"/>
      <c r="J33" s="75"/>
      <c r="K33" s="76"/>
      <c r="L33" s="75"/>
      <c r="M33" s="75"/>
      <c r="N33" s="75"/>
      <c r="O33" s="76"/>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6"/>
      <c r="AR33" s="75"/>
      <c r="AS33" s="75"/>
      <c r="AT33" s="75"/>
      <c r="AU33" s="76"/>
      <c r="AV33" s="75"/>
      <c r="AW33" s="75"/>
      <c r="AX33" s="75"/>
      <c r="AY33" s="76"/>
      <c r="AZ33" s="75"/>
      <c r="BA33" s="75"/>
      <c r="BB33" s="75"/>
      <c r="BC33" s="76"/>
      <c r="BD33" s="75"/>
      <c r="BE33" s="75"/>
      <c r="BF33" s="75"/>
      <c r="BG33" s="76"/>
      <c r="BH33" s="75"/>
      <c r="BI33" s="75"/>
      <c r="BJ33" s="75"/>
      <c r="BK33" s="76"/>
      <c r="BL33" s="75"/>
      <c r="BM33" s="75"/>
      <c r="BN33" s="75"/>
      <c r="BO33" s="76"/>
      <c r="BP33" s="75"/>
      <c r="BQ33" s="75"/>
      <c r="BR33" s="75"/>
      <c r="BS33" s="76"/>
      <c r="BT33" s="75"/>
      <c r="BU33" s="75"/>
      <c r="BV33" s="75"/>
      <c r="BW33" s="76"/>
      <c r="BX33" s="75"/>
      <c r="BY33" s="75"/>
      <c r="BZ33" s="75"/>
      <c r="CA33" s="76"/>
      <c r="CB33" s="75"/>
      <c r="CC33" s="75"/>
      <c r="CD33" s="75"/>
      <c r="CE33" s="76"/>
      <c r="CF33" s="75"/>
      <c r="CG33" s="75"/>
      <c r="CH33" s="75"/>
      <c r="CI33" s="76"/>
      <c r="CJ33" s="75"/>
      <c r="CK33" s="75"/>
      <c r="CL33" s="75"/>
      <c r="CM33" s="76"/>
      <c r="CO33" s="75">
        <f t="shared" si="1"/>
        <v>0</v>
      </c>
      <c r="CP33" s="75">
        <f t="shared" si="1"/>
        <v>0</v>
      </c>
    </row>
    <row r="34" spans="1:94" x14ac:dyDescent="0.2">
      <c r="A34" s="3" t="str">
        <f>IF('Service providers'!A35="Enter name of Site 1", "", 'Service providers'!A35)</f>
        <v/>
      </c>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O34" s="21">
        <f t="shared" si="1"/>
        <v>0</v>
      </c>
      <c r="CP34" s="21">
        <f t="shared" si="1"/>
        <v>0</v>
      </c>
    </row>
    <row r="35" spans="1:94" x14ac:dyDescent="0.2">
      <c r="A35" s="3" t="str">
        <f>IF('Service providers'!A36="Enter name of Site 2", "", 'Service providers'!A36)</f>
        <v/>
      </c>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O35" s="21">
        <f t="shared" si="1"/>
        <v>0</v>
      </c>
      <c r="CP35" s="21">
        <f t="shared" si="1"/>
        <v>0</v>
      </c>
    </row>
    <row r="36" spans="1:94" x14ac:dyDescent="0.2">
      <c r="A36" s="3" t="str">
        <f>IF('Service providers'!A37="Enter name of Site 3", "", 'Service providers'!A37)</f>
        <v/>
      </c>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O36" s="21">
        <f t="shared" si="1"/>
        <v>0</v>
      </c>
      <c r="CP36" s="21">
        <f t="shared" si="1"/>
        <v>0</v>
      </c>
    </row>
    <row r="37" spans="1:94" x14ac:dyDescent="0.2">
      <c r="A37" s="3" t="str">
        <f>IF('Service providers'!A38="Enter name of Site 4", "", 'Service providers'!A38)</f>
        <v/>
      </c>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O37" s="21">
        <f t="shared" si="1"/>
        <v>0</v>
      </c>
      <c r="CP37" s="21">
        <f t="shared" si="1"/>
        <v>0</v>
      </c>
    </row>
    <row r="38" spans="1:94" x14ac:dyDescent="0.2">
      <c r="A38" s="3" t="str">
        <f>IF('Service providers'!A39="Enter name of Site 5", "", 'Service providers'!A39)</f>
        <v/>
      </c>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O38" s="21">
        <f t="shared" si="1"/>
        <v>0</v>
      </c>
      <c r="CP38" s="21">
        <f t="shared" si="1"/>
        <v>0</v>
      </c>
    </row>
    <row r="39" spans="1:94" x14ac:dyDescent="0.2">
      <c r="A39" s="3" t="str">
        <f>IF('Service providers'!A40="Enter name of Site 6", "", 'Service providers'!A40)</f>
        <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O39" s="21">
        <f t="shared" si="1"/>
        <v>0</v>
      </c>
      <c r="CP39" s="21">
        <f t="shared" si="1"/>
        <v>0</v>
      </c>
    </row>
    <row r="40" spans="1:94" x14ac:dyDescent="0.2">
      <c r="A40" s="3" t="str">
        <f>IF('Service providers'!A41="Enter name of Site 7", "", 'Service providers'!A41)</f>
        <v/>
      </c>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O40" s="21">
        <f t="shared" si="1"/>
        <v>0</v>
      </c>
      <c r="CP40" s="21">
        <f t="shared" si="1"/>
        <v>0</v>
      </c>
    </row>
    <row r="41" spans="1:94" x14ac:dyDescent="0.2">
      <c r="A41" s="3" t="str">
        <f>IF('Service providers'!A42="Enter name of Site 8", "", 'Service providers'!A42)</f>
        <v/>
      </c>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O41" s="21">
        <f t="shared" si="1"/>
        <v>0</v>
      </c>
      <c r="CP41" s="21">
        <f t="shared" si="1"/>
        <v>0</v>
      </c>
    </row>
    <row r="42" spans="1:94" x14ac:dyDescent="0.2">
      <c r="A42" s="3" t="str">
        <f>IF('Service providers'!A43="Enter name of Site 9", "", 'Service providers'!A43)</f>
        <v/>
      </c>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O42" s="21">
        <f t="shared" si="1"/>
        <v>0</v>
      </c>
      <c r="CP42" s="21">
        <f t="shared" si="1"/>
        <v>0</v>
      </c>
    </row>
    <row r="43" spans="1:94" x14ac:dyDescent="0.2">
      <c r="A43" s="3" t="str">
        <f>IF('Service providers'!A44="Enter name of Site 10", "", 'Service providers'!A44)</f>
        <v/>
      </c>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O43" s="21">
        <f t="shared" si="1"/>
        <v>0</v>
      </c>
      <c r="CP43" s="21">
        <f t="shared" si="1"/>
        <v>0</v>
      </c>
    </row>
    <row r="44" spans="1:94" x14ac:dyDescent="0.2">
      <c r="A44" s="3" t="str">
        <f>IF('Service providers'!A45="Enter name of Site 11", "", 'Service providers'!A45)</f>
        <v/>
      </c>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O44" s="21">
        <f t="shared" si="1"/>
        <v>0</v>
      </c>
      <c r="CP44" s="21">
        <f t="shared" si="1"/>
        <v>0</v>
      </c>
    </row>
    <row r="45" spans="1:94" x14ac:dyDescent="0.2">
      <c r="A45" s="3" t="str">
        <f>IF('Service providers'!A46="Enter name of Site 12", "", 'Service providers'!A46)</f>
        <v/>
      </c>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O45" s="21">
        <f t="shared" si="1"/>
        <v>0</v>
      </c>
      <c r="CP45" s="21">
        <f t="shared" si="1"/>
        <v>0</v>
      </c>
    </row>
    <row r="46" spans="1:94" x14ac:dyDescent="0.2">
      <c r="A46" s="3" t="str">
        <f>IF('Service providers'!A47="Enter name of Site 13", "", 'Service providers'!A47)</f>
        <v/>
      </c>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O46" s="21">
        <f t="shared" si="1"/>
        <v>0</v>
      </c>
      <c r="CP46" s="21">
        <f t="shared" si="1"/>
        <v>0</v>
      </c>
    </row>
    <row r="47" spans="1:94" x14ac:dyDescent="0.2">
      <c r="A47" s="3" t="str">
        <f>IF('Service providers'!A48="Enter name of Site 14", "", 'Service providers'!A48)</f>
        <v/>
      </c>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O47" s="21">
        <f t="shared" si="1"/>
        <v>0</v>
      </c>
      <c r="CP47" s="21">
        <f t="shared" si="1"/>
        <v>0</v>
      </c>
    </row>
    <row r="48" spans="1:94" x14ac:dyDescent="0.2">
      <c r="A48" s="3" t="str">
        <f>IF('Service providers'!A49="Enter name of Site 15", "", 'Service providers'!A49)</f>
        <v/>
      </c>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O48" s="21">
        <f t="shared" si="1"/>
        <v>0</v>
      </c>
      <c r="CP48" s="21">
        <f t="shared" si="1"/>
        <v>0</v>
      </c>
    </row>
    <row r="49" spans="1:94" x14ac:dyDescent="0.2">
      <c r="A49" s="3" t="str">
        <f>IF('Service providers'!A50="Enter name of Site 16", "", 'Service providers'!A50)</f>
        <v/>
      </c>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O49" s="21">
        <f t="shared" si="1"/>
        <v>0</v>
      </c>
      <c r="CP49" s="21">
        <f t="shared" si="1"/>
        <v>0</v>
      </c>
    </row>
    <row r="50" spans="1:94" x14ac:dyDescent="0.2">
      <c r="A50" s="3" t="str">
        <f>IF('Service providers'!A51="Enter name of Site 17", "", 'Service providers'!A51)</f>
        <v/>
      </c>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O50" s="21">
        <f t="shared" si="1"/>
        <v>0</v>
      </c>
      <c r="CP50" s="21">
        <f t="shared" si="1"/>
        <v>0</v>
      </c>
    </row>
    <row r="51" spans="1:94" x14ac:dyDescent="0.2">
      <c r="A51" s="3" t="str">
        <f>IF('Service providers'!A52="Enter name of Site 18", "", 'Service providers'!A52)</f>
        <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O51" s="21">
        <f t="shared" si="1"/>
        <v>0</v>
      </c>
      <c r="CP51" s="21">
        <f t="shared" si="1"/>
        <v>0</v>
      </c>
    </row>
    <row r="52" spans="1:94" x14ac:dyDescent="0.2">
      <c r="A52" s="3" t="str">
        <f>IF('Service providers'!A53="Enter name of Site 19", "", 'Service providers'!A53)</f>
        <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O52" s="21">
        <f t="shared" si="1"/>
        <v>0</v>
      </c>
      <c r="CP52" s="21">
        <f t="shared" si="1"/>
        <v>0</v>
      </c>
    </row>
    <row r="53" spans="1:94" x14ac:dyDescent="0.2">
      <c r="A53" s="3" t="str">
        <f>IF('Service providers'!A54="Enter name of Site 20", "", 'Service providers'!A54)</f>
        <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O53" s="21">
        <f t="shared" si="1"/>
        <v>0</v>
      </c>
      <c r="CP53" s="21">
        <f t="shared" si="1"/>
        <v>0</v>
      </c>
    </row>
    <row r="54" spans="1:94" ht="15" x14ac:dyDescent="0.25">
      <c r="A54" s="74" t="str">
        <f>IF('Service providers'!A55="Enter name here", "", 'Service providers'!A55)</f>
        <v/>
      </c>
      <c r="B54" s="75"/>
      <c r="C54" s="76"/>
      <c r="D54" s="75"/>
      <c r="E54" s="75"/>
      <c r="F54" s="75"/>
      <c r="G54" s="76"/>
      <c r="H54" s="75"/>
      <c r="I54" s="75"/>
      <c r="J54" s="75"/>
      <c r="K54" s="76"/>
      <c r="L54" s="75"/>
      <c r="M54" s="75"/>
      <c r="N54" s="75"/>
      <c r="O54" s="76"/>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6"/>
      <c r="AR54" s="75"/>
      <c r="AS54" s="75"/>
      <c r="AT54" s="75"/>
      <c r="AU54" s="76"/>
      <c r="AV54" s="75"/>
      <c r="AW54" s="75"/>
      <c r="AX54" s="75"/>
      <c r="AY54" s="76"/>
      <c r="AZ54" s="75"/>
      <c r="BA54" s="75"/>
      <c r="BB54" s="75"/>
      <c r="BC54" s="76"/>
      <c r="BD54" s="75"/>
      <c r="BE54" s="75"/>
      <c r="BF54" s="75"/>
      <c r="BG54" s="76"/>
      <c r="BH54" s="75"/>
      <c r="BI54" s="75"/>
      <c r="BJ54" s="75"/>
      <c r="BK54" s="76"/>
      <c r="BL54" s="75"/>
      <c r="BM54" s="75"/>
      <c r="BN54" s="75"/>
      <c r="BO54" s="76"/>
      <c r="BP54" s="75"/>
      <c r="BQ54" s="75"/>
      <c r="BR54" s="75"/>
      <c r="BS54" s="76"/>
      <c r="BT54" s="75"/>
      <c r="BU54" s="75"/>
      <c r="BV54" s="75"/>
      <c r="BW54" s="76"/>
      <c r="BX54" s="75"/>
      <c r="BY54" s="75"/>
      <c r="BZ54" s="75"/>
      <c r="CA54" s="76"/>
      <c r="CB54" s="75"/>
      <c r="CC54" s="75"/>
      <c r="CD54" s="75"/>
      <c r="CE54" s="76"/>
      <c r="CF54" s="75"/>
      <c r="CG54" s="75"/>
      <c r="CH54" s="75"/>
      <c r="CI54" s="76"/>
      <c r="CJ54" s="75"/>
      <c r="CK54" s="75"/>
      <c r="CL54" s="75"/>
      <c r="CM54" s="76"/>
      <c r="CO54" s="75">
        <f t="shared" ref="CO54:CO74" si="2">C54+F54+I54+L54+O54+R54+U54+X54+AA54+AD54+AG54+AJ54+AM54+AP54+AS54+AV54+AY54+BB54+BE54+BH54+BK54+BN54+BQ54+BT54+BW54+BZ54+CC54+CF54+CI54+CL54</f>
        <v>0</v>
      </c>
      <c r="CP54" s="75">
        <f t="shared" ref="CP54:CP74" si="3">D54+G54+J54+M54+P54+S54+V54+Y54+AB54+AE54+AH54+AK54+AN54+AQ54+AT54+AW54+AZ54+BC54+BF54+BI54+BL54+BO54+BR54+BU54+BX54+CA54+CD54+CG54+CJ54+CM54</f>
        <v>0</v>
      </c>
    </row>
    <row r="55" spans="1:94" x14ac:dyDescent="0.2">
      <c r="A55" s="3" t="str">
        <f>IF('Service providers'!A56="Enter name of Site 1", "", 'Service providers'!A56)</f>
        <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O55" s="21">
        <f t="shared" si="2"/>
        <v>0</v>
      </c>
      <c r="CP55" s="21">
        <f t="shared" si="3"/>
        <v>0</v>
      </c>
    </row>
    <row r="56" spans="1:94" x14ac:dyDescent="0.2">
      <c r="A56" s="3" t="str">
        <f>IF('Service providers'!A57="Enter name of Site 2", "", 'Service providers'!A57)</f>
        <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O56" s="21">
        <f t="shared" si="2"/>
        <v>0</v>
      </c>
      <c r="CP56" s="21">
        <f t="shared" si="3"/>
        <v>0</v>
      </c>
    </row>
    <row r="57" spans="1:94" x14ac:dyDescent="0.2">
      <c r="A57" s="3" t="str">
        <f>IF('Service providers'!A58="Enter name of Site 3", "", 'Service providers'!A58)</f>
        <v/>
      </c>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O57" s="21">
        <f t="shared" si="2"/>
        <v>0</v>
      </c>
      <c r="CP57" s="21">
        <f t="shared" si="3"/>
        <v>0</v>
      </c>
    </row>
    <row r="58" spans="1:94" x14ac:dyDescent="0.2">
      <c r="A58" s="3" t="str">
        <f>IF('Service providers'!A59="Enter name of Site 4", "", 'Service providers'!A59)</f>
        <v/>
      </c>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O58" s="21">
        <f t="shared" si="2"/>
        <v>0</v>
      </c>
      <c r="CP58" s="21">
        <f t="shared" si="3"/>
        <v>0</v>
      </c>
    </row>
    <row r="59" spans="1:94" x14ac:dyDescent="0.2">
      <c r="A59" s="3" t="str">
        <f>IF('Service providers'!A60="Enter name of Site 5", "", 'Service providers'!A60)</f>
        <v/>
      </c>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O59" s="21">
        <f t="shared" si="2"/>
        <v>0</v>
      </c>
      <c r="CP59" s="21">
        <f t="shared" si="3"/>
        <v>0</v>
      </c>
    </row>
    <row r="60" spans="1:94" x14ac:dyDescent="0.2">
      <c r="A60" s="3" t="str">
        <f>IF('Service providers'!A61="Enter name of Site 6", "", 'Service providers'!A61)</f>
        <v/>
      </c>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O60" s="21">
        <f t="shared" si="2"/>
        <v>0</v>
      </c>
      <c r="CP60" s="21">
        <f t="shared" si="3"/>
        <v>0</v>
      </c>
    </row>
    <row r="61" spans="1:94" x14ac:dyDescent="0.2">
      <c r="A61" s="3" t="str">
        <f>IF('Service providers'!A62="Enter name of Site 7", "", 'Service providers'!A62)</f>
        <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O61" s="21">
        <f t="shared" si="2"/>
        <v>0</v>
      </c>
      <c r="CP61" s="21">
        <f t="shared" si="3"/>
        <v>0</v>
      </c>
    </row>
    <row r="62" spans="1:94" x14ac:dyDescent="0.2">
      <c r="A62" s="3" t="str">
        <f>IF('Service providers'!A63="Enter name of Site 8", "", 'Service providers'!A63)</f>
        <v/>
      </c>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O62" s="21">
        <f t="shared" si="2"/>
        <v>0</v>
      </c>
      <c r="CP62" s="21">
        <f t="shared" si="3"/>
        <v>0</v>
      </c>
    </row>
    <row r="63" spans="1:94" x14ac:dyDescent="0.2">
      <c r="A63" s="3" t="str">
        <f>IF('Service providers'!A64="Enter name of Site 9", "", 'Service providers'!A64)</f>
        <v/>
      </c>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O63" s="21">
        <f t="shared" si="2"/>
        <v>0</v>
      </c>
      <c r="CP63" s="21">
        <f t="shared" si="3"/>
        <v>0</v>
      </c>
    </row>
    <row r="64" spans="1:94" x14ac:dyDescent="0.2">
      <c r="A64" s="3" t="str">
        <f>IF('Service providers'!A65="Enter name of Site 10", "", 'Service providers'!A65)</f>
        <v/>
      </c>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O64" s="21">
        <f t="shared" si="2"/>
        <v>0</v>
      </c>
      <c r="CP64" s="21">
        <f t="shared" si="3"/>
        <v>0</v>
      </c>
    </row>
    <row r="65" spans="1:94" x14ac:dyDescent="0.2">
      <c r="A65" s="3" t="str">
        <f>IF('Service providers'!A66="Enter name of Site 11", "", 'Service providers'!A66)</f>
        <v/>
      </c>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O65" s="21">
        <f t="shared" si="2"/>
        <v>0</v>
      </c>
      <c r="CP65" s="21">
        <f t="shared" si="3"/>
        <v>0</v>
      </c>
    </row>
    <row r="66" spans="1:94" x14ac:dyDescent="0.2">
      <c r="A66" s="3" t="str">
        <f>IF('Service providers'!A67="Enter name of Site 12", "", 'Service providers'!A67)</f>
        <v/>
      </c>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O66" s="21">
        <f t="shared" si="2"/>
        <v>0</v>
      </c>
      <c r="CP66" s="21">
        <f t="shared" si="3"/>
        <v>0</v>
      </c>
    </row>
    <row r="67" spans="1:94" x14ac:dyDescent="0.2">
      <c r="A67" s="3" t="str">
        <f>IF('Service providers'!A68="Enter name of Site 13", "", 'Service providers'!A68)</f>
        <v/>
      </c>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O67" s="21">
        <f t="shared" si="2"/>
        <v>0</v>
      </c>
      <c r="CP67" s="21">
        <f t="shared" si="3"/>
        <v>0</v>
      </c>
    </row>
    <row r="68" spans="1:94" x14ac:dyDescent="0.2">
      <c r="A68" s="3" t="str">
        <f>IF('Service providers'!A69="Enter name of Site 14", "", 'Service providers'!A69)</f>
        <v/>
      </c>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O68" s="21">
        <f t="shared" si="2"/>
        <v>0</v>
      </c>
      <c r="CP68" s="21">
        <f t="shared" si="3"/>
        <v>0</v>
      </c>
    </row>
    <row r="69" spans="1:94" x14ac:dyDescent="0.2">
      <c r="A69" s="3" t="str">
        <f>IF('Service providers'!A70="Enter name of Site 15", "", 'Service providers'!A70)</f>
        <v/>
      </c>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O69" s="21">
        <f t="shared" si="2"/>
        <v>0</v>
      </c>
      <c r="CP69" s="21">
        <f t="shared" si="3"/>
        <v>0</v>
      </c>
    </row>
    <row r="70" spans="1:94" x14ac:dyDescent="0.2">
      <c r="A70" s="3" t="str">
        <f>IF('Service providers'!A71="Enter name of Site 16", "", 'Service providers'!A71)</f>
        <v/>
      </c>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O70" s="21">
        <f t="shared" si="2"/>
        <v>0</v>
      </c>
      <c r="CP70" s="21">
        <f t="shared" si="3"/>
        <v>0</v>
      </c>
    </row>
    <row r="71" spans="1:94" x14ac:dyDescent="0.2">
      <c r="A71" s="3" t="str">
        <f>IF('Service providers'!A72="Enter name of Site 17", "", 'Service providers'!A72)</f>
        <v/>
      </c>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O71" s="21">
        <f t="shared" si="2"/>
        <v>0</v>
      </c>
      <c r="CP71" s="21">
        <f t="shared" si="3"/>
        <v>0</v>
      </c>
    </row>
    <row r="72" spans="1:94" x14ac:dyDescent="0.2">
      <c r="A72" s="3" t="str">
        <f>IF('Service providers'!A73="Enter name of Site 18", "", 'Service providers'!A73)</f>
        <v/>
      </c>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O72" s="21">
        <f t="shared" si="2"/>
        <v>0</v>
      </c>
      <c r="CP72" s="21">
        <f t="shared" si="3"/>
        <v>0</v>
      </c>
    </row>
    <row r="73" spans="1:94" x14ac:dyDescent="0.2">
      <c r="A73" s="3" t="str">
        <f>IF('Service providers'!A74="Enter name of Site 19", "", 'Service providers'!A74)</f>
        <v/>
      </c>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O73" s="21">
        <f t="shared" si="2"/>
        <v>0</v>
      </c>
      <c r="CP73" s="21">
        <f t="shared" si="3"/>
        <v>0</v>
      </c>
    </row>
    <row r="74" spans="1:94" x14ac:dyDescent="0.2">
      <c r="A74" s="3" t="str">
        <f>IF('Service providers'!A75="Enter name of Site 20", "", 'Service providers'!A75)</f>
        <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O74" s="21">
        <f t="shared" si="2"/>
        <v>0</v>
      </c>
      <c r="CP74" s="21">
        <f t="shared" si="3"/>
        <v>0</v>
      </c>
    </row>
    <row r="75" spans="1:94" ht="15" x14ac:dyDescent="0.25">
      <c r="A75" s="74" t="str">
        <f>IF('Service providers'!A76="Enter name here", "", 'Service providers'!A76)</f>
        <v/>
      </c>
      <c r="B75" s="75"/>
      <c r="C75" s="76"/>
      <c r="D75" s="75"/>
      <c r="E75" s="75"/>
      <c r="F75" s="75"/>
      <c r="G75" s="76"/>
      <c r="H75" s="75"/>
      <c r="I75" s="75"/>
      <c r="J75" s="75"/>
      <c r="K75" s="76"/>
      <c r="L75" s="75"/>
      <c r="M75" s="75"/>
      <c r="N75" s="75"/>
      <c r="O75" s="76"/>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6"/>
      <c r="AR75" s="75"/>
      <c r="AS75" s="75"/>
      <c r="AT75" s="75"/>
      <c r="AU75" s="76"/>
      <c r="AV75" s="75"/>
      <c r="AW75" s="75"/>
      <c r="AX75" s="75"/>
      <c r="AY75" s="76"/>
      <c r="AZ75" s="75"/>
      <c r="BA75" s="75"/>
      <c r="BB75" s="75"/>
      <c r="BC75" s="76"/>
      <c r="BD75" s="75"/>
      <c r="BE75" s="75"/>
      <c r="BF75" s="75"/>
      <c r="BG75" s="76"/>
      <c r="BH75" s="75"/>
      <c r="BI75" s="75"/>
      <c r="BJ75" s="75"/>
      <c r="BK75" s="76"/>
      <c r="BL75" s="75"/>
      <c r="BM75" s="75"/>
      <c r="BN75" s="75"/>
      <c r="BO75" s="76"/>
      <c r="BP75" s="75"/>
      <c r="BQ75" s="75"/>
      <c r="BR75" s="75"/>
      <c r="BS75" s="76"/>
      <c r="BT75" s="75"/>
      <c r="BU75" s="75"/>
      <c r="BV75" s="75"/>
      <c r="BW75" s="76"/>
      <c r="BX75" s="75"/>
      <c r="BY75" s="75"/>
      <c r="BZ75" s="75"/>
      <c r="CA75" s="76"/>
      <c r="CB75" s="75"/>
      <c r="CC75" s="75"/>
      <c r="CD75" s="75"/>
      <c r="CE75" s="76"/>
      <c r="CF75" s="75"/>
      <c r="CG75" s="75"/>
      <c r="CH75" s="75"/>
      <c r="CI75" s="76"/>
      <c r="CJ75" s="75"/>
      <c r="CK75" s="75"/>
      <c r="CL75" s="75"/>
      <c r="CM75" s="76"/>
      <c r="CO75" s="75">
        <f t="shared" ref="CO75:CO95" si="4">C75+F75+I75+L75+O75+R75+U75+X75+AA75+AD75+AG75+AJ75+AM75+AP75+AS75+AV75+AY75+BB75+BE75+BH75+BK75+BN75+BQ75+BT75+BW75+BZ75+CC75+CF75+CI75+CL75</f>
        <v>0</v>
      </c>
      <c r="CP75" s="75">
        <f t="shared" ref="CP75:CP95" si="5">D75+G75+J75+M75+P75+S75+V75+Y75+AB75+AE75+AH75+AK75+AN75+AQ75+AT75+AW75+AZ75+BC75+BF75+BI75+BL75+BO75+BR75+BU75+BX75+CA75+CD75+CG75+CJ75+CM75</f>
        <v>0</v>
      </c>
    </row>
    <row r="76" spans="1:94" x14ac:dyDescent="0.2">
      <c r="A76" s="3" t="str">
        <f>IF('Service providers'!A77="Enter name of Site 1", "", 'Service providers'!A77)</f>
        <v/>
      </c>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O76" s="21">
        <f t="shared" si="4"/>
        <v>0</v>
      </c>
      <c r="CP76" s="21">
        <f t="shared" si="5"/>
        <v>0</v>
      </c>
    </row>
    <row r="77" spans="1:94" x14ac:dyDescent="0.2">
      <c r="A77" s="3" t="str">
        <f>IF('Service providers'!A78="Enter name of Site 2", "", 'Service providers'!A78)</f>
        <v/>
      </c>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O77" s="21">
        <f t="shared" si="4"/>
        <v>0</v>
      </c>
      <c r="CP77" s="21">
        <f t="shared" si="5"/>
        <v>0</v>
      </c>
    </row>
    <row r="78" spans="1:94" x14ac:dyDescent="0.2">
      <c r="A78" s="3" t="str">
        <f>IF('Service providers'!A79="Enter name of Site 3", "", 'Service providers'!A79)</f>
        <v/>
      </c>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O78" s="21">
        <f t="shared" si="4"/>
        <v>0</v>
      </c>
      <c r="CP78" s="21">
        <f t="shared" si="5"/>
        <v>0</v>
      </c>
    </row>
    <row r="79" spans="1:94" x14ac:dyDescent="0.2">
      <c r="A79" s="3" t="str">
        <f>IF('Service providers'!A80="Enter name of Site 4", "", 'Service providers'!A80)</f>
        <v/>
      </c>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O79" s="21">
        <f t="shared" si="4"/>
        <v>0</v>
      </c>
      <c r="CP79" s="21">
        <f t="shared" si="5"/>
        <v>0</v>
      </c>
    </row>
    <row r="80" spans="1:94" x14ac:dyDescent="0.2">
      <c r="A80" s="3" t="str">
        <f>IF('Service providers'!A81="Enter name of Site 5", "", 'Service providers'!A81)</f>
        <v/>
      </c>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O80" s="21">
        <f t="shared" si="4"/>
        <v>0</v>
      </c>
      <c r="CP80" s="21">
        <f t="shared" si="5"/>
        <v>0</v>
      </c>
    </row>
    <row r="81" spans="1:94" x14ac:dyDescent="0.2">
      <c r="A81" s="3" t="str">
        <f>IF('Service providers'!A82="Enter name of Site 6", "", 'Service providers'!A82)</f>
        <v/>
      </c>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O81" s="21">
        <f t="shared" si="4"/>
        <v>0</v>
      </c>
      <c r="CP81" s="21">
        <f t="shared" si="5"/>
        <v>0</v>
      </c>
    </row>
    <row r="82" spans="1:94" x14ac:dyDescent="0.2">
      <c r="A82" s="3" t="str">
        <f>IF('Service providers'!A83="Enter name of Site 7", "", 'Service providers'!A83)</f>
        <v/>
      </c>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O82" s="21">
        <f t="shared" si="4"/>
        <v>0</v>
      </c>
      <c r="CP82" s="21">
        <f t="shared" si="5"/>
        <v>0</v>
      </c>
    </row>
    <row r="83" spans="1:94" x14ac:dyDescent="0.2">
      <c r="A83" s="3" t="str">
        <f>IF('Service providers'!A84="Enter name of Site 8", "", 'Service providers'!A84)</f>
        <v/>
      </c>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O83" s="21">
        <f t="shared" si="4"/>
        <v>0</v>
      </c>
      <c r="CP83" s="21">
        <f t="shared" si="5"/>
        <v>0</v>
      </c>
    </row>
    <row r="84" spans="1:94" x14ac:dyDescent="0.2">
      <c r="A84" s="3" t="str">
        <f>IF('Service providers'!A85="Enter name of Site 9", "", 'Service providers'!A85)</f>
        <v/>
      </c>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O84" s="21">
        <f t="shared" si="4"/>
        <v>0</v>
      </c>
      <c r="CP84" s="21">
        <f t="shared" si="5"/>
        <v>0</v>
      </c>
    </row>
    <row r="85" spans="1:94" x14ac:dyDescent="0.2">
      <c r="A85" s="3" t="str">
        <f>IF('Service providers'!A86="Enter name of Site 10", "", 'Service providers'!A86)</f>
        <v/>
      </c>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O85" s="21">
        <f t="shared" si="4"/>
        <v>0</v>
      </c>
      <c r="CP85" s="21">
        <f t="shared" si="5"/>
        <v>0</v>
      </c>
    </row>
    <row r="86" spans="1:94" x14ac:dyDescent="0.2">
      <c r="A86" s="3" t="str">
        <f>IF('Service providers'!A87="Enter name of Site 11", "", 'Service providers'!A87)</f>
        <v/>
      </c>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O86" s="21">
        <f t="shared" si="4"/>
        <v>0</v>
      </c>
      <c r="CP86" s="21">
        <f t="shared" si="5"/>
        <v>0</v>
      </c>
    </row>
    <row r="87" spans="1:94" x14ac:dyDescent="0.2">
      <c r="A87" s="3" t="str">
        <f>IF('Service providers'!A88="Enter name of Site 12", "", 'Service providers'!A88)</f>
        <v/>
      </c>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O87" s="21">
        <f t="shared" si="4"/>
        <v>0</v>
      </c>
      <c r="CP87" s="21">
        <f t="shared" si="5"/>
        <v>0</v>
      </c>
    </row>
    <row r="88" spans="1:94" x14ac:dyDescent="0.2">
      <c r="A88" s="3" t="str">
        <f>IF('Service providers'!A89="Enter name of Site 13", "", 'Service providers'!A89)</f>
        <v/>
      </c>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O88" s="21">
        <f t="shared" si="4"/>
        <v>0</v>
      </c>
      <c r="CP88" s="21">
        <f t="shared" si="5"/>
        <v>0</v>
      </c>
    </row>
    <row r="89" spans="1:94" x14ac:dyDescent="0.2">
      <c r="A89" s="3" t="str">
        <f>IF('Service providers'!A90="Enter name of Site 14", "", 'Service providers'!A90)</f>
        <v/>
      </c>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O89" s="21">
        <f t="shared" si="4"/>
        <v>0</v>
      </c>
      <c r="CP89" s="21">
        <f t="shared" si="5"/>
        <v>0</v>
      </c>
    </row>
    <row r="90" spans="1:94" x14ac:dyDescent="0.2">
      <c r="A90" s="3" t="str">
        <f>IF('Service providers'!A91="Enter name of Site 15", "", 'Service providers'!A91)</f>
        <v/>
      </c>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O90" s="21">
        <f t="shared" si="4"/>
        <v>0</v>
      </c>
      <c r="CP90" s="21">
        <f t="shared" si="5"/>
        <v>0</v>
      </c>
    </row>
    <row r="91" spans="1:94" x14ac:dyDescent="0.2">
      <c r="A91" s="3" t="str">
        <f>IF('Service providers'!A92="Enter name of Site 16", "", 'Service providers'!A92)</f>
        <v/>
      </c>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O91" s="21">
        <f t="shared" si="4"/>
        <v>0</v>
      </c>
      <c r="CP91" s="21">
        <f t="shared" si="5"/>
        <v>0</v>
      </c>
    </row>
    <row r="92" spans="1:94" x14ac:dyDescent="0.2">
      <c r="A92" s="3" t="str">
        <f>IF('Service providers'!A93="Enter name of Site 17", "", 'Service providers'!A93)</f>
        <v/>
      </c>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O92" s="21">
        <f t="shared" si="4"/>
        <v>0</v>
      </c>
      <c r="CP92" s="21">
        <f t="shared" si="5"/>
        <v>0</v>
      </c>
    </row>
    <row r="93" spans="1:94" x14ac:dyDescent="0.2">
      <c r="A93" s="3" t="str">
        <f>IF('Service providers'!A94="Enter name of Site 18", "", 'Service providers'!A94)</f>
        <v/>
      </c>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O93" s="21">
        <f t="shared" si="4"/>
        <v>0</v>
      </c>
      <c r="CP93" s="21">
        <f t="shared" si="5"/>
        <v>0</v>
      </c>
    </row>
    <row r="94" spans="1:94" x14ac:dyDescent="0.2">
      <c r="A94" s="3" t="str">
        <f>IF('Service providers'!A95="Enter name of Site 19", "", 'Service providers'!A95)</f>
        <v/>
      </c>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O94" s="21">
        <f t="shared" si="4"/>
        <v>0</v>
      </c>
      <c r="CP94" s="21">
        <f t="shared" si="5"/>
        <v>0</v>
      </c>
    </row>
    <row r="95" spans="1:94" x14ac:dyDescent="0.2">
      <c r="A95" s="3" t="str">
        <f>IF('Service providers'!A96="Enter name of Site 20", "", 'Service providers'!A96)</f>
        <v/>
      </c>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O95" s="21">
        <f t="shared" si="4"/>
        <v>0</v>
      </c>
      <c r="CP95" s="21">
        <f t="shared" si="5"/>
        <v>0</v>
      </c>
    </row>
    <row r="96" spans="1:94" ht="15" x14ac:dyDescent="0.25">
      <c r="A96" s="74" t="str">
        <f>IF('Service providers'!A97="Enter name here", "", 'Service providers'!A97)</f>
        <v/>
      </c>
      <c r="B96" s="75"/>
      <c r="C96" s="76"/>
      <c r="D96" s="75"/>
      <c r="E96" s="75"/>
      <c r="F96" s="75"/>
      <c r="G96" s="76"/>
      <c r="H96" s="75"/>
      <c r="I96" s="75"/>
      <c r="J96" s="75"/>
      <c r="K96" s="76"/>
      <c r="L96" s="75"/>
      <c r="M96" s="75"/>
      <c r="N96" s="75"/>
      <c r="O96" s="76"/>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6"/>
      <c r="AR96" s="75"/>
      <c r="AS96" s="75"/>
      <c r="AT96" s="75"/>
      <c r="AU96" s="76"/>
      <c r="AV96" s="75"/>
      <c r="AW96" s="75"/>
      <c r="AX96" s="75"/>
      <c r="AY96" s="76"/>
      <c r="AZ96" s="75"/>
      <c r="BA96" s="75"/>
      <c r="BB96" s="75"/>
      <c r="BC96" s="76"/>
      <c r="BD96" s="75"/>
      <c r="BE96" s="75"/>
      <c r="BF96" s="75"/>
      <c r="BG96" s="76"/>
      <c r="BH96" s="75"/>
      <c r="BI96" s="75"/>
      <c r="BJ96" s="75"/>
      <c r="BK96" s="76"/>
      <c r="BL96" s="75"/>
      <c r="BM96" s="75"/>
      <c r="BN96" s="75"/>
      <c r="BO96" s="76"/>
      <c r="BP96" s="75"/>
      <c r="BQ96" s="75"/>
      <c r="BR96" s="75"/>
      <c r="BS96" s="76"/>
      <c r="BT96" s="75"/>
      <c r="BU96" s="75"/>
      <c r="BV96" s="75"/>
      <c r="BW96" s="76"/>
      <c r="BX96" s="75"/>
      <c r="BY96" s="75"/>
      <c r="BZ96" s="75"/>
      <c r="CA96" s="76"/>
      <c r="CB96" s="75"/>
      <c r="CC96" s="75"/>
      <c r="CD96" s="75"/>
      <c r="CE96" s="76"/>
      <c r="CF96" s="75"/>
      <c r="CG96" s="75"/>
      <c r="CH96" s="75"/>
      <c r="CI96" s="76"/>
      <c r="CJ96" s="75"/>
      <c r="CK96" s="75"/>
      <c r="CL96" s="75"/>
      <c r="CM96" s="76"/>
      <c r="CO96" s="75">
        <f t="shared" si="1"/>
        <v>0</v>
      </c>
      <c r="CP96" s="75">
        <f t="shared" si="1"/>
        <v>0</v>
      </c>
    </row>
    <row r="97" spans="1:94" x14ac:dyDescent="0.2">
      <c r="A97" s="3" t="str">
        <f>IF('Service providers'!A98="Enter name of Site 1", "", 'Service providers'!A98)</f>
        <v/>
      </c>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O97" s="21">
        <f t="shared" si="1"/>
        <v>0</v>
      </c>
      <c r="CP97" s="21">
        <f t="shared" si="1"/>
        <v>0</v>
      </c>
    </row>
    <row r="98" spans="1:94" x14ac:dyDescent="0.2">
      <c r="A98" s="3" t="str">
        <f>IF('Service providers'!A99="Enter name of Site 2", "", 'Service providers'!A99)</f>
        <v/>
      </c>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O98" s="21">
        <f t="shared" si="1"/>
        <v>0</v>
      </c>
      <c r="CP98" s="21">
        <f t="shared" si="1"/>
        <v>0</v>
      </c>
    </row>
    <row r="99" spans="1:94" x14ac:dyDescent="0.2">
      <c r="A99" s="3" t="str">
        <f>IF('Service providers'!A100="Enter name of Site 3", "", 'Service providers'!A100)</f>
        <v/>
      </c>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O99" s="21">
        <f t="shared" si="1"/>
        <v>0</v>
      </c>
      <c r="CP99" s="21">
        <f t="shared" si="1"/>
        <v>0</v>
      </c>
    </row>
    <row r="100" spans="1:94" x14ac:dyDescent="0.2">
      <c r="A100" s="3" t="str">
        <f>IF('Service providers'!A101="Enter name of Site 4", "", 'Service providers'!A101)</f>
        <v/>
      </c>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O100" s="21">
        <f t="shared" si="1"/>
        <v>0</v>
      </c>
      <c r="CP100" s="21">
        <f t="shared" si="1"/>
        <v>0</v>
      </c>
    </row>
    <row r="101" spans="1:94" x14ac:dyDescent="0.2">
      <c r="A101" s="3" t="str">
        <f>IF('Service providers'!A102="Enter name of Site 5", "", 'Service providers'!A102)</f>
        <v/>
      </c>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O101" s="21">
        <f t="shared" si="1"/>
        <v>0</v>
      </c>
      <c r="CP101" s="21">
        <f t="shared" si="1"/>
        <v>0</v>
      </c>
    </row>
    <row r="102" spans="1:94" x14ac:dyDescent="0.2">
      <c r="A102" s="3" t="str">
        <f>IF('Service providers'!A103="Enter name of Site 6", "", 'Service providers'!A103)</f>
        <v/>
      </c>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O102" s="21">
        <f t="shared" si="1"/>
        <v>0</v>
      </c>
      <c r="CP102" s="21">
        <f t="shared" si="1"/>
        <v>0</v>
      </c>
    </row>
    <row r="103" spans="1:94" x14ac:dyDescent="0.2">
      <c r="A103" s="3" t="str">
        <f>IF('Service providers'!A104="Enter name of Site 7", "", 'Service providers'!A104)</f>
        <v/>
      </c>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O103" s="21">
        <f t="shared" si="1"/>
        <v>0</v>
      </c>
      <c r="CP103" s="21">
        <f t="shared" si="1"/>
        <v>0</v>
      </c>
    </row>
    <row r="104" spans="1:94" x14ac:dyDescent="0.2">
      <c r="A104" s="3" t="str">
        <f>IF('Service providers'!A105="Enter name of Site 8", "", 'Service providers'!A105)</f>
        <v/>
      </c>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O104" s="21">
        <f t="shared" si="1"/>
        <v>0</v>
      </c>
      <c r="CP104" s="21">
        <f t="shared" si="1"/>
        <v>0</v>
      </c>
    </row>
    <row r="105" spans="1:94" x14ac:dyDescent="0.2">
      <c r="A105" s="3" t="str">
        <f>IF('Service providers'!A106="Enter name of Site 9", "", 'Service providers'!A106)</f>
        <v/>
      </c>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O105" s="21">
        <f t="shared" si="1"/>
        <v>0</v>
      </c>
      <c r="CP105" s="21">
        <f t="shared" si="1"/>
        <v>0</v>
      </c>
    </row>
    <row r="106" spans="1:94" x14ac:dyDescent="0.2">
      <c r="A106" s="3" t="str">
        <f>IF('Service providers'!A107="Enter name of Site 10", "", 'Service providers'!A107)</f>
        <v/>
      </c>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O106" s="21">
        <f t="shared" si="1"/>
        <v>0</v>
      </c>
      <c r="CP106" s="21">
        <f t="shared" si="1"/>
        <v>0</v>
      </c>
    </row>
    <row r="107" spans="1:94" x14ac:dyDescent="0.2">
      <c r="A107" s="3" t="str">
        <f>IF('Service providers'!A108="Enter name of Site 11", "", 'Service providers'!A108)</f>
        <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O107" s="21">
        <f t="shared" si="1"/>
        <v>0</v>
      </c>
      <c r="CP107" s="21">
        <f t="shared" si="1"/>
        <v>0</v>
      </c>
    </row>
    <row r="108" spans="1:94" x14ac:dyDescent="0.2">
      <c r="A108" s="3" t="str">
        <f>IF('Service providers'!A109="Enter name of Site 12", "", 'Service providers'!A109)</f>
        <v/>
      </c>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O108" s="21">
        <f t="shared" si="1"/>
        <v>0</v>
      </c>
      <c r="CP108" s="21">
        <f t="shared" si="1"/>
        <v>0</v>
      </c>
    </row>
    <row r="109" spans="1:94" x14ac:dyDescent="0.2">
      <c r="A109" s="3" t="str">
        <f>IF('Service providers'!A110="Enter name of Site 13", "", 'Service providers'!A110)</f>
        <v/>
      </c>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O109" s="21">
        <f t="shared" si="1"/>
        <v>0</v>
      </c>
      <c r="CP109" s="21">
        <f t="shared" si="1"/>
        <v>0</v>
      </c>
    </row>
    <row r="110" spans="1:94" x14ac:dyDescent="0.2">
      <c r="A110" s="3" t="str">
        <f>IF('Service providers'!A111="Enter name of Site 14", "", 'Service providers'!A111)</f>
        <v/>
      </c>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O110" s="21">
        <f t="shared" si="1"/>
        <v>0</v>
      </c>
      <c r="CP110" s="21">
        <f t="shared" si="1"/>
        <v>0</v>
      </c>
    </row>
    <row r="111" spans="1:94" x14ac:dyDescent="0.2">
      <c r="A111" s="3" t="str">
        <f>IF('Service providers'!A112="Enter name of Site 15", "", 'Service providers'!A112)</f>
        <v/>
      </c>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O111" s="21">
        <f t="shared" si="1"/>
        <v>0</v>
      </c>
      <c r="CP111" s="21">
        <f t="shared" si="1"/>
        <v>0</v>
      </c>
    </row>
    <row r="112" spans="1:94" x14ac:dyDescent="0.2">
      <c r="A112" s="3" t="str">
        <f>IF('Service providers'!A113="Enter name of Site 16", "", 'Service providers'!A113)</f>
        <v/>
      </c>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O112" s="21">
        <f t="shared" si="1"/>
        <v>0</v>
      </c>
      <c r="CP112" s="21">
        <f t="shared" si="1"/>
        <v>0</v>
      </c>
    </row>
    <row r="113" spans="1:94" x14ac:dyDescent="0.2">
      <c r="A113" s="3" t="str">
        <f>IF('Service providers'!A114="Enter name of Site 17", "", 'Service providers'!A114)</f>
        <v/>
      </c>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O113" s="21">
        <f t="shared" si="1"/>
        <v>0</v>
      </c>
      <c r="CP113" s="21">
        <f t="shared" si="1"/>
        <v>0</v>
      </c>
    </row>
    <row r="114" spans="1:94" x14ac:dyDescent="0.2">
      <c r="A114" s="3" t="str">
        <f>IF('Service providers'!A115="Enter name of Site 18", "", 'Service providers'!A115)</f>
        <v/>
      </c>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O114" s="21">
        <f t="shared" si="1"/>
        <v>0</v>
      </c>
      <c r="CP114" s="21">
        <f t="shared" si="1"/>
        <v>0</v>
      </c>
    </row>
    <row r="115" spans="1:94" x14ac:dyDescent="0.2">
      <c r="A115" s="3" t="str">
        <f>IF('Service providers'!A116="Enter name of Site 19", "", 'Service providers'!A116)</f>
        <v/>
      </c>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O115" s="21">
        <f t="shared" si="1"/>
        <v>0</v>
      </c>
      <c r="CP115" s="21">
        <f t="shared" si="1"/>
        <v>0</v>
      </c>
    </row>
    <row r="116" spans="1:94" x14ac:dyDescent="0.2">
      <c r="A116" s="3" t="str">
        <f>IF('Service providers'!A117="Enter name of Site 20", "", 'Service providers'!A117)</f>
        <v/>
      </c>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O116" s="21">
        <f t="shared" si="1"/>
        <v>0</v>
      </c>
      <c r="CP116" s="21">
        <f t="shared" si="1"/>
        <v>0</v>
      </c>
    </row>
    <row r="117" spans="1:94" ht="15" x14ac:dyDescent="0.25">
      <c r="A117" s="74" t="str">
        <f>IF('Service providers'!A118="Enter name here", "", 'Service providers'!A118)</f>
        <v/>
      </c>
      <c r="B117" s="75"/>
      <c r="C117" s="76"/>
      <c r="D117" s="75"/>
      <c r="E117" s="75"/>
      <c r="F117" s="75"/>
      <c r="G117" s="76"/>
      <c r="H117" s="75"/>
      <c r="I117" s="75"/>
      <c r="J117" s="75"/>
      <c r="K117" s="76"/>
      <c r="L117" s="75"/>
      <c r="M117" s="75"/>
      <c r="N117" s="75"/>
      <c r="O117" s="76"/>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6"/>
      <c r="AR117" s="75"/>
      <c r="AS117" s="75"/>
      <c r="AT117" s="75"/>
      <c r="AU117" s="76"/>
      <c r="AV117" s="75"/>
      <c r="AW117" s="75"/>
      <c r="AX117" s="75"/>
      <c r="AY117" s="76"/>
      <c r="AZ117" s="75"/>
      <c r="BA117" s="75"/>
      <c r="BB117" s="75"/>
      <c r="BC117" s="76"/>
      <c r="BD117" s="75"/>
      <c r="BE117" s="75"/>
      <c r="BF117" s="75"/>
      <c r="BG117" s="76"/>
      <c r="BH117" s="75"/>
      <c r="BI117" s="75"/>
      <c r="BJ117" s="75"/>
      <c r="BK117" s="76"/>
      <c r="BL117" s="75"/>
      <c r="BM117" s="75"/>
      <c r="BN117" s="75"/>
      <c r="BO117" s="76"/>
      <c r="BP117" s="75"/>
      <c r="BQ117" s="75"/>
      <c r="BR117" s="75"/>
      <c r="BS117" s="76"/>
      <c r="BT117" s="75"/>
      <c r="BU117" s="75"/>
      <c r="BV117" s="75"/>
      <c r="BW117" s="76"/>
      <c r="BX117" s="75"/>
      <c r="BY117" s="75"/>
      <c r="BZ117" s="75"/>
      <c r="CA117" s="76"/>
      <c r="CB117" s="75"/>
      <c r="CC117" s="75"/>
      <c r="CD117" s="75"/>
      <c r="CE117" s="76"/>
      <c r="CF117" s="75"/>
      <c r="CG117" s="75"/>
      <c r="CH117" s="75"/>
      <c r="CI117" s="76"/>
      <c r="CJ117" s="75"/>
      <c r="CK117" s="75"/>
      <c r="CL117" s="75"/>
      <c r="CM117" s="76"/>
      <c r="CO117" s="75">
        <f t="shared" ref="CO117:CP158" si="6">C117+F117+I117+L117+O117+R117+U117+X117+AA117+AD117+AG117+AJ117+AM117+AP117+AS117+AV117+AY117+BB117+BE117+BH117+BK117+BN117+BQ117+BT117+BW117+BZ117+CC117+CF117+CI117+CL117</f>
        <v>0</v>
      </c>
      <c r="CP117" s="75">
        <f t="shared" si="6"/>
        <v>0</v>
      </c>
    </row>
    <row r="118" spans="1:94" x14ac:dyDescent="0.2">
      <c r="A118" s="3" t="str">
        <f>IF('Service providers'!A119="Enter name of Site 1", "", 'Service providers'!A119)</f>
        <v/>
      </c>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O118" s="21">
        <f t="shared" si="6"/>
        <v>0</v>
      </c>
      <c r="CP118" s="21">
        <f t="shared" si="6"/>
        <v>0</v>
      </c>
    </row>
    <row r="119" spans="1:94" x14ac:dyDescent="0.2">
      <c r="A119" s="3" t="str">
        <f>IF('Service providers'!A120="Enter name of Site 2", "", 'Service providers'!A120)</f>
        <v/>
      </c>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O119" s="21">
        <f t="shared" si="6"/>
        <v>0</v>
      </c>
      <c r="CP119" s="21">
        <f t="shared" si="6"/>
        <v>0</v>
      </c>
    </row>
    <row r="120" spans="1:94" x14ac:dyDescent="0.2">
      <c r="A120" s="3" t="str">
        <f>IF('Service providers'!A121="Enter name of Site 3", "", 'Service providers'!A121)</f>
        <v/>
      </c>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O120" s="21">
        <f t="shared" si="6"/>
        <v>0</v>
      </c>
      <c r="CP120" s="21">
        <f t="shared" si="6"/>
        <v>0</v>
      </c>
    </row>
    <row r="121" spans="1:94" x14ac:dyDescent="0.2">
      <c r="A121" s="3" t="str">
        <f>IF('Service providers'!A122="Enter name of Site 4", "", 'Service providers'!A122)</f>
        <v/>
      </c>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O121" s="21">
        <f t="shared" si="6"/>
        <v>0</v>
      </c>
      <c r="CP121" s="21">
        <f t="shared" si="6"/>
        <v>0</v>
      </c>
    </row>
    <row r="122" spans="1:94" x14ac:dyDescent="0.2">
      <c r="A122" s="3" t="str">
        <f>IF('Service providers'!A123="Enter name of Site 5", "", 'Service providers'!A123)</f>
        <v/>
      </c>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O122" s="21">
        <f t="shared" si="6"/>
        <v>0</v>
      </c>
      <c r="CP122" s="21">
        <f t="shared" si="6"/>
        <v>0</v>
      </c>
    </row>
    <row r="123" spans="1:94" x14ac:dyDescent="0.2">
      <c r="A123" s="3" t="str">
        <f>IF('Service providers'!A124="Enter name of Site 6", "", 'Service providers'!A124)</f>
        <v/>
      </c>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O123" s="21">
        <f t="shared" si="6"/>
        <v>0</v>
      </c>
      <c r="CP123" s="21">
        <f t="shared" si="6"/>
        <v>0</v>
      </c>
    </row>
    <row r="124" spans="1:94" x14ac:dyDescent="0.2">
      <c r="A124" s="3" t="str">
        <f>IF('Service providers'!A125="Enter name of Site 7", "", 'Service providers'!A125)</f>
        <v/>
      </c>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O124" s="21">
        <f t="shared" si="6"/>
        <v>0</v>
      </c>
      <c r="CP124" s="21">
        <f t="shared" si="6"/>
        <v>0</v>
      </c>
    </row>
    <row r="125" spans="1:94" x14ac:dyDescent="0.2">
      <c r="A125" s="3" t="str">
        <f>IF('Service providers'!A126="Enter name of Site 8", "", 'Service providers'!A126)</f>
        <v/>
      </c>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O125" s="21">
        <f t="shared" si="6"/>
        <v>0</v>
      </c>
      <c r="CP125" s="21">
        <f t="shared" si="6"/>
        <v>0</v>
      </c>
    </row>
    <row r="126" spans="1:94" x14ac:dyDescent="0.2">
      <c r="A126" s="3" t="str">
        <f>IF('Service providers'!A127="Enter name of Site 9", "", 'Service providers'!A127)</f>
        <v/>
      </c>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O126" s="21">
        <f t="shared" si="6"/>
        <v>0</v>
      </c>
      <c r="CP126" s="21">
        <f t="shared" si="6"/>
        <v>0</v>
      </c>
    </row>
    <row r="127" spans="1:94" x14ac:dyDescent="0.2">
      <c r="A127" s="3" t="str">
        <f>IF('Service providers'!A128="Enter name of Site 10", "", 'Service providers'!A128)</f>
        <v/>
      </c>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O127" s="21">
        <f t="shared" si="6"/>
        <v>0</v>
      </c>
      <c r="CP127" s="21">
        <f t="shared" si="6"/>
        <v>0</v>
      </c>
    </row>
    <row r="128" spans="1:94" x14ac:dyDescent="0.2">
      <c r="A128" s="3" t="str">
        <f>IF('Service providers'!A129="Enter name of Site 11", "", 'Service providers'!A129)</f>
        <v/>
      </c>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O128" s="21">
        <f t="shared" si="6"/>
        <v>0</v>
      </c>
      <c r="CP128" s="21">
        <f t="shared" si="6"/>
        <v>0</v>
      </c>
    </row>
    <row r="129" spans="1:94" x14ac:dyDescent="0.2">
      <c r="A129" s="3" t="str">
        <f>IF('Service providers'!A130="Enter name of Site 12", "", 'Service providers'!A130)</f>
        <v/>
      </c>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O129" s="21">
        <f t="shared" si="6"/>
        <v>0</v>
      </c>
      <c r="CP129" s="21">
        <f t="shared" si="6"/>
        <v>0</v>
      </c>
    </row>
    <row r="130" spans="1:94" x14ac:dyDescent="0.2">
      <c r="A130" s="3" t="str">
        <f>IF('Service providers'!A131="Enter name of Site 13", "", 'Service providers'!A131)</f>
        <v/>
      </c>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O130" s="21">
        <f t="shared" si="6"/>
        <v>0</v>
      </c>
      <c r="CP130" s="21">
        <f t="shared" si="6"/>
        <v>0</v>
      </c>
    </row>
    <row r="131" spans="1:94" x14ac:dyDescent="0.2">
      <c r="A131" s="3" t="str">
        <f>IF('Service providers'!A132="Enter name of Site 14", "", 'Service providers'!A132)</f>
        <v/>
      </c>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O131" s="21">
        <f t="shared" si="6"/>
        <v>0</v>
      </c>
      <c r="CP131" s="21">
        <f t="shared" si="6"/>
        <v>0</v>
      </c>
    </row>
    <row r="132" spans="1:94" x14ac:dyDescent="0.2">
      <c r="A132" s="3" t="str">
        <f>IF('Service providers'!A133="Enter name of Site 15", "", 'Service providers'!A133)</f>
        <v/>
      </c>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O132" s="21">
        <f t="shared" si="6"/>
        <v>0</v>
      </c>
      <c r="CP132" s="21">
        <f t="shared" si="6"/>
        <v>0</v>
      </c>
    </row>
    <row r="133" spans="1:94" x14ac:dyDescent="0.2">
      <c r="A133" s="3" t="str">
        <f>IF('Service providers'!A134="Enter name of Site 16", "", 'Service providers'!A134)</f>
        <v/>
      </c>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O133" s="21">
        <f t="shared" si="6"/>
        <v>0</v>
      </c>
      <c r="CP133" s="21">
        <f t="shared" si="6"/>
        <v>0</v>
      </c>
    </row>
    <row r="134" spans="1:94" x14ac:dyDescent="0.2">
      <c r="A134" s="3" t="str">
        <f>IF('Service providers'!A135="Enter name of Site 17", "", 'Service providers'!A135)</f>
        <v/>
      </c>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O134" s="21">
        <f t="shared" si="6"/>
        <v>0</v>
      </c>
      <c r="CP134" s="21">
        <f t="shared" si="6"/>
        <v>0</v>
      </c>
    </row>
    <row r="135" spans="1:94" x14ac:dyDescent="0.2">
      <c r="A135" s="3" t="str">
        <f>IF('Service providers'!A136="Enter name of Site 18", "", 'Service providers'!A136)</f>
        <v/>
      </c>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O135" s="21">
        <f t="shared" si="6"/>
        <v>0</v>
      </c>
      <c r="CP135" s="21">
        <f t="shared" si="6"/>
        <v>0</v>
      </c>
    </row>
    <row r="136" spans="1:94" x14ac:dyDescent="0.2">
      <c r="A136" s="3" t="str">
        <f>IF('Service providers'!A137="Enter name of Site 19", "", 'Service providers'!A137)</f>
        <v/>
      </c>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O136" s="21">
        <f t="shared" si="6"/>
        <v>0</v>
      </c>
      <c r="CP136" s="21">
        <f t="shared" si="6"/>
        <v>0</v>
      </c>
    </row>
    <row r="137" spans="1:94" x14ac:dyDescent="0.2">
      <c r="A137" s="3" t="str">
        <f>IF('Service providers'!A138="Enter name of Site 20", "", 'Service providers'!A138)</f>
        <v/>
      </c>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O137" s="21">
        <f t="shared" si="6"/>
        <v>0</v>
      </c>
      <c r="CP137" s="21">
        <f t="shared" si="6"/>
        <v>0</v>
      </c>
    </row>
    <row r="138" spans="1:94" ht="15" x14ac:dyDescent="0.25">
      <c r="A138" s="74" t="str">
        <f>IF('Service providers'!A139="Enter name here", "", 'Service providers'!A139)</f>
        <v/>
      </c>
      <c r="B138" s="75"/>
      <c r="C138" s="76"/>
      <c r="D138" s="75"/>
      <c r="E138" s="75"/>
      <c r="F138" s="75"/>
      <c r="G138" s="76"/>
      <c r="H138" s="75"/>
      <c r="I138" s="75"/>
      <c r="J138" s="75"/>
      <c r="K138" s="76"/>
      <c r="L138" s="75"/>
      <c r="M138" s="75"/>
      <c r="N138" s="75"/>
      <c r="O138" s="76"/>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6"/>
      <c r="AR138" s="75"/>
      <c r="AS138" s="75"/>
      <c r="AT138" s="75"/>
      <c r="AU138" s="76"/>
      <c r="AV138" s="75"/>
      <c r="AW138" s="75"/>
      <c r="AX138" s="75"/>
      <c r="AY138" s="76"/>
      <c r="AZ138" s="75"/>
      <c r="BA138" s="75"/>
      <c r="BB138" s="75"/>
      <c r="BC138" s="76"/>
      <c r="BD138" s="75"/>
      <c r="BE138" s="75"/>
      <c r="BF138" s="75"/>
      <c r="BG138" s="76"/>
      <c r="BH138" s="75"/>
      <c r="BI138" s="75"/>
      <c r="BJ138" s="75"/>
      <c r="BK138" s="76"/>
      <c r="BL138" s="75"/>
      <c r="BM138" s="75"/>
      <c r="BN138" s="75"/>
      <c r="BO138" s="76"/>
      <c r="BP138" s="75"/>
      <c r="BQ138" s="75"/>
      <c r="BR138" s="75"/>
      <c r="BS138" s="76"/>
      <c r="BT138" s="75"/>
      <c r="BU138" s="75"/>
      <c r="BV138" s="75"/>
      <c r="BW138" s="76"/>
      <c r="BX138" s="75"/>
      <c r="BY138" s="75"/>
      <c r="BZ138" s="75"/>
      <c r="CA138" s="76"/>
      <c r="CB138" s="75"/>
      <c r="CC138" s="75"/>
      <c r="CD138" s="75"/>
      <c r="CE138" s="76"/>
      <c r="CF138" s="75"/>
      <c r="CG138" s="75"/>
      <c r="CH138" s="75"/>
      <c r="CI138" s="76"/>
      <c r="CJ138" s="75"/>
      <c r="CK138" s="75"/>
      <c r="CL138" s="75"/>
      <c r="CM138" s="76"/>
      <c r="CO138" s="75">
        <f t="shared" si="6"/>
        <v>0</v>
      </c>
      <c r="CP138" s="75">
        <f t="shared" si="6"/>
        <v>0</v>
      </c>
    </row>
    <row r="139" spans="1:94" x14ac:dyDescent="0.2">
      <c r="A139" s="3" t="str">
        <f>IF('Service providers'!A140="Enter name of Site 1", "", 'Service providers'!A140)</f>
        <v/>
      </c>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O139" s="21">
        <f t="shared" si="6"/>
        <v>0</v>
      </c>
      <c r="CP139" s="21">
        <f t="shared" si="6"/>
        <v>0</v>
      </c>
    </row>
    <row r="140" spans="1:94" x14ac:dyDescent="0.2">
      <c r="A140" s="3" t="str">
        <f>IF('Service providers'!A141="Enter name of Site 2", "", 'Service providers'!A141)</f>
        <v/>
      </c>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O140" s="21">
        <f t="shared" si="6"/>
        <v>0</v>
      </c>
      <c r="CP140" s="21">
        <f t="shared" si="6"/>
        <v>0</v>
      </c>
    </row>
    <row r="141" spans="1:94" x14ac:dyDescent="0.2">
      <c r="A141" s="3" t="str">
        <f>IF('Service providers'!A142="Enter name of Site 3", "", 'Service providers'!A142)</f>
        <v/>
      </c>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O141" s="21">
        <f t="shared" si="6"/>
        <v>0</v>
      </c>
      <c r="CP141" s="21">
        <f t="shared" si="6"/>
        <v>0</v>
      </c>
    </row>
    <row r="142" spans="1:94" x14ac:dyDescent="0.2">
      <c r="A142" s="3" t="str">
        <f>IF('Service providers'!A143="Enter name of Site 4", "", 'Service providers'!A143)</f>
        <v/>
      </c>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O142" s="21">
        <f t="shared" si="6"/>
        <v>0</v>
      </c>
      <c r="CP142" s="21">
        <f t="shared" si="6"/>
        <v>0</v>
      </c>
    </row>
    <row r="143" spans="1:94" x14ac:dyDescent="0.2">
      <c r="A143" s="3" t="str">
        <f>IF('Service providers'!A144="Enter name of Site 5", "", 'Service providers'!A144)</f>
        <v/>
      </c>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O143" s="21">
        <f t="shared" si="6"/>
        <v>0</v>
      </c>
      <c r="CP143" s="21">
        <f t="shared" si="6"/>
        <v>0</v>
      </c>
    </row>
    <row r="144" spans="1:94" x14ac:dyDescent="0.2">
      <c r="A144" s="3" t="str">
        <f>IF('Service providers'!A145="Enter name of Site 6", "", 'Service providers'!A145)</f>
        <v/>
      </c>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O144" s="21">
        <f t="shared" si="6"/>
        <v>0</v>
      </c>
      <c r="CP144" s="21">
        <f t="shared" si="6"/>
        <v>0</v>
      </c>
    </row>
    <row r="145" spans="1:94" x14ac:dyDescent="0.2">
      <c r="A145" s="3" t="str">
        <f>IF('Service providers'!A146="Enter name of Site 7", "", 'Service providers'!A146)</f>
        <v/>
      </c>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O145" s="21">
        <f t="shared" si="6"/>
        <v>0</v>
      </c>
      <c r="CP145" s="21">
        <f t="shared" si="6"/>
        <v>0</v>
      </c>
    </row>
    <row r="146" spans="1:94" x14ac:dyDescent="0.2">
      <c r="A146" s="3" t="str">
        <f>IF('Service providers'!A147="Enter name of Site 8", "", 'Service providers'!A147)</f>
        <v/>
      </c>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O146" s="21">
        <f t="shared" si="6"/>
        <v>0</v>
      </c>
      <c r="CP146" s="21">
        <f t="shared" si="6"/>
        <v>0</v>
      </c>
    </row>
    <row r="147" spans="1:94" x14ac:dyDescent="0.2">
      <c r="A147" s="3" t="str">
        <f>IF('Service providers'!A148="Enter name of Site 9", "", 'Service providers'!A148)</f>
        <v/>
      </c>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O147" s="21">
        <f t="shared" si="6"/>
        <v>0</v>
      </c>
      <c r="CP147" s="21">
        <f t="shared" si="6"/>
        <v>0</v>
      </c>
    </row>
    <row r="148" spans="1:94" x14ac:dyDescent="0.2">
      <c r="A148" s="3" t="str">
        <f>IF('Service providers'!A149="Enter name of Site 10", "", 'Service providers'!A149)</f>
        <v/>
      </c>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O148" s="21">
        <f t="shared" si="6"/>
        <v>0</v>
      </c>
      <c r="CP148" s="21">
        <f t="shared" si="6"/>
        <v>0</v>
      </c>
    </row>
    <row r="149" spans="1:94" x14ac:dyDescent="0.2">
      <c r="A149" s="3" t="str">
        <f>IF('Service providers'!A150="Enter name of Site 11", "", 'Service providers'!A150)</f>
        <v/>
      </c>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O149" s="21">
        <f t="shared" si="6"/>
        <v>0</v>
      </c>
      <c r="CP149" s="21">
        <f t="shared" si="6"/>
        <v>0</v>
      </c>
    </row>
    <row r="150" spans="1:94" x14ac:dyDescent="0.2">
      <c r="A150" s="3" t="str">
        <f>IF('Service providers'!A151="Enter name of Site 12", "", 'Service providers'!A151)</f>
        <v/>
      </c>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O150" s="21">
        <f t="shared" si="6"/>
        <v>0</v>
      </c>
      <c r="CP150" s="21">
        <f t="shared" si="6"/>
        <v>0</v>
      </c>
    </row>
    <row r="151" spans="1:94" x14ac:dyDescent="0.2">
      <c r="A151" s="3" t="str">
        <f>IF('Service providers'!A152="Enter name of Site 13", "", 'Service providers'!A152)</f>
        <v/>
      </c>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O151" s="21">
        <f t="shared" si="6"/>
        <v>0</v>
      </c>
      <c r="CP151" s="21">
        <f t="shared" si="6"/>
        <v>0</v>
      </c>
    </row>
    <row r="152" spans="1:94" x14ac:dyDescent="0.2">
      <c r="A152" s="3" t="str">
        <f>IF('Service providers'!A153="Enter name of Site 14", "", 'Service providers'!A153)</f>
        <v/>
      </c>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O152" s="21">
        <f t="shared" si="6"/>
        <v>0</v>
      </c>
      <c r="CP152" s="21">
        <f t="shared" si="6"/>
        <v>0</v>
      </c>
    </row>
    <row r="153" spans="1:94" x14ac:dyDescent="0.2">
      <c r="A153" s="3" t="str">
        <f>IF('Service providers'!A154="Enter name of Site 15", "", 'Service providers'!A154)</f>
        <v/>
      </c>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O153" s="21">
        <f t="shared" si="6"/>
        <v>0</v>
      </c>
      <c r="CP153" s="21">
        <f t="shared" si="6"/>
        <v>0</v>
      </c>
    </row>
    <row r="154" spans="1:94" x14ac:dyDescent="0.2">
      <c r="A154" s="3" t="str">
        <f>IF('Service providers'!A155="Enter name of Site 16", "", 'Service providers'!A155)</f>
        <v/>
      </c>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O154" s="21">
        <f t="shared" si="6"/>
        <v>0</v>
      </c>
      <c r="CP154" s="21">
        <f t="shared" si="6"/>
        <v>0</v>
      </c>
    </row>
    <row r="155" spans="1:94" x14ac:dyDescent="0.2">
      <c r="A155" s="3" t="str">
        <f>IF('Service providers'!A156="Enter name of Site 17", "", 'Service providers'!A156)</f>
        <v/>
      </c>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O155" s="21">
        <f t="shared" si="6"/>
        <v>0</v>
      </c>
      <c r="CP155" s="21">
        <f t="shared" si="6"/>
        <v>0</v>
      </c>
    </row>
    <row r="156" spans="1:94" x14ac:dyDescent="0.2">
      <c r="A156" s="3" t="str">
        <f>IF('Service providers'!A157="Enter name of Site 18", "", 'Service providers'!A157)</f>
        <v/>
      </c>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O156" s="21">
        <f t="shared" si="6"/>
        <v>0</v>
      </c>
      <c r="CP156" s="21">
        <f t="shared" si="6"/>
        <v>0</v>
      </c>
    </row>
    <row r="157" spans="1:94" x14ac:dyDescent="0.2">
      <c r="A157" s="3" t="str">
        <f>IF('Service providers'!A158="Enter name of Site 19", "", 'Service providers'!A158)</f>
        <v/>
      </c>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O157" s="21">
        <f t="shared" si="6"/>
        <v>0</v>
      </c>
      <c r="CP157" s="21">
        <f t="shared" si="6"/>
        <v>0</v>
      </c>
    </row>
    <row r="158" spans="1:94" x14ac:dyDescent="0.2">
      <c r="A158" s="3" t="str">
        <f>IF('Service providers'!A159="Enter name of Site 20", "", 'Service providers'!A159)</f>
        <v/>
      </c>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O158" s="21">
        <f t="shared" si="6"/>
        <v>0</v>
      </c>
      <c r="CP158" s="21">
        <f t="shared" si="6"/>
        <v>0</v>
      </c>
    </row>
  </sheetData>
  <mergeCells count="64">
    <mergeCell ref="B6:C6"/>
    <mergeCell ref="D6:I6"/>
    <mergeCell ref="B8:B9"/>
    <mergeCell ref="C8:D8"/>
    <mergeCell ref="E8:E9"/>
    <mergeCell ref="A8:A10"/>
    <mergeCell ref="L8:M8"/>
    <mergeCell ref="N8:N9"/>
    <mergeCell ref="O8:P8"/>
    <mergeCell ref="Q8:Q9"/>
    <mergeCell ref="F8:G8"/>
    <mergeCell ref="H8:H9"/>
    <mergeCell ref="I8:J8"/>
    <mergeCell ref="K8:K9"/>
    <mergeCell ref="AA8:AB8"/>
    <mergeCell ref="AC8:AC9"/>
    <mergeCell ref="R8:S8"/>
    <mergeCell ref="T8:T9"/>
    <mergeCell ref="U8:V8"/>
    <mergeCell ref="W8:W9"/>
    <mergeCell ref="CL8:CM8"/>
    <mergeCell ref="B3:I5"/>
    <mergeCell ref="AP8:AQ8"/>
    <mergeCell ref="AR8:AR9"/>
    <mergeCell ref="AS8:AT8"/>
    <mergeCell ref="AU8:AU9"/>
    <mergeCell ref="AJ8:AK8"/>
    <mergeCell ref="AL8:AL9"/>
    <mergeCell ref="AM8:AN8"/>
    <mergeCell ref="AO8:AO9"/>
    <mergeCell ref="AD8:AE8"/>
    <mergeCell ref="AF8:AF9"/>
    <mergeCell ref="AG8:AH8"/>
    <mergeCell ref="AI8:AI9"/>
    <mergeCell ref="X8:Y8"/>
    <mergeCell ref="Z8:Z9"/>
    <mergeCell ref="CI8:CJ8"/>
    <mergeCell ref="CK8:CK9"/>
    <mergeCell ref="AV8:AW8"/>
    <mergeCell ref="AX8:AX9"/>
    <mergeCell ref="AY8:AZ8"/>
    <mergeCell ref="BA8:BA9"/>
    <mergeCell ref="CF8:CG8"/>
    <mergeCell ref="CH8:CH9"/>
    <mergeCell ref="BB8:BC8"/>
    <mergeCell ref="BD8:BD9"/>
    <mergeCell ref="BE8:BF8"/>
    <mergeCell ref="BG8:BG9"/>
    <mergeCell ref="CC8:CD8"/>
    <mergeCell ref="CE8:CE9"/>
    <mergeCell ref="BH8:BI8"/>
    <mergeCell ref="BJ8:BJ9"/>
    <mergeCell ref="BK8:BL8"/>
    <mergeCell ref="BM8:BM9"/>
    <mergeCell ref="CB8:CB9"/>
    <mergeCell ref="BN8:BO8"/>
    <mergeCell ref="BP8:BP9"/>
    <mergeCell ref="BQ8:BR8"/>
    <mergeCell ref="BS8:BS9"/>
    <mergeCell ref="BT8:BU8"/>
    <mergeCell ref="BV8:BV9"/>
    <mergeCell ref="BW8:BX8"/>
    <mergeCell ref="BY8:BY9"/>
    <mergeCell ref="BZ8:CA8"/>
  </mergeCells>
  <phoneticPr fontId="30" type="noConversion"/>
  <dataValidations count="1">
    <dataValidation type="list" allowBlank="1" showInputMessage="1" showErrorMessage="1" sqref="E11 H11 K11 N11 Q11 T11 W11 Z11 AC11 AF11 AI11 AL11 AO11 AR11 AU11 AX11 BA11 BD11 BG11 BJ11 BM11 BP11 BS11 BV11 BY11 CB11 CE11 CH11 CK11 B11 CK13:CK32 B13:B32 E13:E32 H13:H32 K13:K32 N13:N32 Q13:Q32 T13:T32 W13:W32 Z13:Z32 AC13:AC32 AF13:AF32 AI13:AI32 AL13:AL32 AO13:AO32 AR13:AR32 AU13:AU32 AX13:AX32 BA13:BA32 BD13:BD32 BG13:BG32 BJ13:BJ32 BM13:BM32 BP13:BP32 BS13:BS32 BV13:BV32 BY13:BY32 CB13:CB32 CE13:CE32 CH13:CH32 CH34:CH53 CK34:CK53 B34:B53 E34:E53 H34:H53 K34:K53 N34:N53 Q34:Q53 T34:T53 W34:W53 Z34:Z53 AC34:AC53 AF34:AF53 AI34:AI53 AL34:AL53 AO34:AO53 AR34:AR53 AU34:AU53 AX34:AX53 BA34:BA53 BD34:BD53 BG34:BG53 BJ34:BJ53 BM34:BM53 BP34:BP53 BS34:BS53 BV34:BV53 BY34:BY53 CB34:CB53 BM139:BM158 BY97:BY116 CB97:CB116 CE97:CE116 CH97:CH116 CK97:CK116 B97:B116 E97:E116 H97:H116 K97:K116 N97:N116 Q97:Q116 T97:T116 W97:W116 Z97:Z116 AC97:AC116 AF97:AF116 AI97:AI116 AL97:AL116 AO97:AO116 AR97:AR116 AU97:AU116 AX97:AX116 BA97:BA116 BD97:BD116 BG97:BG116 BJ97:BJ116 BM97:BM116 BP97:BP116 BS97:BS116 BV97:BV116 BS118:BS137 BV118:BV137 BY118:BY137 CB118:CB137 CE118:CE137 CH118:CH137 CK118:CK137 B118:B137 E118:E137 H118:H137 K118:K137 N118:N137 Q118:Q137 T118:T137 W118:W137 Z118:Z137 AC118:AC137 AF118:AF137 AI118:AI137 AL118:AL137 AO118:AO137 AR118:AR137 AU118:AU137 AX118:AX137 BA118:BA137 BD118:BD137 BG118:BG137 BJ118:BJ137 BM118:BM137 BP118:BP137 BP139:BP158 BS139:BS158 BV139:BV158 BY139:BY158 CB139:CB158 CE139:CE158 CH139:CH158 CK139:CK158 B139:B158 E139:E158 H139:H158 K139:K158 N139:N158 Q139:Q158 T139:T158 W139:W158 Z139:Z158 AC139:AC158 AF139:AF158 AI139:AI158 AL139:AL158 AO139:AO158 AR139:AR158 AU139:AU158 AX139:AX158 BA139:BA158 BD139:BD158 BG139:BG158 BJ139:BJ158 CE34:CE53 CK55:CK74 B55:B74 E55:E74 H55:H74 K55:K74 N55:N74 Q55:Q74 T55:T74 W55:W74 Z55:Z74 AC55:AC74 AF55:AF74 AI55:AI74 AL55:AL74 AO55:AO74 AR55:AR74 AU55:AU74 AX55:AX74 BA55:BA74 BD55:BD74 BG55:BG74 BJ55:BJ74 BM55:BM74 BP55:BP74 BS55:BS74 BV55:BV74 BY55:BY74 CB55:CB74 CE55:CE74 CH55:CH74 CK76:CK95 B76:B95 E76:E95 H76:H95 K76:K95 N76:N95 Q76:Q95 T76:T95 W76:W95 Z76:Z95 AC76:AC95 AF76:AF95 AI76:AI95 AL76:AL95 AO76:AO95 AR76:AR95 AU76:AU95 AX76:AX95 BA76:BA95 BD76:BD95 BG76:BG95 BJ76:BJ95 BM76:BM95 BP76:BP95 BS76:BS95 BV76:BV95 BY76:BY95 CB76:CB95 CE76:CE95 CH76:CH95">
      <formula1>NSPnonmedequip</formula1>
    </dataValidation>
  </dataValidations>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499984740745262"/>
  </sheetPr>
  <dimension ref="A1:CS157"/>
  <sheetViews>
    <sheetView showGridLines="0" workbookViewId="0">
      <pane xSplit="1" ySplit="9" topLeftCell="B10" activePane="bottomRight" state="frozen"/>
      <selection activeCell="H20" sqref="H20"/>
      <selection pane="topRight" activeCell="H20" sqref="H20"/>
      <selection pane="bottomLeft" activeCell="H20" sqref="H20"/>
      <selection pane="bottomRight" activeCell="J6" sqref="J6"/>
    </sheetView>
  </sheetViews>
  <sheetFormatPr defaultColWidth="8.85546875" defaultRowHeight="14.25" x14ac:dyDescent="0.2"/>
  <cols>
    <col min="1" max="1" width="32.42578125" style="21" customWidth="1"/>
    <col min="2" max="2" width="14.140625" style="21" customWidth="1"/>
    <col min="3" max="4" width="15.85546875" style="21" bestFit="1" customWidth="1"/>
    <col min="5" max="5" width="14" style="21" customWidth="1"/>
    <col min="6" max="7" width="15.85546875" style="21" bestFit="1" customWidth="1"/>
    <col min="8" max="8" width="15.28515625" style="21" customWidth="1"/>
    <col min="9" max="10" width="15.85546875" style="21" bestFit="1" customWidth="1"/>
    <col min="11" max="11" width="15" style="21" customWidth="1"/>
    <col min="12" max="13" width="15.85546875" style="21" bestFit="1" customWidth="1"/>
    <col min="14" max="14" width="14.42578125" style="21" customWidth="1"/>
    <col min="15" max="16" width="15.85546875" style="21" bestFit="1" customWidth="1"/>
    <col min="17" max="17" width="15.7109375" style="21" customWidth="1"/>
    <col min="18" max="19" width="15.85546875" style="21" bestFit="1" customWidth="1"/>
    <col min="20" max="20" width="13.85546875" style="21" customWidth="1"/>
    <col min="21" max="22" width="15.85546875" style="21" bestFit="1" customWidth="1"/>
    <col min="23" max="23" width="13.85546875" style="21" customWidth="1"/>
    <col min="24" max="25" width="15.85546875" style="21" bestFit="1" customWidth="1"/>
    <col min="26" max="26" width="15" style="21" customWidth="1"/>
    <col min="27" max="28" width="15.85546875" style="21" bestFit="1" customWidth="1"/>
    <col min="29" max="29" width="17" style="21" customWidth="1"/>
    <col min="30" max="31" width="15.85546875" style="21" bestFit="1" customWidth="1"/>
    <col min="32" max="32" width="16.85546875" style="21" customWidth="1"/>
    <col min="33" max="34" width="15.85546875" style="21" bestFit="1" customWidth="1"/>
    <col min="35" max="35" width="16.7109375" style="21" customWidth="1"/>
    <col min="36" max="37" width="15.85546875" style="21" bestFit="1" customWidth="1"/>
    <col min="38" max="38" width="16" style="21" customWidth="1"/>
    <col min="39" max="40" width="15.85546875" style="21" bestFit="1" customWidth="1"/>
    <col min="41" max="41" width="17.7109375" style="21" customWidth="1"/>
    <col min="42" max="43" width="15.85546875" style="21" bestFit="1" customWidth="1"/>
    <col min="44" max="44" width="17.28515625" style="21" customWidth="1"/>
    <col min="45" max="46" width="15.85546875" style="21" bestFit="1" customWidth="1"/>
    <col min="47" max="47" width="15.42578125" style="21" customWidth="1"/>
    <col min="48" max="49" width="15.85546875" style="21" bestFit="1" customWidth="1"/>
    <col min="50" max="50" width="16.42578125" style="21" customWidth="1"/>
    <col min="51" max="52" width="15.85546875" style="21" bestFit="1" customWidth="1"/>
    <col min="53" max="53" width="17" style="21" customWidth="1"/>
    <col min="54" max="55" width="15.85546875" style="21" bestFit="1" customWidth="1"/>
    <col min="56" max="56" width="15.42578125" style="21" customWidth="1"/>
    <col min="57" max="58" width="15.85546875" style="21" bestFit="1" customWidth="1"/>
    <col min="59" max="59" width="16.42578125" style="21" customWidth="1"/>
    <col min="60" max="61" width="15.85546875" style="21" bestFit="1" customWidth="1"/>
    <col min="62" max="62" width="16.85546875" style="21" customWidth="1"/>
    <col min="63" max="64" width="15.85546875" style="21" bestFit="1" customWidth="1"/>
    <col min="65" max="65" width="16.42578125" style="21" customWidth="1"/>
    <col min="66" max="67" width="15.85546875" style="21" bestFit="1" customWidth="1"/>
    <col min="68" max="68" width="16.140625" style="21" customWidth="1"/>
    <col min="69" max="70" width="15.85546875" style="21" bestFit="1" customWidth="1"/>
    <col min="71" max="71" width="17.7109375" style="21" customWidth="1"/>
    <col min="72" max="73" width="15.85546875" style="21" bestFit="1" customWidth="1"/>
    <col min="74" max="74" width="15.7109375" style="21" customWidth="1"/>
    <col min="75" max="76" width="15.85546875" style="21" bestFit="1" customWidth="1"/>
    <col min="77" max="77" width="16.28515625" style="21" customWidth="1"/>
    <col min="78" max="79" width="15.85546875" style="21" bestFit="1" customWidth="1"/>
    <col min="80" max="80" width="15" style="21" customWidth="1"/>
    <col min="81" max="82" width="15.85546875" style="21" bestFit="1" customWidth="1"/>
    <col min="83" max="83" width="16" style="21" customWidth="1"/>
    <col min="84" max="85" width="15.85546875" style="21" bestFit="1" customWidth="1"/>
    <col min="86" max="86" width="15.85546875" style="21" customWidth="1"/>
    <col min="87" max="88" width="15.85546875" style="21" bestFit="1" customWidth="1"/>
    <col min="89" max="89" width="15.7109375" style="21" customWidth="1"/>
    <col min="90" max="91" width="15.85546875" style="21" bestFit="1" customWidth="1"/>
    <col min="92" max="92" width="8.85546875" style="21"/>
    <col min="93" max="94" width="8.85546875" style="21" hidden="1" customWidth="1"/>
    <col min="95" max="16384" width="8.85546875" style="21"/>
  </cols>
  <sheetData>
    <row r="1" spans="1:94" ht="20.25" x14ac:dyDescent="0.3">
      <c r="A1" s="15" t="s">
        <v>687</v>
      </c>
      <c r="B1" s="27"/>
      <c r="C1" s="27"/>
      <c r="D1" s="27"/>
      <c r="E1" s="27"/>
      <c r="F1" s="27"/>
      <c r="G1" s="27"/>
    </row>
    <row r="2" spans="1:94" ht="20.25" x14ac:dyDescent="0.3">
      <c r="A2" s="15"/>
      <c r="B2" s="27"/>
      <c r="C2" s="27"/>
      <c r="D2" s="27"/>
      <c r="E2" s="27"/>
      <c r="F2" s="27"/>
      <c r="G2" s="27"/>
    </row>
    <row r="3" spans="1:94" x14ac:dyDescent="0.2">
      <c r="B3" s="351" t="s">
        <v>675</v>
      </c>
      <c r="C3" s="365"/>
      <c r="D3" s="365"/>
      <c r="E3" s="365"/>
      <c r="F3" s="365"/>
      <c r="G3" s="365"/>
      <c r="H3" s="365"/>
      <c r="I3" s="366"/>
    </row>
    <row r="4" spans="1:94" ht="12.95" customHeight="1" x14ac:dyDescent="0.2">
      <c r="B4" s="367"/>
      <c r="C4" s="368"/>
      <c r="D4" s="368"/>
      <c r="E4" s="368"/>
      <c r="F4" s="368"/>
      <c r="G4" s="368"/>
      <c r="H4" s="368"/>
      <c r="I4" s="369"/>
    </row>
    <row r="5" spans="1:94" x14ac:dyDescent="0.2">
      <c r="B5" s="370"/>
      <c r="C5" s="371"/>
      <c r="D5" s="371"/>
      <c r="E5" s="371"/>
      <c r="F5" s="371"/>
      <c r="G5" s="371"/>
      <c r="H5" s="371"/>
      <c r="I5" s="372"/>
    </row>
    <row r="6" spans="1:94" ht="31.5" customHeight="1" x14ac:dyDescent="0.2">
      <c r="B6" s="375" t="s">
        <v>676</v>
      </c>
      <c r="C6" s="376"/>
      <c r="D6" s="377" t="s">
        <v>415</v>
      </c>
      <c r="E6" s="377"/>
      <c r="F6" s="377"/>
      <c r="G6" s="377"/>
      <c r="H6" s="377"/>
      <c r="I6" s="377"/>
    </row>
    <row r="8" spans="1:94" ht="27.75" customHeight="1" x14ac:dyDescent="0.25">
      <c r="A8" s="361" t="s">
        <v>370</v>
      </c>
      <c r="B8" s="361" t="s">
        <v>168</v>
      </c>
      <c r="C8" s="361" t="s">
        <v>317</v>
      </c>
      <c r="D8" s="361"/>
      <c r="E8" s="361" t="s">
        <v>169</v>
      </c>
      <c r="F8" s="361" t="s">
        <v>317</v>
      </c>
      <c r="G8" s="361"/>
      <c r="H8" s="361" t="s">
        <v>170</v>
      </c>
      <c r="I8" s="361" t="s">
        <v>317</v>
      </c>
      <c r="J8" s="361"/>
      <c r="K8" s="361" t="s">
        <v>96</v>
      </c>
      <c r="L8" s="361" t="s">
        <v>317</v>
      </c>
      <c r="M8" s="361"/>
      <c r="N8" s="361" t="s">
        <v>167</v>
      </c>
      <c r="O8" s="361" t="s">
        <v>317</v>
      </c>
      <c r="P8" s="361"/>
      <c r="Q8" s="361" t="s">
        <v>93</v>
      </c>
      <c r="R8" s="361" t="s">
        <v>317</v>
      </c>
      <c r="S8" s="361"/>
      <c r="T8" s="361" t="s">
        <v>94</v>
      </c>
      <c r="U8" s="361" t="s">
        <v>317</v>
      </c>
      <c r="V8" s="361"/>
      <c r="W8" s="361" t="s">
        <v>95</v>
      </c>
      <c r="X8" s="361" t="s">
        <v>317</v>
      </c>
      <c r="Y8" s="361"/>
      <c r="Z8" s="361" t="s">
        <v>101</v>
      </c>
      <c r="AA8" s="361" t="s">
        <v>317</v>
      </c>
      <c r="AB8" s="361"/>
      <c r="AC8" s="361" t="s">
        <v>102</v>
      </c>
      <c r="AD8" s="361" t="s">
        <v>317</v>
      </c>
      <c r="AE8" s="361"/>
      <c r="AF8" s="361" t="s">
        <v>103</v>
      </c>
      <c r="AG8" s="361" t="s">
        <v>317</v>
      </c>
      <c r="AH8" s="361"/>
      <c r="AI8" s="361" t="s">
        <v>104</v>
      </c>
      <c r="AJ8" s="361" t="s">
        <v>317</v>
      </c>
      <c r="AK8" s="361"/>
      <c r="AL8" s="361" t="s">
        <v>105</v>
      </c>
      <c r="AM8" s="361" t="s">
        <v>317</v>
      </c>
      <c r="AN8" s="361"/>
      <c r="AO8" s="361" t="s">
        <v>106</v>
      </c>
      <c r="AP8" s="361" t="s">
        <v>317</v>
      </c>
      <c r="AQ8" s="361"/>
      <c r="AR8" s="361" t="s">
        <v>107</v>
      </c>
      <c r="AS8" s="361" t="s">
        <v>317</v>
      </c>
      <c r="AT8" s="361"/>
      <c r="AU8" s="361" t="s">
        <v>108</v>
      </c>
      <c r="AV8" s="361" t="s">
        <v>317</v>
      </c>
      <c r="AW8" s="361"/>
      <c r="AX8" s="361" t="s">
        <v>109</v>
      </c>
      <c r="AY8" s="361" t="s">
        <v>317</v>
      </c>
      <c r="AZ8" s="361"/>
      <c r="BA8" s="361" t="s">
        <v>110</v>
      </c>
      <c r="BB8" s="361" t="s">
        <v>317</v>
      </c>
      <c r="BC8" s="361"/>
      <c r="BD8" s="361" t="s">
        <v>111</v>
      </c>
      <c r="BE8" s="361" t="s">
        <v>317</v>
      </c>
      <c r="BF8" s="361"/>
      <c r="BG8" s="361" t="s">
        <v>112</v>
      </c>
      <c r="BH8" s="361" t="s">
        <v>317</v>
      </c>
      <c r="BI8" s="361"/>
      <c r="BJ8" s="361" t="s">
        <v>113</v>
      </c>
      <c r="BK8" s="361" t="s">
        <v>317</v>
      </c>
      <c r="BL8" s="361"/>
      <c r="BM8" s="361" t="s">
        <v>114</v>
      </c>
      <c r="BN8" s="361" t="s">
        <v>317</v>
      </c>
      <c r="BO8" s="361"/>
      <c r="BP8" s="361" t="s">
        <v>115</v>
      </c>
      <c r="BQ8" s="361" t="s">
        <v>317</v>
      </c>
      <c r="BR8" s="361"/>
      <c r="BS8" s="361" t="s">
        <v>116</v>
      </c>
      <c r="BT8" s="361" t="s">
        <v>317</v>
      </c>
      <c r="BU8" s="361"/>
      <c r="BV8" s="361" t="s">
        <v>117</v>
      </c>
      <c r="BW8" s="361" t="s">
        <v>317</v>
      </c>
      <c r="BX8" s="361"/>
      <c r="BY8" s="361" t="s">
        <v>118</v>
      </c>
      <c r="BZ8" s="361" t="s">
        <v>317</v>
      </c>
      <c r="CA8" s="361"/>
      <c r="CB8" s="361" t="s">
        <v>119</v>
      </c>
      <c r="CC8" s="361" t="s">
        <v>317</v>
      </c>
      <c r="CD8" s="361"/>
      <c r="CE8" s="361" t="s">
        <v>120</v>
      </c>
      <c r="CF8" s="361" t="s">
        <v>317</v>
      </c>
      <c r="CG8" s="361"/>
      <c r="CH8" s="361" t="s">
        <v>121</v>
      </c>
      <c r="CI8" s="361" t="s">
        <v>317</v>
      </c>
      <c r="CJ8" s="361"/>
      <c r="CK8" s="361" t="s">
        <v>122</v>
      </c>
      <c r="CL8" s="361" t="s">
        <v>317</v>
      </c>
      <c r="CM8" s="361"/>
    </row>
    <row r="9" spans="1:94" ht="15.75" x14ac:dyDescent="0.25">
      <c r="A9" s="361"/>
      <c r="B9" s="361"/>
      <c r="C9" s="19">
        <f>YearOne</f>
        <v>2012</v>
      </c>
      <c r="D9" s="19">
        <f>YearTwo</f>
        <v>2013</v>
      </c>
      <c r="E9" s="361"/>
      <c r="F9" s="19">
        <f>YearOne</f>
        <v>2012</v>
      </c>
      <c r="G9" s="19">
        <f>YearTwo</f>
        <v>2013</v>
      </c>
      <c r="H9" s="361"/>
      <c r="I9" s="19">
        <f>YearOne</f>
        <v>2012</v>
      </c>
      <c r="J9" s="19">
        <f>YearTwo</f>
        <v>2013</v>
      </c>
      <c r="K9" s="361"/>
      <c r="L9" s="19">
        <f>YearOne</f>
        <v>2012</v>
      </c>
      <c r="M9" s="19">
        <f>YearTwo</f>
        <v>2013</v>
      </c>
      <c r="N9" s="361"/>
      <c r="O9" s="19">
        <f>YearOne</f>
        <v>2012</v>
      </c>
      <c r="P9" s="19">
        <f>YearTwo</f>
        <v>2013</v>
      </c>
      <c r="Q9" s="361"/>
      <c r="R9" s="19">
        <f>YearOne</f>
        <v>2012</v>
      </c>
      <c r="S9" s="19">
        <f>YearTwo</f>
        <v>2013</v>
      </c>
      <c r="T9" s="361"/>
      <c r="U9" s="19">
        <f>YearOne</f>
        <v>2012</v>
      </c>
      <c r="V9" s="19">
        <f>YearTwo</f>
        <v>2013</v>
      </c>
      <c r="W9" s="361"/>
      <c r="X9" s="19">
        <f>YearOne</f>
        <v>2012</v>
      </c>
      <c r="Y9" s="19">
        <f>YearTwo</f>
        <v>2013</v>
      </c>
      <c r="Z9" s="361"/>
      <c r="AA9" s="19">
        <f>YearOne</f>
        <v>2012</v>
      </c>
      <c r="AB9" s="19">
        <f>YearTwo</f>
        <v>2013</v>
      </c>
      <c r="AC9" s="361"/>
      <c r="AD9" s="19">
        <f>YearOne</f>
        <v>2012</v>
      </c>
      <c r="AE9" s="19">
        <f>YearTwo</f>
        <v>2013</v>
      </c>
      <c r="AF9" s="361"/>
      <c r="AG9" s="19">
        <f>YearOne</f>
        <v>2012</v>
      </c>
      <c r="AH9" s="19">
        <f>YearTwo</f>
        <v>2013</v>
      </c>
      <c r="AI9" s="361"/>
      <c r="AJ9" s="19">
        <f>YearOne</f>
        <v>2012</v>
      </c>
      <c r="AK9" s="19">
        <f>YearTwo</f>
        <v>2013</v>
      </c>
      <c r="AL9" s="361"/>
      <c r="AM9" s="19">
        <f>YearOne</f>
        <v>2012</v>
      </c>
      <c r="AN9" s="19">
        <f>YearTwo</f>
        <v>2013</v>
      </c>
      <c r="AO9" s="361"/>
      <c r="AP9" s="19">
        <f>YearOne</f>
        <v>2012</v>
      </c>
      <c r="AQ9" s="19">
        <f>YearTwo</f>
        <v>2013</v>
      </c>
      <c r="AR9" s="361"/>
      <c r="AS9" s="19">
        <f>YearOne</f>
        <v>2012</v>
      </c>
      <c r="AT9" s="19">
        <f>YearTwo</f>
        <v>2013</v>
      </c>
      <c r="AU9" s="361"/>
      <c r="AV9" s="19">
        <f>YearOne</f>
        <v>2012</v>
      </c>
      <c r="AW9" s="19">
        <f>YearTwo</f>
        <v>2013</v>
      </c>
      <c r="AX9" s="361"/>
      <c r="AY9" s="19">
        <f>YearOne</f>
        <v>2012</v>
      </c>
      <c r="AZ9" s="19">
        <f>YearTwo</f>
        <v>2013</v>
      </c>
      <c r="BA9" s="361"/>
      <c r="BB9" s="19">
        <f>YearOne</f>
        <v>2012</v>
      </c>
      <c r="BC9" s="19">
        <f>YearTwo</f>
        <v>2013</v>
      </c>
      <c r="BD9" s="361"/>
      <c r="BE9" s="19">
        <f>YearOne</f>
        <v>2012</v>
      </c>
      <c r="BF9" s="19">
        <f>YearTwo</f>
        <v>2013</v>
      </c>
      <c r="BG9" s="361"/>
      <c r="BH9" s="19">
        <f>YearOne</f>
        <v>2012</v>
      </c>
      <c r="BI9" s="19">
        <f>YearTwo</f>
        <v>2013</v>
      </c>
      <c r="BJ9" s="361"/>
      <c r="BK9" s="19">
        <f>YearOne</f>
        <v>2012</v>
      </c>
      <c r="BL9" s="19">
        <f>YearTwo</f>
        <v>2013</v>
      </c>
      <c r="BM9" s="361"/>
      <c r="BN9" s="19">
        <f>YearOne</f>
        <v>2012</v>
      </c>
      <c r="BO9" s="19">
        <f>YearTwo</f>
        <v>2013</v>
      </c>
      <c r="BP9" s="361"/>
      <c r="BQ9" s="19">
        <f>YearOne</f>
        <v>2012</v>
      </c>
      <c r="BR9" s="19">
        <f>YearTwo</f>
        <v>2013</v>
      </c>
      <c r="BS9" s="361"/>
      <c r="BT9" s="19">
        <f>YearOne</f>
        <v>2012</v>
      </c>
      <c r="BU9" s="19">
        <f>YearTwo</f>
        <v>2013</v>
      </c>
      <c r="BV9" s="361"/>
      <c r="BW9" s="19">
        <f>YearOne</f>
        <v>2012</v>
      </c>
      <c r="BX9" s="19">
        <f>YearTwo</f>
        <v>2013</v>
      </c>
      <c r="BY9" s="361"/>
      <c r="BZ9" s="19">
        <f>YearOne</f>
        <v>2012</v>
      </c>
      <c r="CA9" s="19">
        <f>YearTwo</f>
        <v>2013</v>
      </c>
      <c r="CB9" s="361"/>
      <c r="CC9" s="19">
        <f>YearOne</f>
        <v>2012</v>
      </c>
      <c r="CD9" s="19">
        <f>YearTwo</f>
        <v>2013</v>
      </c>
      <c r="CE9" s="361"/>
      <c r="CF9" s="19">
        <f>YearOne</f>
        <v>2012</v>
      </c>
      <c r="CG9" s="19">
        <f>YearTwo</f>
        <v>2013</v>
      </c>
      <c r="CH9" s="361"/>
      <c r="CI9" s="19">
        <f>YearOne</f>
        <v>2012</v>
      </c>
      <c r="CJ9" s="19">
        <f>YearTwo</f>
        <v>2013</v>
      </c>
      <c r="CK9" s="361"/>
      <c r="CL9" s="19">
        <f>YearOne</f>
        <v>2012</v>
      </c>
      <c r="CM9" s="19">
        <f>YearTwo</f>
        <v>2013</v>
      </c>
    </row>
    <row r="10" spans="1:94" ht="15.75" hidden="1" x14ac:dyDescent="0.25">
      <c r="A10" s="54"/>
      <c r="B10" s="54"/>
      <c r="C10" s="18"/>
      <c r="D10" s="18"/>
      <c r="E10" s="54"/>
      <c r="F10" s="18"/>
      <c r="G10" s="18"/>
      <c r="H10" s="54"/>
      <c r="I10" s="18"/>
      <c r="J10" s="18"/>
      <c r="K10" s="54"/>
      <c r="L10" s="18"/>
      <c r="M10" s="18"/>
      <c r="N10" s="54"/>
      <c r="O10" s="18"/>
      <c r="P10" s="18"/>
      <c r="Q10" s="54"/>
      <c r="R10" s="18"/>
      <c r="S10" s="18"/>
      <c r="T10" s="54"/>
      <c r="U10" s="18"/>
      <c r="V10" s="18"/>
      <c r="W10" s="54"/>
      <c r="X10" s="18"/>
      <c r="Y10" s="18"/>
    </row>
    <row r="11" spans="1:94" ht="15" x14ac:dyDescent="0.25">
      <c r="A11" s="74" t="str">
        <f>IF('Service providers'!I13="Enter name here", "", 'Service providers'!I13)</f>
        <v/>
      </c>
      <c r="B11" s="75"/>
      <c r="C11" s="76"/>
      <c r="D11" s="75"/>
      <c r="E11" s="75"/>
      <c r="F11" s="75"/>
      <c r="G11" s="76"/>
      <c r="H11" s="75"/>
      <c r="I11" s="75"/>
      <c r="J11" s="75"/>
      <c r="K11" s="76"/>
      <c r="L11" s="75"/>
      <c r="M11" s="75"/>
      <c r="N11" s="75"/>
      <c r="O11" s="76"/>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6"/>
      <c r="AR11" s="75"/>
      <c r="AS11" s="75"/>
      <c r="AT11" s="75"/>
      <c r="AU11" s="76"/>
      <c r="AV11" s="75"/>
      <c r="AW11" s="75"/>
      <c r="AX11" s="75"/>
      <c r="AY11" s="76"/>
      <c r="AZ11" s="75"/>
      <c r="BA11" s="75"/>
      <c r="BB11" s="75"/>
      <c r="BC11" s="76"/>
      <c r="BD11" s="75"/>
      <c r="BE11" s="75"/>
      <c r="BF11" s="75"/>
      <c r="BG11" s="76"/>
      <c r="BH11" s="75"/>
      <c r="BI11" s="75"/>
      <c r="BJ11" s="75"/>
      <c r="BK11" s="76"/>
      <c r="BL11" s="75"/>
      <c r="BM11" s="75"/>
      <c r="BN11" s="75"/>
      <c r="BO11" s="76"/>
      <c r="BP11" s="75"/>
      <c r="BQ11" s="75"/>
      <c r="BR11" s="75"/>
      <c r="BS11" s="76"/>
      <c r="BT11" s="75"/>
      <c r="BU11" s="75"/>
      <c r="BV11" s="75"/>
      <c r="BW11" s="76"/>
      <c r="BX11" s="75"/>
      <c r="BY11" s="75"/>
      <c r="BZ11" s="75"/>
      <c r="CA11" s="76"/>
      <c r="CB11" s="75"/>
      <c r="CC11" s="75"/>
      <c r="CD11" s="75"/>
      <c r="CE11" s="76"/>
      <c r="CF11" s="75"/>
      <c r="CG11" s="75"/>
      <c r="CH11" s="75"/>
      <c r="CI11" s="76"/>
      <c r="CJ11" s="75"/>
      <c r="CK11" s="75"/>
      <c r="CL11" s="75"/>
      <c r="CM11" s="76"/>
    </row>
    <row r="12" spans="1:94" x14ac:dyDescent="0.2">
      <c r="A12" s="3" t="str">
        <f>IF('Service providers'!I14="Enter name of Site 1", "", 'Service providers'!I14)</f>
        <v/>
      </c>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O12" s="21">
        <f>C12+F12+I12+L12+O12+R12+U12+X12+AA12+AD12+AG12+AJ12+AM12+AP12+AS12+AV12+AY12+BB12+BE12+BH12+BK12+BN12+BQ12+BT12+BW12+BZ12+CC12+CF12+CI12+CL12</f>
        <v>0</v>
      </c>
      <c r="CP12" s="21">
        <f>D12+G12+J12+M12+P12+S12+V12+Y12+AB12+AE12+AH12+AK12+AN12+AQ12+AT12+AW12+AZ12+BC12+BF12+BI12+BL12+BO12+BR12+BU12+BX12+CA12+CD12+CG12+CJ12+CM12</f>
        <v>0</v>
      </c>
    </row>
    <row r="13" spans="1:94" x14ac:dyDescent="0.2">
      <c r="A13" s="3" t="str">
        <f>IF('Service providers'!I15="Enter name of Site 2", "", 'Service providers'!I15)</f>
        <v/>
      </c>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O13" s="21">
        <f t="shared" ref="CO13:CO115" si="0">C13+F13+I13+L13+O13+R13+U13+X13+AA13+AD13+AG13+AJ13+AM13+AP13+AS13+AV13+AY13+BB13+BE13+BH13+BK13+BN13+BQ13+BT13+BW13+BZ13+CC13+CF13+CI13+CL13</f>
        <v>0</v>
      </c>
      <c r="CP13" s="21">
        <f t="shared" ref="CP13:CP115" si="1">D13+G13+J13+M13+P13+S13+V13+Y13+AB13+AE13+AH13+AK13+AN13+AQ13+AT13+AW13+AZ13+BC13+BF13+BI13+BL13+BO13+BR13+BU13+BX13+CA13+CD13+CG13+CJ13+CM13</f>
        <v>0</v>
      </c>
    </row>
    <row r="14" spans="1:94" x14ac:dyDescent="0.2">
      <c r="A14" s="3" t="str">
        <f>IF('Service providers'!I16="Enter name of Site 3", "", 'Service providers'!I16)</f>
        <v/>
      </c>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O14" s="21">
        <f t="shared" si="0"/>
        <v>0</v>
      </c>
      <c r="CP14" s="21">
        <f t="shared" si="1"/>
        <v>0</v>
      </c>
    </row>
    <row r="15" spans="1:94" x14ac:dyDescent="0.2">
      <c r="A15" s="3" t="str">
        <f>IF('Service providers'!I17="Enter name of Site 4", "", 'Service providers'!I17)</f>
        <v/>
      </c>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O15" s="21">
        <f t="shared" si="0"/>
        <v>0</v>
      </c>
      <c r="CP15" s="21">
        <f t="shared" si="1"/>
        <v>0</v>
      </c>
    </row>
    <row r="16" spans="1:94" x14ac:dyDescent="0.2">
      <c r="A16" s="3" t="str">
        <f>IF('Service providers'!I18="Enter name of Site 5", "", 'Service providers'!I18)</f>
        <v/>
      </c>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O16" s="21">
        <f t="shared" si="0"/>
        <v>0</v>
      </c>
      <c r="CP16" s="21">
        <f t="shared" si="1"/>
        <v>0</v>
      </c>
    </row>
    <row r="17" spans="1:94" x14ac:dyDescent="0.2">
      <c r="A17" s="3" t="str">
        <f>IF('Service providers'!I19="Enter name of Site 6", "", 'Service providers'!I19)</f>
        <v/>
      </c>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O17" s="21">
        <f t="shared" si="0"/>
        <v>0</v>
      </c>
      <c r="CP17" s="21">
        <f t="shared" si="1"/>
        <v>0</v>
      </c>
    </row>
    <row r="18" spans="1:94" x14ac:dyDescent="0.2">
      <c r="A18" s="3" t="str">
        <f>IF('Service providers'!I20="Enter name of Site 7", "", 'Service providers'!I20)</f>
        <v/>
      </c>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O18" s="21">
        <f t="shared" si="0"/>
        <v>0</v>
      </c>
      <c r="CP18" s="21">
        <f t="shared" si="1"/>
        <v>0</v>
      </c>
    </row>
    <row r="19" spans="1:94" x14ac:dyDescent="0.2">
      <c r="A19" s="3" t="str">
        <f>IF('Service providers'!I21="Enter name of Site 8", "", 'Service providers'!I21)</f>
        <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O19" s="21">
        <f t="shared" si="0"/>
        <v>0</v>
      </c>
      <c r="CP19" s="21">
        <f t="shared" si="1"/>
        <v>0</v>
      </c>
    </row>
    <row r="20" spans="1:94" x14ac:dyDescent="0.2">
      <c r="A20" s="3" t="str">
        <f>IF('Service providers'!I22="Enter name of Site 9", "", 'Service providers'!I22)</f>
        <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O20" s="21">
        <f t="shared" si="0"/>
        <v>0</v>
      </c>
      <c r="CP20" s="21">
        <f t="shared" si="1"/>
        <v>0</v>
      </c>
    </row>
    <row r="21" spans="1:94" x14ac:dyDescent="0.2">
      <c r="A21" s="3" t="str">
        <f>IF('Service providers'!I23="Enter name of Site 10", "", 'Service providers'!I23)</f>
        <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O21" s="21">
        <f t="shared" si="0"/>
        <v>0</v>
      </c>
      <c r="CP21" s="21">
        <f t="shared" si="1"/>
        <v>0</v>
      </c>
    </row>
    <row r="22" spans="1:94" x14ac:dyDescent="0.2">
      <c r="A22" s="3" t="str">
        <f>IF('Service providers'!I24="Enter name of Site 11", "", 'Service providers'!I24)</f>
        <v/>
      </c>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O22" s="21">
        <f t="shared" si="0"/>
        <v>0</v>
      </c>
      <c r="CP22" s="21">
        <f t="shared" si="1"/>
        <v>0</v>
      </c>
    </row>
    <row r="23" spans="1:94" x14ac:dyDescent="0.2">
      <c r="A23" s="3" t="str">
        <f>IF('Service providers'!I25="Enter name of Site 12", "", 'Service providers'!I25)</f>
        <v/>
      </c>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O23" s="21">
        <f t="shared" si="0"/>
        <v>0</v>
      </c>
      <c r="CP23" s="21">
        <f t="shared" si="1"/>
        <v>0</v>
      </c>
    </row>
    <row r="24" spans="1:94" x14ac:dyDescent="0.2">
      <c r="A24" s="3" t="str">
        <f>IF('Service providers'!I26="Enter name of Site 13", "", 'Service providers'!I26)</f>
        <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O24" s="21">
        <f t="shared" si="0"/>
        <v>0</v>
      </c>
      <c r="CP24" s="21">
        <f t="shared" si="1"/>
        <v>0</v>
      </c>
    </row>
    <row r="25" spans="1:94" x14ac:dyDescent="0.2">
      <c r="A25" s="3" t="str">
        <f>IF('Service providers'!I27="Enter name of Site 14", "", 'Service providers'!I27)</f>
        <v/>
      </c>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O25" s="21">
        <f t="shared" si="0"/>
        <v>0</v>
      </c>
      <c r="CP25" s="21">
        <f t="shared" si="1"/>
        <v>0</v>
      </c>
    </row>
    <row r="26" spans="1:94" x14ac:dyDescent="0.2">
      <c r="A26" s="3" t="str">
        <f>IF('Service providers'!I28="Enter name of Site 15", "", 'Service providers'!I28)</f>
        <v/>
      </c>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O26" s="21">
        <f t="shared" si="0"/>
        <v>0</v>
      </c>
      <c r="CP26" s="21">
        <f t="shared" si="1"/>
        <v>0</v>
      </c>
    </row>
    <row r="27" spans="1:94" x14ac:dyDescent="0.2">
      <c r="A27" s="3" t="str">
        <f>IF('Service providers'!I29="Enter name of Site 16", "", 'Service providers'!I29)</f>
        <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O27" s="21">
        <f t="shared" si="0"/>
        <v>0</v>
      </c>
      <c r="CP27" s="21">
        <f t="shared" si="1"/>
        <v>0</v>
      </c>
    </row>
    <row r="28" spans="1:94" x14ac:dyDescent="0.2">
      <c r="A28" s="3" t="str">
        <f>IF('Service providers'!I30="Enter name of Site 17", "", 'Service providers'!I30)</f>
        <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O28" s="21">
        <f t="shared" si="0"/>
        <v>0</v>
      </c>
      <c r="CP28" s="21">
        <f t="shared" si="1"/>
        <v>0</v>
      </c>
    </row>
    <row r="29" spans="1:94" x14ac:dyDescent="0.2">
      <c r="A29" s="3" t="str">
        <f>IF('Service providers'!I31="Enter name of Site 18", "", 'Service providers'!I31)</f>
        <v/>
      </c>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O29" s="21">
        <f t="shared" si="0"/>
        <v>0</v>
      </c>
      <c r="CP29" s="21">
        <f t="shared" si="1"/>
        <v>0</v>
      </c>
    </row>
    <row r="30" spans="1:94" x14ac:dyDescent="0.2">
      <c r="A30" s="3" t="str">
        <f>IF('Service providers'!I32="Enter name of Site 19", "", 'Service providers'!I32)</f>
        <v/>
      </c>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O30" s="21">
        <f t="shared" si="0"/>
        <v>0</v>
      </c>
      <c r="CP30" s="21">
        <f t="shared" si="1"/>
        <v>0</v>
      </c>
    </row>
    <row r="31" spans="1:94" x14ac:dyDescent="0.2">
      <c r="A31" s="3" t="str">
        <f>IF('Service providers'!I33="Enter name of Site 20", "", 'Service providers'!I33)</f>
        <v/>
      </c>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O31" s="21">
        <f t="shared" si="0"/>
        <v>0</v>
      </c>
      <c r="CP31" s="21">
        <f t="shared" si="1"/>
        <v>0</v>
      </c>
    </row>
    <row r="32" spans="1:94" ht="15" x14ac:dyDescent="0.25">
      <c r="A32" s="74" t="str">
        <f>IF('Service providers'!I34="Enter name here", "", 'Service providers'!I34)</f>
        <v/>
      </c>
      <c r="B32" s="75"/>
      <c r="C32" s="76"/>
      <c r="D32" s="75"/>
      <c r="E32" s="75"/>
      <c r="F32" s="75"/>
      <c r="G32" s="76"/>
      <c r="H32" s="75"/>
      <c r="I32" s="75"/>
      <c r="J32" s="75"/>
      <c r="K32" s="76"/>
      <c r="L32" s="75"/>
      <c r="M32" s="75"/>
      <c r="N32" s="75"/>
      <c r="O32" s="76"/>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6"/>
      <c r="AR32" s="75"/>
      <c r="AS32" s="75"/>
      <c r="AT32" s="75"/>
      <c r="AU32" s="76"/>
      <c r="AV32" s="75"/>
      <c r="AW32" s="75"/>
      <c r="AX32" s="75"/>
      <c r="AY32" s="76"/>
      <c r="AZ32" s="75"/>
      <c r="BA32" s="75"/>
      <c r="BB32" s="75"/>
      <c r="BC32" s="76"/>
      <c r="BD32" s="75"/>
      <c r="BE32" s="75"/>
      <c r="BF32" s="75"/>
      <c r="BG32" s="76"/>
      <c r="BH32" s="75"/>
      <c r="BI32" s="75"/>
      <c r="BJ32" s="75"/>
      <c r="BK32" s="76"/>
      <c r="BL32" s="75"/>
      <c r="BM32" s="75"/>
      <c r="BN32" s="75"/>
      <c r="BO32" s="76"/>
      <c r="BP32" s="75"/>
      <c r="BQ32" s="75"/>
      <c r="BR32" s="75"/>
      <c r="BS32" s="76"/>
      <c r="BT32" s="75"/>
      <c r="BU32" s="75"/>
      <c r="BV32" s="75"/>
      <c r="BW32" s="76"/>
      <c r="BX32" s="75"/>
      <c r="BY32" s="75"/>
      <c r="BZ32" s="75"/>
      <c r="CA32" s="76"/>
      <c r="CB32" s="75"/>
      <c r="CC32" s="75"/>
      <c r="CD32" s="75"/>
      <c r="CE32" s="76"/>
      <c r="CF32" s="75"/>
      <c r="CG32" s="75"/>
      <c r="CH32" s="75"/>
      <c r="CI32" s="76"/>
      <c r="CJ32" s="75"/>
      <c r="CK32" s="75"/>
      <c r="CL32" s="75"/>
      <c r="CM32" s="76"/>
      <c r="CO32" s="21">
        <f t="shared" si="0"/>
        <v>0</v>
      </c>
      <c r="CP32" s="21">
        <f t="shared" si="1"/>
        <v>0</v>
      </c>
    </row>
    <row r="33" spans="1:94" x14ac:dyDescent="0.2">
      <c r="A33" s="3" t="str">
        <f>IF('Service providers'!I35="Enter name of Site 1", "", 'Service providers'!I35)</f>
        <v/>
      </c>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O33" s="21">
        <f t="shared" si="0"/>
        <v>0</v>
      </c>
      <c r="CP33" s="21">
        <f t="shared" si="1"/>
        <v>0</v>
      </c>
    </row>
    <row r="34" spans="1:94" x14ac:dyDescent="0.2">
      <c r="A34" s="3" t="str">
        <f>IF('Service providers'!I36="Enter name of Site 2", "", 'Service providers'!I36)</f>
        <v/>
      </c>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O34" s="21">
        <f t="shared" si="0"/>
        <v>0</v>
      </c>
      <c r="CP34" s="21">
        <f t="shared" si="1"/>
        <v>0</v>
      </c>
    </row>
    <row r="35" spans="1:94" x14ac:dyDescent="0.2">
      <c r="A35" s="3" t="str">
        <f>IF('Service providers'!I37="Enter name of Site 3", "", 'Service providers'!I37)</f>
        <v/>
      </c>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O35" s="21">
        <f t="shared" si="0"/>
        <v>0</v>
      </c>
      <c r="CP35" s="21">
        <f t="shared" si="1"/>
        <v>0</v>
      </c>
    </row>
    <row r="36" spans="1:94" x14ac:dyDescent="0.2">
      <c r="A36" s="3" t="str">
        <f>IF('Service providers'!I38="Enter name of Site 4", "", 'Service providers'!I38)</f>
        <v/>
      </c>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O36" s="21">
        <f t="shared" si="0"/>
        <v>0</v>
      </c>
      <c r="CP36" s="21">
        <f t="shared" si="1"/>
        <v>0</v>
      </c>
    </row>
    <row r="37" spans="1:94" x14ac:dyDescent="0.2">
      <c r="A37" s="3" t="str">
        <f>IF('Service providers'!I39="Enter name of Site 5", "", 'Service providers'!I39)</f>
        <v/>
      </c>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O37" s="21">
        <f t="shared" si="0"/>
        <v>0</v>
      </c>
      <c r="CP37" s="21">
        <f t="shared" si="1"/>
        <v>0</v>
      </c>
    </row>
    <row r="38" spans="1:94" x14ac:dyDescent="0.2">
      <c r="A38" s="3" t="str">
        <f>IF('Service providers'!I40="Enter name of Site 6", "", 'Service providers'!I40)</f>
        <v/>
      </c>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O38" s="21">
        <f t="shared" si="0"/>
        <v>0</v>
      </c>
      <c r="CP38" s="21">
        <f t="shared" si="1"/>
        <v>0</v>
      </c>
    </row>
    <row r="39" spans="1:94" x14ac:dyDescent="0.2">
      <c r="A39" s="3" t="str">
        <f>IF('Service providers'!I41="Enter name of Site 7", "", 'Service providers'!I41)</f>
        <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O39" s="21">
        <f t="shared" si="0"/>
        <v>0</v>
      </c>
      <c r="CP39" s="21">
        <f t="shared" si="1"/>
        <v>0</v>
      </c>
    </row>
    <row r="40" spans="1:94" x14ac:dyDescent="0.2">
      <c r="A40" s="3" t="str">
        <f>IF('Service providers'!I42="Enter name of Site 8", "", 'Service providers'!I42)</f>
        <v/>
      </c>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O40" s="21">
        <f t="shared" si="0"/>
        <v>0</v>
      </c>
      <c r="CP40" s="21">
        <f t="shared" si="1"/>
        <v>0</v>
      </c>
    </row>
    <row r="41" spans="1:94" x14ac:dyDescent="0.2">
      <c r="A41" s="3" t="str">
        <f>IF('Service providers'!I43="Enter name of Site 9", "", 'Service providers'!I43)</f>
        <v/>
      </c>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O41" s="21">
        <f t="shared" si="0"/>
        <v>0</v>
      </c>
      <c r="CP41" s="21">
        <f t="shared" si="1"/>
        <v>0</v>
      </c>
    </row>
    <row r="42" spans="1:94" x14ac:dyDescent="0.2">
      <c r="A42" s="3" t="str">
        <f>IF('Service providers'!I44="Enter name of Site 10", "", 'Service providers'!I44)</f>
        <v/>
      </c>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O42" s="21">
        <f t="shared" si="0"/>
        <v>0</v>
      </c>
      <c r="CP42" s="21">
        <f t="shared" si="1"/>
        <v>0</v>
      </c>
    </row>
    <row r="43" spans="1:94" x14ac:dyDescent="0.2">
      <c r="A43" s="3" t="str">
        <f>IF('Service providers'!I45="Enter name of Site 11", "", 'Service providers'!I45)</f>
        <v/>
      </c>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O43" s="21">
        <f t="shared" si="0"/>
        <v>0</v>
      </c>
      <c r="CP43" s="21">
        <f t="shared" si="1"/>
        <v>0</v>
      </c>
    </row>
    <row r="44" spans="1:94" x14ac:dyDescent="0.2">
      <c r="A44" s="3" t="str">
        <f>IF('Service providers'!I46="Enter name of Site 12", "", 'Service providers'!I46)</f>
        <v/>
      </c>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O44" s="21">
        <f t="shared" si="0"/>
        <v>0</v>
      </c>
      <c r="CP44" s="21">
        <f t="shared" si="1"/>
        <v>0</v>
      </c>
    </row>
    <row r="45" spans="1:94" x14ac:dyDescent="0.2">
      <c r="A45" s="3" t="str">
        <f>IF('Service providers'!I47="Enter name of Site 13", "", 'Service providers'!I47)</f>
        <v/>
      </c>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O45" s="21">
        <f t="shared" si="0"/>
        <v>0</v>
      </c>
      <c r="CP45" s="21">
        <f t="shared" si="1"/>
        <v>0</v>
      </c>
    </row>
    <row r="46" spans="1:94" x14ac:dyDescent="0.2">
      <c r="A46" s="3" t="str">
        <f>IF('Service providers'!I48="Enter name of Site 14", "", 'Service providers'!I48)</f>
        <v/>
      </c>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O46" s="21">
        <f t="shared" si="0"/>
        <v>0</v>
      </c>
      <c r="CP46" s="21">
        <f t="shared" si="1"/>
        <v>0</v>
      </c>
    </row>
    <row r="47" spans="1:94" x14ac:dyDescent="0.2">
      <c r="A47" s="3" t="str">
        <f>IF('Service providers'!I49="Enter name of Site 15", "", 'Service providers'!I49)</f>
        <v/>
      </c>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O47" s="21">
        <f t="shared" si="0"/>
        <v>0</v>
      </c>
      <c r="CP47" s="21">
        <f t="shared" si="1"/>
        <v>0</v>
      </c>
    </row>
    <row r="48" spans="1:94" x14ac:dyDescent="0.2">
      <c r="A48" s="3" t="str">
        <f>IF('Service providers'!I50="Enter name of Site 16", "", 'Service providers'!I50)</f>
        <v/>
      </c>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O48" s="21">
        <f t="shared" si="0"/>
        <v>0</v>
      </c>
      <c r="CP48" s="21">
        <f t="shared" si="1"/>
        <v>0</v>
      </c>
    </row>
    <row r="49" spans="1:94" x14ac:dyDescent="0.2">
      <c r="A49" s="3" t="str">
        <f>IF('Service providers'!I51="Enter name of Site 17", "", 'Service providers'!I51)</f>
        <v/>
      </c>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O49" s="21">
        <f t="shared" si="0"/>
        <v>0</v>
      </c>
      <c r="CP49" s="21">
        <f t="shared" si="1"/>
        <v>0</v>
      </c>
    </row>
    <row r="50" spans="1:94" x14ac:dyDescent="0.2">
      <c r="A50" s="3" t="str">
        <f>IF('Service providers'!I52="Enter name of Site 18", "", 'Service providers'!I52)</f>
        <v/>
      </c>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O50" s="21">
        <f t="shared" si="0"/>
        <v>0</v>
      </c>
      <c r="CP50" s="21">
        <f t="shared" si="1"/>
        <v>0</v>
      </c>
    </row>
    <row r="51" spans="1:94" x14ac:dyDescent="0.2">
      <c r="A51" s="3" t="str">
        <f>IF('Service providers'!I53="Enter name of Site 19", "", 'Service providers'!I53)</f>
        <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O51" s="21">
        <f t="shared" si="0"/>
        <v>0</v>
      </c>
      <c r="CP51" s="21">
        <f t="shared" si="1"/>
        <v>0</v>
      </c>
    </row>
    <row r="52" spans="1:94" x14ac:dyDescent="0.2">
      <c r="A52" s="3" t="str">
        <f>IF('Service providers'!I54="Enter name of Site 20", "", 'Service providers'!I54)</f>
        <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O52" s="21">
        <f t="shared" si="0"/>
        <v>0</v>
      </c>
      <c r="CP52" s="21">
        <f t="shared" si="1"/>
        <v>0</v>
      </c>
    </row>
    <row r="53" spans="1:94" ht="15" x14ac:dyDescent="0.25">
      <c r="A53" s="74" t="str">
        <f>IF('Service providers'!I55="Enter name here", "", 'Service providers'!I55)</f>
        <v/>
      </c>
      <c r="B53" s="75"/>
      <c r="C53" s="76"/>
      <c r="D53" s="75"/>
      <c r="E53" s="75"/>
      <c r="F53" s="75"/>
      <c r="G53" s="76"/>
      <c r="H53" s="75"/>
      <c r="I53" s="75"/>
      <c r="J53" s="75"/>
      <c r="K53" s="76"/>
      <c r="L53" s="75"/>
      <c r="M53" s="75"/>
      <c r="N53" s="75"/>
      <c r="O53" s="76"/>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6"/>
      <c r="AR53" s="75"/>
      <c r="AS53" s="75"/>
      <c r="AT53" s="75"/>
      <c r="AU53" s="76"/>
      <c r="AV53" s="75"/>
      <c r="AW53" s="75"/>
      <c r="AX53" s="75"/>
      <c r="AY53" s="76"/>
      <c r="AZ53" s="75"/>
      <c r="BA53" s="75"/>
      <c r="BB53" s="75"/>
      <c r="BC53" s="76"/>
      <c r="BD53" s="75"/>
      <c r="BE53" s="75"/>
      <c r="BF53" s="75"/>
      <c r="BG53" s="76"/>
      <c r="BH53" s="75"/>
      <c r="BI53" s="75"/>
      <c r="BJ53" s="75"/>
      <c r="BK53" s="76"/>
      <c r="BL53" s="75"/>
      <c r="BM53" s="75"/>
      <c r="BN53" s="75"/>
      <c r="BO53" s="76"/>
      <c r="BP53" s="75"/>
      <c r="BQ53" s="75"/>
      <c r="BR53" s="75"/>
      <c r="BS53" s="76"/>
      <c r="BT53" s="75"/>
      <c r="BU53" s="75"/>
      <c r="BV53" s="75"/>
      <c r="BW53" s="76"/>
      <c r="BX53" s="75"/>
      <c r="BY53" s="75"/>
      <c r="BZ53" s="75"/>
      <c r="CA53" s="76"/>
      <c r="CB53" s="75"/>
      <c r="CC53" s="75"/>
      <c r="CD53" s="75"/>
      <c r="CE53" s="76"/>
      <c r="CF53" s="75"/>
      <c r="CG53" s="75"/>
      <c r="CH53" s="75"/>
      <c r="CI53" s="76"/>
      <c r="CJ53" s="75"/>
      <c r="CK53" s="75"/>
      <c r="CL53" s="75"/>
      <c r="CM53" s="76"/>
      <c r="CO53" s="21">
        <f t="shared" ref="CO53:CO73" si="2">C53+F53+I53+L53+O53+R53+U53+X53+AA53+AD53+AG53+AJ53+AM53+AP53+AS53+AV53+AY53+BB53+BE53+BH53+BK53+BN53+BQ53+BT53+BW53+BZ53+CC53+CF53+CI53+CL53</f>
        <v>0</v>
      </c>
      <c r="CP53" s="21">
        <f t="shared" ref="CP53:CP73" si="3">D53+G53+J53+M53+P53+S53+V53+Y53+AB53+AE53+AH53+AK53+AN53+AQ53+AT53+AW53+AZ53+BC53+BF53+BI53+BL53+BO53+BR53+BU53+BX53+CA53+CD53+CG53+CJ53+CM53</f>
        <v>0</v>
      </c>
    </row>
    <row r="54" spans="1:94" x14ac:dyDescent="0.2">
      <c r="A54" s="3" t="str">
        <f>IF('Service providers'!I56="Enter name of Site 1", "", 'Service providers'!I56)</f>
        <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O54" s="21">
        <f t="shared" si="2"/>
        <v>0</v>
      </c>
      <c r="CP54" s="21">
        <f t="shared" si="3"/>
        <v>0</v>
      </c>
    </row>
    <row r="55" spans="1:94" x14ac:dyDescent="0.2">
      <c r="A55" s="3" t="str">
        <f>IF('Service providers'!I57="Enter name of Site 2", "", 'Service providers'!I57)</f>
        <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O55" s="21">
        <f t="shared" si="2"/>
        <v>0</v>
      </c>
      <c r="CP55" s="21">
        <f t="shared" si="3"/>
        <v>0</v>
      </c>
    </row>
    <row r="56" spans="1:94" x14ac:dyDescent="0.2">
      <c r="A56" s="3" t="str">
        <f>IF('Service providers'!I58="Enter name of Site 3", "", 'Service providers'!I58)</f>
        <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O56" s="21">
        <f t="shared" si="2"/>
        <v>0</v>
      </c>
      <c r="CP56" s="21">
        <f t="shared" si="3"/>
        <v>0</v>
      </c>
    </row>
    <row r="57" spans="1:94" x14ac:dyDescent="0.2">
      <c r="A57" s="3" t="str">
        <f>IF('Service providers'!I59="Enter name of Site 4", "", 'Service providers'!I59)</f>
        <v/>
      </c>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O57" s="21">
        <f t="shared" si="2"/>
        <v>0</v>
      </c>
      <c r="CP57" s="21">
        <f t="shared" si="3"/>
        <v>0</v>
      </c>
    </row>
    <row r="58" spans="1:94" x14ac:dyDescent="0.2">
      <c r="A58" s="3" t="str">
        <f>IF('Service providers'!I60="Enter name of Site 5", "", 'Service providers'!I60)</f>
        <v/>
      </c>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O58" s="21">
        <f t="shared" si="2"/>
        <v>0</v>
      </c>
      <c r="CP58" s="21">
        <f t="shared" si="3"/>
        <v>0</v>
      </c>
    </row>
    <row r="59" spans="1:94" x14ac:dyDescent="0.2">
      <c r="A59" s="3" t="str">
        <f>IF('Service providers'!I61="Enter name of Site 6", "", 'Service providers'!I61)</f>
        <v/>
      </c>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O59" s="21">
        <f t="shared" si="2"/>
        <v>0</v>
      </c>
      <c r="CP59" s="21">
        <f t="shared" si="3"/>
        <v>0</v>
      </c>
    </row>
    <row r="60" spans="1:94" x14ac:dyDescent="0.2">
      <c r="A60" s="3" t="str">
        <f>IF('Service providers'!I62="Enter name of Site 7", "", 'Service providers'!I62)</f>
        <v/>
      </c>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O60" s="21">
        <f t="shared" si="2"/>
        <v>0</v>
      </c>
      <c r="CP60" s="21">
        <f t="shared" si="3"/>
        <v>0</v>
      </c>
    </row>
    <row r="61" spans="1:94" x14ac:dyDescent="0.2">
      <c r="A61" s="3" t="str">
        <f>IF('Service providers'!I63="Enter name of Site 8", "", 'Service providers'!I63)</f>
        <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O61" s="21">
        <f t="shared" si="2"/>
        <v>0</v>
      </c>
      <c r="CP61" s="21">
        <f t="shared" si="3"/>
        <v>0</v>
      </c>
    </row>
    <row r="62" spans="1:94" x14ac:dyDescent="0.2">
      <c r="A62" s="3" t="str">
        <f>IF('Service providers'!I64="Enter name of Site 9", "", 'Service providers'!I64)</f>
        <v/>
      </c>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O62" s="21">
        <f t="shared" si="2"/>
        <v>0</v>
      </c>
      <c r="CP62" s="21">
        <f t="shared" si="3"/>
        <v>0</v>
      </c>
    </row>
    <row r="63" spans="1:94" x14ac:dyDescent="0.2">
      <c r="A63" s="3" t="str">
        <f>IF('Service providers'!I65="Enter name of Site 10", "", 'Service providers'!I65)</f>
        <v/>
      </c>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O63" s="21">
        <f t="shared" si="2"/>
        <v>0</v>
      </c>
      <c r="CP63" s="21">
        <f t="shared" si="3"/>
        <v>0</v>
      </c>
    </row>
    <row r="64" spans="1:94" x14ac:dyDescent="0.2">
      <c r="A64" s="3" t="str">
        <f>IF('Service providers'!I66="Enter name of Site 11", "", 'Service providers'!I66)</f>
        <v/>
      </c>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O64" s="21">
        <f t="shared" si="2"/>
        <v>0</v>
      </c>
      <c r="CP64" s="21">
        <f t="shared" si="3"/>
        <v>0</v>
      </c>
    </row>
    <row r="65" spans="1:94" x14ac:dyDescent="0.2">
      <c r="A65" s="3" t="str">
        <f>IF('Service providers'!I67="Enter name of Site 12", "", 'Service providers'!I67)</f>
        <v/>
      </c>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O65" s="21">
        <f t="shared" si="2"/>
        <v>0</v>
      </c>
      <c r="CP65" s="21">
        <f t="shared" si="3"/>
        <v>0</v>
      </c>
    </row>
    <row r="66" spans="1:94" x14ac:dyDescent="0.2">
      <c r="A66" s="3" t="str">
        <f>IF('Service providers'!I68="Enter name of Site 13", "", 'Service providers'!I68)</f>
        <v/>
      </c>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O66" s="21">
        <f t="shared" si="2"/>
        <v>0</v>
      </c>
      <c r="CP66" s="21">
        <f t="shared" si="3"/>
        <v>0</v>
      </c>
    </row>
    <row r="67" spans="1:94" x14ac:dyDescent="0.2">
      <c r="A67" s="3" t="str">
        <f>IF('Service providers'!I69="Enter name of Site 14", "", 'Service providers'!I69)</f>
        <v/>
      </c>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O67" s="21">
        <f t="shared" si="2"/>
        <v>0</v>
      </c>
      <c r="CP67" s="21">
        <f t="shared" si="3"/>
        <v>0</v>
      </c>
    </row>
    <row r="68" spans="1:94" x14ac:dyDescent="0.2">
      <c r="A68" s="3" t="str">
        <f>IF('Service providers'!I70="Enter name of Site 15", "", 'Service providers'!I70)</f>
        <v/>
      </c>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O68" s="21">
        <f t="shared" si="2"/>
        <v>0</v>
      </c>
      <c r="CP68" s="21">
        <f t="shared" si="3"/>
        <v>0</v>
      </c>
    </row>
    <row r="69" spans="1:94" x14ac:dyDescent="0.2">
      <c r="A69" s="3" t="str">
        <f>IF('Service providers'!I71="Enter name of Site 16", "", 'Service providers'!I71)</f>
        <v/>
      </c>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O69" s="21">
        <f t="shared" si="2"/>
        <v>0</v>
      </c>
      <c r="CP69" s="21">
        <f t="shared" si="3"/>
        <v>0</v>
      </c>
    </row>
    <row r="70" spans="1:94" x14ac:dyDescent="0.2">
      <c r="A70" s="3" t="str">
        <f>IF('Service providers'!I72="Enter name of Site 17", "", 'Service providers'!I72)</f>
        <v/>
      </c>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O70" s="21">
        <f t="shared" si="2"/>
        <v>0</v>
      </c>
      <c r="CP70" s="21">
        <f t="shared" si="3"/>
        <v>0</v>
      </c>
    </row>
    <row r="71" spans="1:94" x14ac:dyDescent="0.2">
      <c r="A71" s="3" t="str">
        <f>IF('Service providers'!I73="Enter name of Site 18", "", 'Service providers'!I73)</f>
        <v/>
      </c>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O71" s="21">
        <f t="shared" si="2"/>
        <v>0</v>
      </c>
      <c r="CP71" s="21">
        <f t="shared" si="3"/>
        <v>0</v>
      </c>
    </row>
    <row r="72" spans="1:94" x14ac:dyDescent="0.2">
      <c r="A72" s="3" t="str">
        <f>IF('Service providers'!I74="Enter name of Site 19", "", 'Service providers'!I74)</f>
        <v/>
      </c>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O72" s="21">
        <f t="shared" si="2"/>
        <v>0</v>
      </c>
      <c r="CP72" s="21">
        <f t="shared" si="3"/>
        <v>0</v>
      </c>
    </row>
    <row r="73" spans="1:94" x14ac:dyDescent="0.2">
      <c r="A73" s="3" t="str">
        <f>IF('Service providers'!I75="Enter name of Site 20", "", 'Service providers'!I75)</f>
        <v/>
      </c>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O73" s="21">
        <f t="shared" si="2"/>
        <v>0</v>
      </c>
      <c r="CP73" s="21">
        <f t="shared" si="3"/>
        <v>0</v>
      </c>
    </row>
    <row r="74" spans="1:94" ht="15" x14ac:dyDescent="0.25">
      <c r="A74" s="74" t="str">
        <f>IF('Service providers'!I76="Enter name here", "", 'Service providers'!I76)</f>
        <v/>
      </c>
      <c r="B74" s="75"/>
      <c r="C74" s="76"/>
      <c r="D74" s="75"/>
      <c r="E74" s="75"/>
      <c r="F74" s="75"/>
      <c r="G74" s="76"/>
      <c r="H74" s="75"/>
      <c r="I74" s="75"/>
      <c r="J74" s="75"/>
      <c r="K74" s="76"/>
      <c r="L74" s="75"/>
      <c r="M74" s="75"/>
      <c r="N74" s="75"/>
      <c r="O74" s="76"/>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6"/>
      <c r="AR74" s="75"/>
      <c r="AS74" s="75"/>
      <c r="AT74" s="75"/>
      <c r="AU74" s="76"/>
      <c r="AV74" s="75"/>
      <c r="AW74" s="75"/>
      <c r="AX74" s="75"/>
      <c r="AY74" s="76"/>
      <c r="AZ74" s="75"/>
      <c r="BA74" s="75"/>
      <c r="BB74" s="75"/>
      <c r="BC74" s="76"/>
      <c r="BD74" s="75"/>
      <c r="BE74" s="75"/>
      <c r="BF74" s="75"/>
      <c r="BG74" s="76"/>
      <c r="BH74" s="75"/>
      <c r="BI74" s="75"/>
      <c r="BJ74" s="75"/>
      <c r="BK74" s="76"/>
      <c r="BL74" s="75"/>
      <c r="BM74" s="75"/>
      <c r="BN74" s="75"/>
      <c r="BO74" s="76"/>
      <c r="BP74" s="75"/>
      <c r="BQ74" s="75"/>
      <c r="BR74" s="75"/>
      <c r="BS74" s="76"/>
      <c r="BT74" s="75"/>
      <c r="BU74" s="75"/>
      <c r="BV74" s="75"/>
      <c r="BW74" s="76"/>
      <c r="BX74" s="75"/>
      <c r="BY74" s="75"/>
      <c r="BZ74" s="75"/>
      <c r="CA74" s="76"/>
      <c r="CB74" s="75"/>
      <c r="CC74" s="75"/>
      <c r="CD74" s="75"/>
      <c r="CE74" s="76"/>
      <c r="CF74" s="75"/>
      <c r="CG74" s="75"/>
      <c r="CH74" s="75"/>
      <c r="CI74" s="76"/>
      <c r="CJ74" s="75"/>
      <c r="CK74" s="75"/>
      <c r="CL74" s="75"/>
      <c r="CM74" s="76"/>
      <c r="CO74" s="21">
        <f t="shared" ref="CO74:CO94" si="4">C74+F74+I74+L74+O74+R74+U74+X74+AA74+AD74+AG74+AJ74+AM74+AP74+AS74+AV74+AY74+BB74+BE74+BH74+BK74+BN74+BQ74+BT74+BW74+BZ74+CC74+CF74+CI74+CL74</f>
        <v>0</v>
      </c>
      <c r="CP74" s="21">
        <f t="shared" ref="CP74:CP94" si="5">D74+G74+J74+M74+P74+S74+V74+Y74+AB74+AE74+AH74+AK74+AN74+AQ74+AT74+AW74+AZ74+BC74+BF74+BI74+BL74+BO74+BR74+BU74+BX74+CA74+CD74+CG74+CJ74+CM74</f>
        <v>0</v>
      </c>
    </row>
    <row r="75" spans="1:94" x14ac:dyDescent="0.2">
      <c r="A75" s="3" t="str">
        <f>IF('Service providers'!I77="Enter name of Site 1", "", 'Service providers'!I77)</f>
        <v/>
      </c>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O75" s="21">
        <f t="shared" si="4"/>
        <v>0</v>
      </c>
      <c r="CP75" s="21">
        <f t="shared" si="5"/>
        <v>0</v>
      </c>
    </row>
    <row r="76" spans="1:94" x14ac:dyDescent="0.2">
      <c r="A76" s="3" t="str">
        <f>IF('Service providers'!I78="Enter name of Site 2", "", 'Service providers'!I78)</f>
        <v/>
      </c>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O76" s="21">
        <f t="shared" si="4"/>
        <v>0</v>
      </c>
      <c r="CP76" s="21">
        <f t="shared" si="5"/>
        <v>0</v>
      </c>
    </row>
    <row r="77" spans="1:94" x14ac:dyDescent="0.2">
      <c r="A77" s="3" t="str">
        <f>IF('Service providers'!I79="Enter name of Site 3", "", 'Service providers'!I79)</f>
        <v/>
      </c>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O77" s="21">
        <f t="shared" si="4"/>
        <v>0</v>
      </c>
      <c r="CP77" s="21">
        <f t="shared" si="5"/>
        <v>0</v>
      </c>
    </row>
    <row r="78" spans="1:94" x14ac:dyDescent="0.2">
      <c r="A78" s="3" t="str">
        <f>IF('Service providers'!I80="Enter name of Site 4", "", 'Service providers'!I80)</f>
        <v/>
      </c>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O78" s="21">
        <f t="shared" si="4"/>
        <v>0</v>
      </c>
      <c r="CP78" s="21">
        <f t="shared" si="5"/>
        <v>0</v>
      </c>
    </row>
    <row r="79" spans="1:94" x14ac:dyDescent="0.2">
      <c r="A79" s="3" t="str">
        <f>IF('Service providers'!I81="Enter name of Site 5", "", 'Service providers'!I81)</f>
        <v/>
      </c>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O79" s="21">
        <f t="shared" si="4"/>
        <v>0</v>
      </c>
      <c r="CP79" s="21">
        <f t="shared" si="5"/>
        <v>0</v>
      </c>
    </row>
    <row r="80" spans="1:94" x14ac:dyDescent="0.2">
      <c r="A80" s="3" t="str">
        <f>IF('Service providers'!I82="Enter name of Site 6", "", 'Service providers'!I82)</f>
        <v/>
      </c>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O80" s="21">
        <f t="shared" si="4"/>
        <v>0</v>
      </c>
      <c r="CP80" s="21">
        <f t="shared" si="5"/>
        <v>0</v>
      </c>
    </row>
    <row r="81" spans="1:94" x14ac:dyDescent="0.2">
      <c r="A81" s="3" t="str">
        <f>IF('Service providers'!I83="Enter name of Site 7", "", 'Service providers'!I83)</f>
        <v/>
      </c>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O81" s="21">
        <f t="shared" si="4"/>
        <v>0</v>
      </c>
      <c r="CP81" s="21">
        <f t="shared" si="5"/>
        <v>0</v>
      </c>
    </row>
    <row r="82" spans="1:94" x14ac:dyDescent="0.2">
      <c r="A82" s="3" t="str">
        <f>IF('Service providers'!I84="Enter name of Site 8", "", 'Service providers'!I84)</f>
        <v/>
      </c>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O82" s="21">
        <f t="shared" si="4"/>
        <v>0</v>
      </c>
      <c r="CP82" s="21">
        <f t="shared" si="5"/>
        <v>0</v>
      </c>
    </row>
    <row r="83" spans="1:94" x14ac:dyDescent="0.2">
      <c r="A83" s="3" t="str">
        <f>IF('Service providers'!I85="Enter name of Site 9", "", 'Service providers'!I85)</f>
        <v/>
      </c>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O83" s="21">
        <f t="shared" si="4"/>
        <v>0</v>
      </c>
      <c r="CP83" s="21">
        <f t="shared" si="5"/>
        <v>0</v>
      </c>
    </row>
    <row r="84" spans="1:94" x14ac:dyDescent="0.2">
      <c r="A84" s="3" t="str">
        <f>IF('Service providers'!I86="Enter name of Site 10", "", 'Service providers'!I86)</f>
        <v/>
      </c>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O84" s="21">
        <f t="shared" si="4"/>
        <v>0</v>
      </c>
      <c r="CP84" s="21">
        <f t="shared" si="5"/>
        <v>0</v>
      </c>
    </row>
    <row r="85" spans="1:94" x14ac:dyDescent="0.2">
      <c r="A85" s="3" t="str">
        <f>IF('Service providers'!I87="Enter name of Site 11", "", 'Service providers'!I87)</f>
        <v/>
      </c>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O85" s="21">
        <f t="shared" si="4"/>
        <v>0</v>
      </c>
      <c r="CP85" s="21">
        <f t="shared" si="5"/>
        <v>0</v>
      </c>
    </row>
    <row r="86" spans="1:94" x14ac:dyDescent="0.2">
      <c r="A86" s="3" t="str">
        <f>IF('Service providers'!I88="Enter name of Site 12", "", 'Service providers'!I88)</f>
        <v/>
      </c>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O86" s="21">
        <f t="shared" si="4"/>
        <v>0</v>
      </c>
      <c r="CP86" s="21">
        <f t="shared" si="5"/>
        <v>0</v>
      </c>
    </row>
    <row r="87" spans="1:94" x14ac:dyDescent="0.2">
      <c r="A87" s="3" t="str">
        <f>IF('Service providers'!I89="Enter name of Site 13", "", 'Service providers'!I89)</f>
        <v/>
      </c>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O87" s="21">
        <f t="shared" si="4"/>
        <v>0</v>
      </c>
      <c r="CP87" s="21">
        <f t="shared" si="5"/>
        <v>0</v>
      </c>
    </row>
    <row r="88" spans="1:94" x14ac:dyDescent="0.2">
      <c r="A88" s="3" t="str">
        <f>IF('Service providers'!I90="Enter name of Site 14", "", 'Service providers'!I90)</f>
        <v/>
      </c>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O88" s="21">
        <f t="shared" si="4"/>
        <v>0</v>
      </c>
      <c r="CP88" s="21">
        <f t="shared" si="5"/>
        <v>0</v>
      </c>
    </row>
    <row r="89" spans="1:94" x14ac:dyDescent="0.2">
      <c r="A89" s="3" t="str">
        <f>IF('Service providers'!I91="Enter name of Site 15", "", 'Service providers'!I91)</f>
        <v/>
      </c>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O89" s="21">
        <f t="shared" si="4"/>
        <v>0</v>
      </c>
      <c r="CP89" s="21">
        <f t="shared" si="5"/>
        <v>0</v>
      </c>
    </row>
    <row r="90" spans="1:94" x14ac:dyDescent="0.2">
      <c r="A90" s="3" t="str">
        <f>IF('Service providers'!I92="Enter name of Site 16", "", 'Service providers'!I92)</f>
        <v/>
      </c>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O90" s="21">
        <f t="shared" si="4"/>
        <v>0</v>
      </c>
      <c r="CP90" s="21">
        <f t="shared" si="5"/>
        <v>0</v>
      </c>
    </row>
    <row r="91" spans="1:94" x14ac:dyDescent="0.2">
      <c r="A91" s="3" t="str">
        <f>IF('Service providers'!I93="Enter name of Site 17", "", 'Service providers'!I93)</f>
        <v/>
      </c>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O91" s="21">
        <f t="shared" si="4"/>
        <v>0</v>
      </c>
      <c r="CP91" s="21">
        <f t="shared" si="5"/>
        <v>0</v>
      </c>
    </row>
    <row r="92" spans="1:94" x14ac:dyDescent="0.2">
      <c r="A92" s="3" t="str">
        <f>IF('Service providers'!I94="Enter name of Site 18", "", 'Service providers'!I94)</f>
        <v/>
      </c>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O92" s="21">
        <f t="shared" si="4"/>
        <v>0</v>
      </c>
      <c r="CP92" s="21">
        <f t="shared" si="5"/>
        <v>0</v>
      </c>
    </row>
    <row r="93" spans="1:94" x14ac:dyDescent="0.2">
      <c r="A93" s="3" t="str">
        <f>IF('Service providers'!I95="Enter name of Site 19", "", 'Service providers'!I95)</f>
        <v/>
      </c>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O93" s="21">
        <f t="shared" si="4"/>
        <v>0</v>
      </c>
      <c r="CP93" s="21">
        <f t="shared" si="5"/>
        <v>0</v>
      </c>
    </row>
    <row r="94" spans="1:94" x14ac:dyDescent="0.2">
      <c r="A94" s="3" t="str">
        <f>IF('Service providers'!I96="Enter name of Site 20", "", 'Service providers'!I96)</f>
        <v/>
      </c>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O94" s="21">
        <f t="shared" si="4"/>
        <v>0</v>
      </c>
      <c r="CP94" s="21">
        <f t="shared" si="5"/>
        <v>0</v>
      </c>
    </row>
    <row r="95" spans="1:94" ht="15" x14ac:dyDescent="0.25">
      <c r="A95" s="74" t="str">
        <f>IF('Service providers'!I97="Enter name here", "", 'Service providers'!I97)</f>
        <v/>
      </c>
      <c r="B95" s="75"/>
      <c r="C95" s="76"/>
      <c r="D95" s="75"/>
      <c r="E95" s="75"/>
      <c r="F95" s="75"/>
      <c r="G95" s="76"/>
      <c r="H95" s="75"/>
      <c r="I95" s="75"/>
      <c r="J95" s="75"/>
      <c r="K95" s="76"/>
      <c r="L95" s="75"/>
      <c r="M95" s="75"/>
      <c r="N95" s="75"/>
      <c r="O95" s="76"/>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6"/>
      <c r="AR95" s="75"/>
      <c r="AS95" s="75"/>
      <c r="AT95" s="75"/>
      <c r="AU95" s="76"/>
      <c r="AV95" s="75"/>
      <c r="AW95" s="75"/>
      <c r="AX95" s="75"/>
      <c r="AY95" s="76"/>
      <c r="AZ95" s="75"/>
      <c r="BA95" s="75"/>
      <c r="BB95" s="75"/>
      <c r="BC95" s="76"/>
      <c r="BD95" s="75"/>
      <c r="BE95" s="75"/>
      <c r="BF95" s="75"/>
      <c r="BG95" s="76"/>
      <c r="BH95" s="75"/>
      <c r="BI95" s="75"/>
      <c r="BJ95" s="75"/>
      <c r="BK95" s="76"/>
      <c r="BL95" s="75"/>
      <c r="BM95" s="75"/>
      <c r="BN95" s="75"/>
      <c r="BO95" s="76"/>
      <c r="BP95" s="75"/>
      <c r="BQ95" s="75"/>
      <c r="BR95" s="75"/>
      <c r="BS95" s="76"/>
      <c r="BT95" s="75"/>
      <c r="BU95" s="75"/>
      <c r="BV95" s="75"/>
      <c r="BW95" s="76"/>
      <c r="BX95" s="75"/>
      <c r="BY95" s="75"/>
      <c r="BZ95" s="75"/>
      <c r="CA95" s="76"/>
      <c r="CB95" s="75"/>
      <c r="CC95" s="75"/>
      <c r="CD95" s="75"/>
      <c r="CE95" s="76"/>
      <c r="CF95" s="75"/>
      <c r="CG95" s="75"/>
      <c r="CH95" s="75"/>
      <c r="CI95" s="76"/>
      <c r="CJ95" s="75"/>
      <c r="CK95" s="75"/>
      <c r="CL95" s="75"/>
      <c r="CM95" s="76"/>
      <c r="CO95" s="21">
        <f t="shared" si="0"/>
        <v>0</v>
      </c>
      <c r="CP95" s="21">
        <f t="shared" si="1"/>
        <v>0</v>
      </c>
    </row>
    <row r="96" spans="1:94" x14ac:dyDescent="0.2">
      <c r="A96" s="3" t="str">
        <f>IF('Service providers'!I98="Enter name of Site 1", "", 'Service providers'!I98)</f>
        <v/>
      </c>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O96" s="21">
        <f t="shared" si="0"/>
        <v>0</v>
      </c>
      <c r="CP96" s="21">
        <f t="shared" si="1"/>
        <v>0</v>
      </c>
    </row>
    <row r="97" spans="1:94" x14ac:dyDescent="0.2">
      <c r="A97" s="3" t="str">
        <f>IF('Service providers'!I99="Enter name of Site 2", "", 'Service providers'!I99)</f>
        <v/>
      </c>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O97" s="21">
        <f t="shared" si="0"/>
        <v>0</v>
      </c>
      <c r="CP97" s="21">
        <f t="shared" si="1"/>
        <v>0</v>
      </c>
    </row>
    <row r="98" spans="1:94" x14ac:dyDescent="0.2">
      <c r="A98" s="3" t="str">
        <f>IF('Service providers'!I100="Enter name of Site 3", "", 'Service providers'!I100)</f>
        <v/>
      </c>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O98" s="21">
        <f t="shared" si="0"/>
        <v>0</v>
      </c>
      <c r="CP98" s="21">
        <f t="shared" si="1"/>
        <v>0</v>
      </c>
    </row>
    <row r="99" spans="1:94" x14ac:dyDescent="0.2">
      <c r="A99" s="3" t="str">
        <f>IF('Service providers'!I101="Enter name of Site 4", "", 'Service providers'!I101)</f>
        <v/>
      </c>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O99" s="21">
        <f t="shared" si="0"/>
        <v>0</v>
      </c>
      <c r="CP99" s="21">
        <f t="shared" si="1"/>
        <v>0</v>
      </c>
    </row>
    <row r="100" spans="1:94" x14ac:dyDescent="0.2">
      <c r="A100" s="3" t="str">
        <f>IF('Service providers'!I102="Enter name of Site 5", "", 'Service providers'!I102)</f>
        <v/>
      </c>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O100" s="21">
        <f t="shared" si="0"/>
        <v>0</v>
      </c>
      <c r="CP100" s="21">
        <f t="shared" si="1"/>
        <v>0</v>
      </c>
    </row>
    <row r="101" spans="1:94" x14ac:dyDescent="0.2">
      <c r="A101" s="3" t="str">
        <f>IF('Service providers'!I103="Enter name of Site 6", "", 'Service providers'!I103)</f>
        <v/>
      </c>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O101" s="21">
        <f t="shared" si="0"/>
        <v>0</v>
      </c>
      <c r="CP101" s="21">
        <f t="shared" si="1"/>
        <v>0</v>
      </c>
    </row>
    <row r="102" spans="1:94" x14ac:dyDescent="0.2">
      <c r="A102" s="3" t="str">
        <f>IF('Service providers'!I104="Enter name of Site 7", "", 'Service providers'!I104)</f>
        <v/>
      </c>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O102" s="21">
        <f t="shared" si="0"/>
        <v>0</v>
      </c>
      <c r="CP102" s="21">
        <f t="shared" si="1"/>
        <v>0</v>
      </c>
    </row>
    <row r="103" spans="1:94" x14ac:dyDescent="0.2">
      <c r="A103" s="3" t="str">
        <f>IF('Service providers'!I105="Enter name of Site 8", "", 'Service providers'!I105)</f>
        <v/>
      </c>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O103" s="21">
        <f t="shared" si="0"/>
        <v>0</v>
      </c>
      <c r="CP103" s="21">
        <f t="shared" si="1"/>
        <v>0</v>
      </c>
    </row>
    <row r="104" spans="1:94" x14ac:dyDescent="0.2">
      <c r="A104" s="3" t="str">
        <f>IF('Service providers'!I106="Enter name of Site 9", "", 'Service providers'!I106)</f>
        <v/>
      </c>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O104" s="21">
        <f t="shared" si="0"/>
        <v>0</v>
      </c>
      <c r="CP104" s="21">
        <f t="shared" si="1"/>
        <v>0</v>
      </c>
    </row>
    <row r="105" spans="1:94" x14ac:dyDescent="0.2">
      <c r="A105" s="3" t="str">
        <f>IF('Service providers'!I107="Enter name of Site 10", "", 'Service providers'!I107)</f>
        <v/>
      </c>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O105" s="21">
        <f t="shared" si="0"/>
        <v>0</v>
      </c>
      <c r="CP105" s="21">
        <f t="shared" si="1"/>
        <v>0</v>
      </c>
    </row>
    <row r="106" spans="1:94" x14ac:dyDescent="0.2">
      <c r="A106" s="3" t="str">
        <f>IF('Service providers'!I108="Enter name of Site 11", "", 'Service providers'!I108)</f>
        <v/>
      </c>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O106" s="21">
        <f t="shared" si="0"/>
        <v>0</v>
      </c>
      <c r="CP106" s="21">
        <f t="shared" si="1"/>
        <v>0</v>
      </c>
    </row>
    <row r="107" spans="1:94" x14ac:dyDescent="0.2">
      <c r="A107" s="3" t="str">
        <f>IF('Service providers'!I109="Enter name of Site 12", "", 'Service providers'!I109)</f>
        <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O107" s="21">
        <f t="shared" si="0"/>
        <v>0</v>
      </c>
      <c r="CP107" s="21">
        <f t="shared" si="1"/>
        <v>0</v>
      </c>
    </row>
    <row r="108" spans="1:94" x14ac:dyDescent="0.2">
      <c r="A108" s="3" t="str">
        <f>IF('Service providers'!I110="Enter name of Site 13", "", 'Service providers'!I110)</f>
        <v/>
      </c>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O108" s="21">
        <f t="shared" si="0"/>
        <v>0</v>
      </c>
      <c r="CP108" s="21">
        <f t="shared" si="1"/>
        <v>0</v>
      </c>
    </row>
    <row r="109" spans="1:94" x14ac:dyDescent="0.2">
      <c r="A109" s="3" t="str">
        <f>IF('Service providers'!I111="Enter name of Site 14", "", 'Service providers'!I111)</f>
        <v/>
      </c>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O109" s="21">
        <f t="shared" si="0"/>
        <v>0</v>
      </c>
      <c r="CP109" s="21">
        <f t="shared" si="1"/>
        <v>0</v>
      </c>
    </row>
    <row r="110" spans="1:94" x14ac:dyDescent="0.2">
      <c r="A110" s="3" t="str">
        <f>IF('Service providers'!I112="Enter name of Site 15", "", 'Service providers'!I112)</f>
        <v/>
      </c>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O110" s="21">
        <f t="shared" si="0"/>
        <v>0</v>
      </c>
      <c r="CP110" s="21">
        <f t="shared" si="1"/>
        <v>0</v>
      </c>
    </row>
    <row r="111" spans="1:94" x14ac:dyDescent="0.2">
      <c r="A111" s="3" t="str">
        <f>IF('Service providers'!I113="Enter name of Site 16", "", 'Service providers'!I113)</f>
        <v/>
      </c>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O111" s="21">
        <f t="shared" si="0"/>
        <v>0</v>
      </c>
      <c r="CP111" s="21">
        <f t="shared" si="1"/>
        <v>0</v>
      </c>
    </row>
    <row r="112" spans="1:94" x14ac:dyDescent="0.2">
      <c r="A112" s="3" t="str">
        <f>IF('Service providers'!I114="Enter name of Site 17", "", 'Service providers'!I114)</f>
        <v/>
      </c>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O112" s="21">
        <f t="shared" si="0"/>
        <v>0</v>
      </c>
      <c r="CP112" s="21">
        <f t="shared" si="1"/>
        <v>0</v>
      </c>
    </row>
    <row r="113" spans="1:94" x14ac:dyDescent="0.2">
      <c r="A113" s="3" t="str">
        <f>IF('Service providers'!I115="Enter name of Site 18", "", 'Service providers'!I115)</f>
        <v/>
      </c>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O113" s="21">
        <f t="shared" si="0"/>
        <v>0</v>
      </c>
      <c r="CP113" s="21">
        <f t="shared" si="1"/>
        <v>0</v>
      </c>
    </row>
    <row r="114" spans="1:94" x14ac:dyDescent="0.2">
      <c r="A114" s="3" t="str">
        <f>IF('Service providers'!I116="Enter name of Site 19", "", 'Service providers'!I116)</f>
        <v/>
      </c>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O114" s="21">
        <f t="shared" si="0"/>
        <v>0</v>
      </c>
      <c r="CP114" s="21">
        <f t="shared" si="1"/>
        <v>0</v>
      </c>
    </row>
    <row r="115" spans="1:94" x14ac:dyDescent="0.2">
      <c r="A115" s="3" t="str">
        <f>IF('Service providers'!I117="Enter name of Site 20", "", 'Service providers'!I117)</f>
        <v/>
      </c>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O115" s="21">
        <f t="shared" si="0"/>
        <v>0</v>
      </c>
      <c r="CP115" s="21">
        <f t="shared" si="1"/>
        <v>0</v>
      </c>
    </row>
    <row r="116" spans="1:94" ht="15" x14ac:dyDescent="0.25">
      <c r="A116" s="74" t="str">
        <f>IF('Service providers'!I118="Enter name here", "", 'Service providers'!I118)</f>
        <v/>
      </c>
      <c r="B116" s="75"/>
      <c r="C116" s="76"/>
      <c r="D116" s="75"/>
      <c r="E116" s="75"/>
      <c r="F116" s="75"/>
      <c r="G116" s="76"/>
      <c r="H116" s="75"/>
      <c r="I116" s="75"/>
      <c r="J116" s="75"/>
      <c r="K116" s="76"/>
      <c r="L116" s="75"/>
      <c r="M116" s="75"/>
      <c r="N116" s="75"/>
      <c r="O116" s="76"/>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6"/>
      <c r="AR116" s="75"/>
      <c r="AS116" s="75"/>
      <c r="AT116" s="75"/>
      <c r="AU116" s="76"/>
      <c r="AV116" s="75"/>
      <c r="AW116" s="75"/>
      <c r="AX116" s="75"/>
      <c r="AY116" s="76"/>
      <c r="AZ116" s="75"/>
      <c r="BA116" s="75"/>
      <c r="BB116" s="75"/>
      <c r="BC116" s="76"/>
      <c r="BD116" s="75"/>
      <c r="BE116" s="75"/>
      <c r="BF116" s="75"/>
      <c r="BG116" s="76"/>
      <c r="BH116" s="75"/>
      <c r="BI116" s="75"/>
      <c r="BJ116" s="75"/>
      <c r="BK116" s="76"/>
      <c r="BL116" s="75"/>
      <c r="BM116" s="75"/>
      <c r="BN116" s="75"/>
      <c r="BO116" s="76"/>
      <c r="BP116" s="75"/>
      <c r="BQ116" s="75"/>
      <c r="BR116" s="75"/>
      <c r="BS116" s="76"/>
      <c r="BT116" s="75"/>
      <c r="BU116" s="75"/>
      <c r="BV116" s="75"/>
      <c r="BW116" s="76"/>
      <c r="BX116" s="75"/>
      <c r="BY116" s="75"/>
      <c r="BZ116" s="75"/>
      <c r="CA116" s="76"/>
      <c r="CB116" s="75"/>
      <c r="CC116" s="75"/>
      <c r="CD116" s="75"/>
      <c r="CE116" s="76"/>
      <c r="CF116" s="75"/>
      <c r="CG116" s="75"/>
      <c r="CH116" s="75"/>
      <c r="CI116" s="76"/>
      <c r="CJ116" s="75"/>
      <c r="CK116" s="75"/>
      <c r="CL116" s="75"/>
      <c r="CM116" s="76"/>
      <c r="CO116" s="21">
        <f t="shared" ref="CO116:CO157" si="6">C116+F116+I116+L116+O116+R116+U116+X116+AA116+AD116+AG116+AJ116+AM116+AP116+AS116+AV116+AY116+BB116+BE116+BH116+BK116+BN116+BQ116+BT116+BW116+BZ116+CC116+CF116+CI116+CL116</f>
        <v>0</v>
      </c>
      <c r="CP116" s="21">
        <f t="shared" ref="CP116:CP157" si="7">D116+G116+J116+M116+P116+S116+V116+Y116+AB116+AE116+AH116+AK116+AN116+AQ116+AT116+AW116+AZ116+BC116+BF116+BI116+BL116+BO116+BR116+BU116+BX116+CA116+CD116+CG116+CJ116+CM116</f>
        <v>0</v>
      </c>
    </row>
    <row r="117" spans="1:94" x14ac:dyDescent="0.2">
      <c r="A117" s="3" t="str">
        <f>IF('Service providers'!I119="Enter name of Site 1", "", 'Service providers'!I119)</f>
        <v/>
      </c>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O117" s="21">
        <f t="shared" si="6"/>
        <v>0</v>
      </c>
      <c r="CP117" s="21">
        <f t="shared" si="7"/>
        <v>0</v>
      </c>
    </row>
    <row r="118" spans="1:94" x14ac:dyDescent="0.2">
      <c r="A118" s="3" t="str">
        <f>IF('Service providers'!I120="Enter name of Site 2", "", 'Service providers'!I120)</f>
        <v/>
      </c>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O118" s="21">
        <f t="shared" si="6"/>
        <v>0</v>
      </c>
      <c r="CP118" s="21">
        <f t="shared" si="7"/>
        <v>0</v>
      </c>
    </row>
    <row r="119" spans="1:94" x14ac:dyDescent="0.2">
      <c r="A119" s="3" t="str">
        <f>IF('Service providers'!I121="Enter name of Site 3", "", 'Service providers'!I121)</f>
        <v/>
      </c>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O119" s="21">
        <f t="shared" si="6"/>
        <v>0</v>
      </c>
      <c r="CP119" s="21">
        <f t="shared" si="7"/>
        <v>0</v>
      </c>
    </row>
    <row r="120" spans="1:94" x14ac:dyDescent="0.2">
      <c r="A120" s="3" t="str">
        <f>IF('Service providers'!I122="Enter name of Site 4", "", 'Service providers'!I122)</f>
        <v/>
      </c>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O120" s="21">
        <f t="shared" si="6"/>
        <v>0</v>
      </c>
      <c r="CP120" s="21">
        <f t="shared" si="7"/>
        <v>0</v>
      </c>
    </row>
    <row r="121" spans="1:94" x14ac:dyDescent="0.2">
      <c r="A121" s="3" t="str">
        <f>IF('Service providers'!I123="Enter name of Site 5", "", 'Service providers'!I123)</f>
        <v/>
      </c>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O121" s="21">
        <f t="shared" si="6"/>
        <v>0</v>
      </c>
      <c r="CP121" s="21">
        <f t="shared" si="7"/>
        <v>0</v>
      </c>
    </row>
    <row r="122" spans="1:94" x14ac:dyDescent="0.2">
      <c r="A122" s="3" t="str">
        <f>IF('Service providers'!I124="Enter name of Site 6", "", 'Service providers'!I124)</f>
        <v/>
      </c>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O122" s="21">
        <f t="shared" si="6"/>
        <v>0</v>
      </c>
      <c r="CP122" s="21">
        <f t="shared" si="7"/>
        <v>0</v>
      </c>
    </row>
    <row r="123" spans="1:94" x14ac:dyDescent="0.2">
      <c r="A123" s="3" t="str">
        <f>IF('Service providers'!I125="Enter name of Site 7", "", 'Service providers'!I125)</f>
        <v/>
      </c>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O123" s="21">
        <f t="shared" si="6"/>
        <v>0</v>
      </c>
      <c r="CP123" s="21">
        <f t="shared" si="7"/>
        <v>0</v>
      </c>
    </row>
    <row r="124" spans="1:94" x14ac:dyDescent="0.2">
      <c r="A124" s="3" t="str">
        <f>IF('Service providers'!I126="Enter name of Site 8", "", 'Service providers'!I126)</f>
        <v/>
      </c>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O124" s="21">
        <f t="shared" si="6"/>
        <v>0</v>
      </c>
      <c r="CP124" s="21">
        <f t="shared" si="7"/>
        <v>0</v>
      </c>
    </row>
    <row r="125" spans="1:94" x14ac:dyDescent="0.2">
      <c r="A125" s="3" t="str">
        <f>IF('Service providers'!I127="Enter name of Site 9", "", 'Service providers'!I127)</f>
        <v/>
      </c>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O125" s="21">
        <f t="shared" si="6"/>
        <v>0</v>
      </c>
      <c r="CP125" s="21">
        <f t="shared" si="7"/>
        <v>0</v>
      </c>
    </row>
    <row r="126" spans="1:94" x14ac:dyDescent="0.2">
      <c r="A126" s="3" t="str">
        <f>IF('Service providers'!I128="Enter name of Site 10", "", 'Service providers'!I128)</f>
        <v/>
      </c>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O126" s="21">
        <f t="shared" si="6"/>
        <v>0</v>
      </c>
      <c r="CP126" s="21">
        <f t="shared" si="7"/>
        <v>0</v>
      </c>
    </row>
    <row r="127" spans="1:94" x14ac:dyDescent="0.2">
      <c r="A127" s="3" t="str">
        <f>IF('Service providers'!I129="Enter name of Site 11", "", 'Service providers'!I129)</f>
        <v/>
      </c>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O127" s="21">
        <f t="shared" si="6"/>
        <v>0</v>
      </c>
      <c r="CP127" s="21">
        <f t="shared" si="7"/>
        <v>0</v>
      </c>
    </row>
    <row r="128" spans="1:94" x14ac:dyDescent="0.2">
      <c r="A128" s="3" t="str">
        <f>IF('Service providers'!I130="Enter name of Site 12", "", 'Service providers'!I130)</f>
        <v/>
      </c>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O128" s="21">
        <f t="shared" si="6"/>
        <v>0</v>
      </c>
      <c r="CP128" s="21">
        <f t="shared" si="7"/>
        <v>0</v>
      </c>
    </row>
    <row r="129" spans="1:97" x14ac:dyDescent="0.2">
      <c r="A129" s="3" t="str">
        <f>IF('Service providers'!I131="Enter name of Site 13", "", 'Service providers'!I131)</f>
        <v/>
      </c>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O129" s="21">
        <f t="shared" si="6"/>
        <v>0</v>
      </c>
      <c r="CP129" s="21">
        <f t="shared" si="7"/>
        <v>0</v>
      </c>
    </row>
    <row r="130" spans="1:97" x14ac:dyDescent="0.2">
      <c r="A130" s="3" t="str">
        <f>IF('Service providers'!I132="Enter name of Site 14", "", 'Service providers'!I132)</f>
        <v/>
      </c>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O130" s="21">
        <f t="shared" si="6"/>
        <v>0</v>
      </c>
      <c r="CP130" s="21">
        <f t="shared" si="7"/>
        <v>0</v>
      </c>
    </row>
    <row r="131" spans="1:97" x14ac:dyDescent="0.2">
      <c r="A131" s="3" t="str">
        <f>IF('Service providers'!I133="Enter name of Site 15", "", 'Service providers'!I133)</f>
        <v/>
      </c>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O131" s="21">
        <f t="shared" si="6"/>
        <v>0</v>
      </c>
      <c r="CP131" s="21">
        <f t="shared" si="7"/>
        <v>0</v>
      </c>
    </row>
    <row r="132" spans="1:97" x14ac:dyDescent="0.2">
      <c r="A132" s="3" t="str">
        <f>IF('Service providers'!I134="Enter name of Site 16", "", 'Service providers'!I134)</f>
        <v/>
      </c>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O132" s="21">
        <f t="shared" si="6"/>
        <v>0</v>
      </c>
      <c r="CP132" s="21">
        <f t="shared" si="7"/>
        <v>0</v>
      </c>
    </row>
    <row r="133" spans="1:97" x14ac:dyDescent="0.2">
      <c r="A133" s="3" t="str">
        <f>IF('Service providers'!I135="Enter name of Site 17", "", 'Service providers'!I135)</f>
        <v/>
      </c>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O133" s="21">
        <f t="shared" si="6"/>
        <v>0</v>
      </c>
      <c r="CP133" s="21">
        <f t="shared" si="7"/>
        <v>0</v>
      </c>
    </row>
    <row r="134" spans="1:97" x14ac:dyDescent="0.2">
      <c r="A134" s="3" t="str">
        <f>IF('Service providers'!I136="Enter name of Site 18", "", 'Service providers'!I136)</f>
        <v/>
      </c>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O134" s="21">
        <f t="shared" si="6"/>
        <v>0</v>
      </c>
      <c r="CP134" s="21">
        <f t="shared" si="7"/>
        <v>0</v>
      </c>
    </row>
    <row r="135" spans="1:97" x14ac:dyDescent="0.2">
      <c r="A135" s="3" t="str">
        <f>IF('Service providers'!I137="Enter name of Site 19", "", 'Service providers'!I137)</f>
        <v/>
      </c>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O135" s="21">
        <f t="shared" si="6"/>
        <v>0</v>
      </c>
      <c r="CP135" s="21">
        <f t="shared" si="7"/>
        <v>0</v>
      </c>
    </row>
    <row r="136" spans="1:97" x14ac:dyDescent="0.2">
      <c r="A136" s="3" t="str">
        <f>IF('Service providers'!I138="Enter name of Site 20", "", 'Service providers'!I138)</f>
        <v/>
      </c>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O136" s="21">
        <f t="shared" si="6"/>
        <v>0</v>
      </c>
      <c r="CP136" s="21">
        <f t="shared" si="7"/>
        <v>0</v>
      </c>
    </row>
    <row r="137" spans="1:97" ht="15" x14ac:dyDescent="0.25">
      <c r="A137" s="74" t="str">
        <f>IF('Service providers'!I139="Enter name here", "", 'Service providers'!I139)</f>
        <v/>
      </c>
      <c r="B137" s="75"/>
      <c r="C137" s="76"/>
      <c r="D137" s="75"/>
      <c r="E137" s="75"/>
      <c r="F137" s="75"/>
      <c r="G137" s="76"/>
      <c r="H137" s="75"/>
      <c r="I137" s="75"/>
      <c r="J137" s="75"/>
      <c r="K137" s="76"/>
      <c r="L137" s="75"/>
      <c r="M137" s="75"/>
      <c r="N137" s="75"/>
      <c r="O137" s="76"/>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6"/>
      <c r="AR137" s="75"/>
      <c r="AS137" s="75"/>
      <c r="AT137" s="75"/>
      <c r="AU137" s="76"/>
      <c r="AV137" s="75"/>
      <c r="AW137" s="75"/>
      <c r="AX137" s="75"/>
      <c r="AY137" s="76"/>
      <c r="AZ137" s="75"/>
      <c r="BA137" s="75"/>
      <c r="BB137" s="75"/>
      <c r="BC137" s="76"/>
      <c r="BD137" s="75"/>
      <c r="BE137" s="75"/>
      <c r="BF137" s="75"/>
      <c r="BG137" s="76"/>
      <c r="BH137" s="75"/>
      <c r="BI137" s="75"/>
      <c r="BJ137" s="75"/>
      <c r="BK137" s="76"/>
      <c r="BL137" s="75"/>
      <c r="BM137" s="75"/>
      <c r="BN137" s="75"/>
      <c r="BO137" s="76"/>
      <c r="BP137" s="75"/>
      <c r="BQ137" s="75"/>
      <c r="BR137" s="75"/>
      <c r="BS137" s="76"/>
      <c r="BT137" s="75"/>
      <c r="BU137" s="75"/>
      <c r="BV137" s="75"/>
      <c r="BW137" s="76"/>
      <c r="BX137" s="75"/>
      <c r="BY137" s="75"/>
      <c r="BZ137" s="75"/>
      <c r="CA137" s="76"/>
      <c r="CB137" s="75"/>
      <c r="CC137" s="75"/>
      <c r="CD137" s="75"/>
      <c r="CE137" s="76"/>
      <c r="CF137" s="75"/>
      <c r="CG137" s="75"/>
      <c r="CH137" s="75"/>
      <c r="CI137" s="76"/>
      <c r="CJ137" s="75"/>
      <c r="CK137" s="75"/>
      <c r="CL137" s="75"/>
      <c r="CM137" s="76"/>
      <c r="CN137" s="105"/>
      <c r="CO137" s="106">
        <f t="shared" si="6"/>
        <v>0</v>
      </c>
      <c r="CP137" s="106">
        <f t="shared" si="7"/>
        <v>0</v>
      </c>
      <c r="CQ137" s="107"/>
      <c r="CR137" s="108"/>
      <c r="CS137" s="108"/>
    </row>
    <row r="138" spans="1:97" x14ac:dyDescent="0.2">
      <c r="A138" s="3" t="str">
        <f>IF('Service providers'!I140="Enter name of Site 1", "", 'Service providers'!I140)</f>
        <v/>
      </c>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O138" s="21">
        <f t="shared" si="6"/>
        <v>0</v>
      </c>
      <c r="CP138" s="21">
        <f t="shared" si="7"/>
        <v>0</v>
      </c>
    </row>
    <row r="139" spans="1:97" x14ac:dyDescent="0.2">
      <c r="A139" s="3" t="str">
        <f>IF('Service providers'!I141="Enter name of Site 2", "", 'Service providers'!I141)</f>
        <v/>
      </c>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O139" s="21">
        <f t="shared" si="6"/>
        <v>0</v>
      </c>
      <c r="CP139" s="21">
        <f t="shared" si="7"/>
        <v>0</v>
      </c>
    </row>
    <row r="140" spans="1:97" x14ac:dyDescent="0.2">
      <c r="A140" s="3" t="str">
        <f>IF('Service providers'!I142="Enter name of Site 3", "", 'Service providers'!I142)</f>
        <v/>
      </c>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O140" s="21">
        <f t="shared" si="6"/>
        <v>0</v>
      </c>
      <c r="CP140" s="21">
        <f t="shared" si="7"/>
        <v>0</v>
      </c>
    </row>
    <row r="141" spans="1:97" x14ac:dyDescent="0.2">
      <c r="A141" s="3" t="str">
        <f>IF('Service providers'!I143="Enter name of Site 4", "", 'Service providers'!I143)</f>
        <v/>
      </c>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O141" s="21">
        <f t="shared" si="6"/>
        <v>0</v>
      </c>
      <c r="CP141" s="21">
        <f t="shared" si="7"/>
        <v>0</v>
      </c>
    </row>
    <row r="142" spans="1:97" x14ac:dyDescent="0.2">
      <c r="A142" s="3" t="str">
        <f>IF('Service providers'!I144="Enter name of Site 5", "", 'Service providers'!I144)</f>
        <v/>
      </c>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O142" s="21">
        <f t="shared" si="6"/>
        <v>0</v>
      </c>
      <c r="CP142" s="21">
        <f t="shared" si="7"/>
        <v>0</v>
      </c>
    </row>
    <row r="143" spans="1:97" x14ac:dyDescent="0.2">
      <c r="A143" s="3" t="str">
        <f>IF('Service providers'!I145="Enter name of Site 6", "", 'Service providers'!I145)</f>
        <v/>
      </c>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O143" s="21">
        <f t="shared" si="6"/>
        <v>0</v>
      </c>
      <c r="CP143" s="21">
        <f t="shared" si="7"/>
        <v>0</v>
      </c>
    </row>
    <row r="144" spans="1:97" x14ac:dyDescent="0.2">
      <c r="A144" s="3" t="str">
        <f>IF('Service providers'!I146="Enter name of Site 7", "", 'Service providers'!I146)</f>
        <v/>
      </c>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O144" s="21">
        <f t="shared" si="6"/>
        <v>0</v>
      </c>
      <c r="CP144" s="21">
        <f t="shared" si="7"/>
        <v>0</v>
      </c>
    </row>
    <row r="145" spans="1:94" x14ac:dyDescent="0.2">
      <c r="A145" s="3" t="str">
        <f>IF('Service providers'!I147="Enter name of Site 8", "", 'Service providers'!I147)</f>
        <v/>
      </c>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O145" s="21">
        <f t="shared" si="6"/>
        <v>0</v>
      </c>
      <c r="CP145" s="21">
        <f t="shared" si="7"/>
        <v>0</v>
      </c>
    </row>
    <row r="146" spans="1:94" x14ac:dyDescent="0.2">
      <c r="A146" s="3" t="str">
        <f>IF('Service providers'!I148="Enter name of Site 9", "", 'Service providers'!I148)</f>
        <v/>
      </c>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O146" s="21">
        <f t="shared" si="6"/>
        <v>0</v>
      </c>
      <c r="CP146" s="21">
        <f t="shared" si="7"/>
        <v>0</v>
      </c>
    </row>
    <row r="147" spans="1:94" x14ac:dyDescent="0.2">
      <c r="A147" s="3" t="str">
        <f>IF('Service providers'!I149="Enter name of Site 10", "", 'Service providers'!I149)</f>
        <v/>
      </c>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O147" s="21">
        <f t="shared" si="6"/>
        <v>0</v>
      </c>
      <c r="CP147" s="21">
        <f t="shared" si="7"/>
        <v>0</v>
      </c>
    </row>
    <row r="148" spans="1:94" x14ac:dyDescent="0.2">
      <c r="A148" s="3" t="str">
        <f>IF('Service providers'!I150="Enter name of Site 11", "", 'Service providers'!I150)</f>
        <v/>
      </c>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O148" s="21">
        <f t="shared" si="6"/>
        <v>0</v>
      </c>
      <c r="CP148" s="21">
        <f t="shared" si="7"/>
        <v>0</v>
      </c>
    </row>
    <row r="149" spans="1:94" x14ac:dyDescent="0.2">
      <c r="A149" s="3" t="str">
        <f>IF('Service providers'!I151="Enter name of Site 12", "", 'Service providers'!I151)</f>
        <v/>
      </c>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O149" s="21">
        <f t="shared" si="6"/>
        <v>0</v>
      </c>
      <c r="CP149" s="21">
        <f t="shared" si="7"/>
        <v>0</v>
      </c>
    </row>
    <row r="150" spans="1:94" x14ac:dyDescent="0.2">
      <c r="A150" s="3" t="str">
        <f>IF('Service providers'!I152="Enter name of Site 13", "", 'Service providers'!I152)</f>
        <v/>
      </c>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O150" s="21">
        <f t="shared" si="6"/>
        <v>0</v>
      </c>
      <c r="CP150" s="21">
        <f t="shared" si="7"/>
        <v>0</v>
      </c>
    </row>
    <row r="151" spans="1:94" x14ac:dyDescent="0.2">
      <c r="A151" s="3" t="str">
        <f>IF('Service providers'!I153="Enter name of Site 14", "", 'Service providers'!I153)</f>
        <v/>
      </c>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O151" s="21">
        <f t="shared" si="6"/>
        <v>0</v>
      </c>
      <c r="CP151" s="21">
        <f t="shared" si="7"/>
        <v>0</v>
      </c>
    </row>
    <row r="152" spans="1:94" x14ac:dyDescent="0.2">
      <c r="A152" s="3" t="str">
        <f>IF('Service providers'!I154="Enter name of Site 15", "", 'Service providers'!I154)</f>
        <v/>
      </c>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O152" s="21">
        <f t="shared" si="6"/>
        <v>0</v>
      </c>
      <c r="CP152" s="21">
        <f t="shared" si="7"/>
        <v>0</v>
      </c>
    </row>
    <row r="153" spans="1:94" x14ac:dyDescent="0.2">
      <c r="A153" s="3" t="str">
        <f>IF('Service providers'!I155="Enter name of Site 16", "", 'Service providers'!I155)</f>
        <v/>
      </c>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O153" s="21">
        <f t="shared" si="6"/>
        <v>0</v>
      </c>
      <c r="CP153" s="21">
        <f t="shared" si="7"/>
        <v>0</v>
      </c>
    </row>
    <row r="154" spans="1:94" x14ac:dyDescent="0.2">
      <c r="A154" s="3" t="str">
        <f>IF('Service providers'!I156="Enter name of Site 17", "", 'Service providers'!I156)</f>
        <v/>
      </c>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O154" s="21">
        <f t="shared" si="6"/>
        <v>0</v>
      </c>
      <c r="CP154" s="21">
        <f t="shared" si="7"/>
        <v>0</v>
      </c>
    </row>
    <row r="155" spans="1:94" x14ac:dyDescent="0.2">
      <c r="A155" s="3" t="str">
        <f>IF('Service providers'!I157="Enter name of Site 18", "", 'Service providers'!I157)</f>
        <v/>
      </c>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O155" s="21">
        <f t="shared" si="6"/>
        <v>0</v>
      </c>
      <c r="CP155" s="21">
        <f t="shared" si="7"/>
        <v>0</v>
      </c>
    </row>
    <row r="156" spans="1:94" x14ac:dyDescent="0.2">
      <c r="A156" s="3" t="str">
        <f>IF('Service providers'!I158="Enter name of Site 19", "", 'Service providers'!I158)</f>
        <v/>
      </c>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O156" s="21">
        <f t="shared" si="6"/>
        <v>0</v>
      </c>
      <c r="CP156" s="21">
        <f t="shared" si="7"/>
        <v>0</v>
      </c>
    </row>
    <row r="157" spans="1:94" x14ac:dyDescent="0.2">
      <c r="A157" s="3" t="str">
        <f>IF('Service providers'!I159="Enter name of Site 20", "", 'Service providers'!I159)</f>
        <v/>
      </c>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O157" s="21">
        <f t="shared" si="6"/>
        <v>0</v>
      </c>
      <c r="CP157" s="21">
        <f t="shared" si="7"/>
        <v>0</v>
      </c>
    </row>
  </sheetData>
  <mergeCells count="64">
    <mergeCell ref="R8:S8"/>
    <mergeCell ref="B3:I5"/>
    <mergeCell ref="A8:A9"/>
    <mergeCell ref="B8:B9"/>
    <mergeCell ref="C8:D8"/>
    <mergeCell ref="E8:E9"/>
    <mergeCell ref="F8:G8"/>
    <mergeCell ref="H8:H9"/>
    <mergeCell ref="I8:J8"/>
    <mergeCell ref="K8:K9"/>
    <mergeCell ref="L8:M8"/>
    <mergeCell ref="N8:N9"/>
    <mergeCell ref="O8:P8"/>
    <mergeCell ref="Q8:Q9"/>
    <mergeCell ref="B6:C6"/>
    <mergeCell ref="D6:I6"/>
    <mergeCell ref="AJ8:AK8"/>
    <mergeCell ref="T8:T9"/>
    <mergeCell ref="U8:V8"/>
    <mergeCell ref="W8:W9"/>
    <mergeCell ref="X8:Y8"/>
    <mergeCell ref="Z8:Z9"/>
    <mergeCell ref="AA8:AB8"/>
    <mergeCell ref="AC8:AC9"/>
    <mergeCell ref="AD8:AE8"/>
    <mergeCell ref="AF8:AF9"/>
    <mergeCell ref="AG8:AH8"/>
    <mergeCell ref="AI8:AI9"/>
    <mergeCell ref="BB8:BC8"/>
    <mergeCell ref="AL8:AL9"/>
    <mergeCell ref="AM8:AN8"/>
    <mergeCell ref="AO8:AO9"/>
    <mergeCell ref="AP8:AQ8"/>
    <mergeCell ref="AR8:AR9"/>
    <mergeCell ref="AS8:AT8"/>
    <mergeCell ref="AU8:AU9"/>
    <mergeCell ref="AV8:AW8"/>
    <mergeCell ref="AX8:AX9"/>
    <mergeCell ref="AY8:AZ8"/>
    <mergeCell ref="BA8:BA9"/>
    <mergeCell ref="BT8:BU8"/>
    <mergeCell ref="BD8:BD9"/>
    <mergeCell ref="BE8:BF8"/>
    <mergeCell ref="BG8:BG9"/>
    <mergeCell ref="BH8:BI8"/>
    <mergeCell ref="BJ8:BJ9"/>
    <mergeCell ref="BK8:BL8"/>
    <mergeCell ref="BM8:BM9"/>
    <mergeCell ref="BN8:BO8"/>
    <mergeCell ref="BP8:BP9"/>
    <mergeCell ref="BQ8:BR8"/>
    <mergeCell ref="BS8:BS9"/>
    <mergeCell ref="CL8:CM8"/>
    <mergeCell ref="BV8:BV9"/>
    <mergeCell ref="BW8:BX8"/>
    <mergeCell ref="BY8:BY9"/>
    <mergeCell ref="BZ8:CA8"/>
    <mergeCell ref="CB8:CB9"/>
    <mergeCell ref="CC8:CD8"/>
    <mergeCell ref="CE8:CE9"/>
    <mergeCell ref="CF8:CG8"/>
    <mergeCell ref="CH8:CH9"/>
    <mergeCell ref="CI8:CJ8"/>
    <mergeCell ref="CK8:CK9"/>
  </mergeCells>
  <phoneticPr fontId="30" type="noConversion"/>
  <dataValidations count="1">
    <dataValidation type="list" allowBlank="1" showInputMessage="1" showErrorMessage="1" sqref="E12:E31 B12:B31 CK12:CK31 CH12:CH31 CE12:CE31 CB12:CB31 BY12:BY31 BV12:BV31 BS12:BS31 BP12:BP31 BM12:BM31 BJ12:BJ31 BG12:BG31 BD12:BD31 BA12:BA31 AX12:AX31 AU12:AU31 AR12:AR31 AO12:AO31 AL12:AL31 AI12:AI31 AF12:AF31 AC12:AC31 Z12:Z31 W12:W31 T12:T31 Q12:Q31 N12:N31 K12:K31 H12:H31 H33:H52 E33:E52 B33:B52 CK33:CK52 CH33:CH52 CE33:CE52 CB33:CB52 BY33:BY52 BV33:BV52 BS33:BS52 BP33:BP52 BM33:BM52 BJ33:BJ52 BG33:BG52 BD33:BD52 BA33:BA52 AX33:AX52 AU33:AU52 AR33:AR52 AO33:AO52 AL33:AL52 AI33:AI52 AF33:AF52 AC33:AC52 Z33:Z52 W33:W52 T33:T52 Q33:Q52 N33:N52 AC138:AC157 Q96:Q115 N96:N115 K96:K115 H96:H115 E96:E115 B96:B115 CK96:CK115 CH96:CH115 CE96:CE115 CB96:CB115 BY96:BY115 BV96:BV115 BS96:BS115 BP96:BP115 BM96:BM115 BJ96:BJ115 BG96:BG115 BD96:BD115 BA96:BA115 AX96:AX115 AU96:AU115 AR96:AR115 AO96:AO115 AL96:AL115 AI96:AI115 AF96:AF115 AC96:AC115 Z96:Z115 W96:W115 T96:T115 W117:W136 T117:T136 Q117:Q136 N117:N136 K117:K136 H117:H136 E117:E136 B117:B136 CK117:CK136 CH117:CH136 CE117:CE136 CB117:CB136 BY117:BY136 BV117:BV136 BS117:BS136 BP117:BP136 BM117:BM136 BJ117:BJ136 BG117:BG136 BD117:BD136 BA117:BA136 AX117:AX136 AU117:AU136 AR117:AR136 AO117:AO136 AL117:AL136 AI117:AI136 AF117:AF136 AC117:AC136 Z117:Z136 Z138:Z157 W138:W157 T138:T157 Q138:Q157 N138:N157 K138:K157 H138:H157 E138:E157 B138:B157 CK138:CK157 CH138:CH157 CE138:CE157 CB138:CB157 BY138:BY157 BV138:BV157 BS138:BS157 BP138:BP157 BM138:BM157 BJ138:BJ157 BG138:BG157 BD138:BD157 BA138:BA157 AX138:AX157 AU138:AU157 AR138:AR157 AO138:AO157 AL138:AL157 AI138:AI157 AF138:AF157 K33:K52 E54:E73 B54:B73 CK54:CK73 CH54:CH73 CE54:CE73 CB54:CB73 BY54:BY73 BV54:BV73 BS54:BS73 BP54:BP73 BM54:BM73 BJ54:BJ73 BG54:BG73 BD54:BD73 BA54:BA73 AX54:AX73 AU54:AU73 AR54:AR73 AO54:AO73 AL54:AL73 AI54:AI73 AF54:AF73 AC54:AC73 Z54:Z73 W54:W73 T54:T73 Q54:Q73 N54:N73 K54:K73 H54:H73 E75:E94 B75:B94 CK75:CK94 CH75:CH94 CE75:CE94 CB75:CB94 BY75:BY94 BV75:BV94 BS75:BS94 BP75:BP94 BM75:BM94 BJ75:BJ94 BG75:BG94 BD75:BD94 BA75:BA94 AX75:AX94 AU75:AU94 AR75:AR94 AO75:AO94 AL75:AL94 AI75:AI94 AF75:AF94 AC75:AC94 Z75:Z94 W75:W94 T75:T94 Q75:Q94 N75:N94 K75:K94 H75:H94">
      <formula1>OSTnonmedequip</formula1>
    </dataValidation>
  </dataValidations>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tint="-0.499984740745262"/>
  </sheetPr>
  <dimension ref="A1:M310"/>
  <sheetViews>
    <sheetView showGridLines="0" workbookViewId="0">
      <pane ySplit="14" topLeftCell="A15" activePane="bottomLeft" state="frozen"/>
      <selection pane="bottomLeft" activeCell="A15" sqref="A15:XFD15"/>
    </sheetView>
  </sheetViews>
  <sheetFormatPr defaultColWidth="8.85546875" defaultRowHeight="14.25" x14ac:dyDescent="0.2"/>
  <cols>
    <col min="1" max="1" width="32.42578125" style="1" customWidth="1"/>
    <col min="2" max="2" width="17.42578125" style="1" customWidth="1"/>
    <col min="3" max="10" width="15.85546875" style="1" bestFit="1" customWidth="1"/>
    <col min="11" max="11" width="15.7109375" style="1" customWidth="1"/>
    <col min="12" max="12" width="15.7109375" style="14" hidden="1" customWidth="1"/>
    <col min="13" max="13" width="8.85546875" style="1" hidden="1" customWidth="1"/>
    <col min="14" max="16384" width="8.85546875" style="1"/>
  </cols>
  <sheetData>
    <row r="1" spans="1:13" ht="20.25" x14ac:dyDescent="0.3">
      <c r="A1" s="15" t="s">
        <v>413</v>
      </c>
      <c r="B1" s="27"/>
      <c r="C1" s="27"/>
      <c r="D1" s="27"/>
      <c r="E1" s="27"/>
      <c r="F1" s="27"/>
      <c r="G1" s="27"/>
    </row>
    <row r="2" spans="1:13" ht="20.25" x14ac:dyDescent="0.3">
      <c r="A2" s="15"/>
      <c r="B2" s="27"/>
      <c r="C2" s="27"/>
      <c r="D2" s="27"/>
      <c r="E2" s="27"/>
      <c r="F2" s="27"/>
      <c r="G2" s="27"/>
    </row>
    <row r="3" spans="1:13" x14ac:dyDescent="0.2">
      <c r="B3" s="351" t="s">
        <v>79</v>
      </c>
      <c r="C3" s="365"/>
      <c r="D3" s="365"/>
      <c r="E3" s="365"/>
      <c r="F3" s="365"/>
      <c r="G3" s="365"/>
      <c r="H3" s="365"/>
      <c r="I3" s="381"/>
    </row>
    <row r="4" spans="1:13" ht="12.95" customHeight="1" x14ac:dyDescent="0.2">
      <c r="B4" s="367"/>
      <c r="C4" s="368"/>
      <c r="D4" s="368"/>
      <c r="E4" s="368"/>
      <c r="F4" s="368"/>
      <c r="G4" s="368"/>
      <c r="H4" s="368"/>
      <c r="I4" s="382"/>
    </row>
    <row r="5" spans="1:13" x14ac:dyDescent="0.2">
      <c r="B5" s="370"/>
      <c r="C5" s="371"/>
      <c r="D5" s="371"/>
      <c r="E5" s="371"/>
      <c r="F5" s="371"/>
      <c r="G5" s="371"/>
      <c r="H5" s="371"/>
      <c r="I5" s="383"/>
    </row>
    <row r="6" spans="1:13" ht="28.5" customHeight="1" x14ac:dyDescent="0.2">
      <c r="B6" s="93" t="s">
        <v>414</v>
      </c>
      <c r="C6" s="235" t="s">
        <v>677</v>
      </c>
      <c r="D6" s="236"/>
      <c r="E6" s="236"/>
      <c r="F6" s="236"/>
      <c r="G6" s="236"/>
      <c r="H6" s="236"/>
      <c r="I6" s="237"/>
    </row>
    <row r="7" spans="1:13" ht="15" x14ac:dyDescent="0.2">
      <c r="B7" s="93" t="s">
        <v>83</v>
      </c>
      <c r="C7" s="234" t="s">
        <v>87</v>
      </c>
      <c r="D7" s="234"/>
      <c r="E7" s="234"/>
      <c r="F7" s="234"/>
      <c r="G7" s="234"/>
      <c r="H7" s="234"/>
      <c r="I7" s="234"/>
    </row>
    <row r="8" spans="1:13" ht="15" x14ac:dyDescent="0.2">
      <c r="B8" s="93" t="s">
        <v>84</v>
      </c>
      <c r="C8" s="234" t="s">
        <v>88</v>
      </c>
      <c r="D8" s="234"/>
      <c r="E8" s="234"/>
      <c r="F8" s="234"/>
      <c r="G8" s="234"/>
      <c r="H8" s="234"/>
      <c r="I8" s="234"/>
    </row>
    <row r="9" spans="1:13" ht="15" x14ac:dyDescent="0.2">
      <c r="B9" s="93" t="s">
        <v>174</v>
      </c>
      <c r="C9" s="234" t="s">
        <v>85</v>
      </c>
      <c r="D9" s="234"/>
      <c r="E9" s="234"/>
      <c r="F9" s="234"/>
      <c r="G9" s="234"/>
      <c r="H9" s="234"/>
      <c r="I9" s="234"/>
    </row>
    <row r="10" spans="1:13" ht="15" x14ac:dyDescent="0.2">
      <c r="B10" s="93" t="s">
        <v>229</v>
      </c>
      <c r="C10" s="234" t="s">
        <v>86</v>
      </c>
      <c r="D10" s="234"/>
      <c r="E10" s="234"/>
      <c r="F10" s="234"/>
      <c r="G10" s="234"/>
      <c r="H10" s="234"/>
      <c r="I10" s="234"/>
    </row>
    <row r="11" spans="1:13" ht="15" x14ac:dyDescent="0.2">
      <c r="B11" s="133" t="s">
        <v>526</v>
      </c>
      <c r="C11" s="234" t="s">
        <v>527</v>
      </c>
      <c r="D11" s="234"/>
      <c r="E11" s="234"/>
      <c r="F11" s="234"/>
      <c r="G11" s="234"/>
      <c r="H11" s="234"/>
      <c r="I11" s="234"/>
    </row>
    <row r="13" spans="1:13" ht="27.75" customHeight="1" x14ac:dyDescent="0.25">
      <c r="A13" s="384" t="s">
        <v>370</v>
      </c>
      <c r="B13" s="378" t="s">
        <v>354</v>
      </c>
      <c r="C13" s="378"/>
      <c r="D13" s="378" t="s">
        <v>355</v>
      </c>
      <c r="E13" s="378"/>
      <c r="F13" s="378" t="s">
        <v>356</v>
      </c>
      <c r="G13" s="378"/>
      <c r="H13" s="378" t="s">
        <v>357</v>
      </c>
      <c r="I13" s="378"/>
      <c r="J13" s="378" t="s">
        <v>525</v>
      </c>
      <c r="K13" s="378"/>
      <c r="L13" s="156"/>
    </row>
    <row r="14" spans="1:13" ht="15.75" x14ac:dyDescent="0.25">
      <c r="A14" s="384"/>
      <c r="B14" s="33">
        <f>YearOne</f>
        <v>2012</v>
      </c>
      <c r="C14" s="33">
        <f>YearTwo</f>
        <v>2013</v>
      </c>
      <c r="D14" s="33">
        <f>YearOne</f>
        <v>2012</v>
      </c>
      <c r="E14" s="33">
        <f>YearTwo</f>
        <v>2013</v>
      </c>
      <c r="F14" s="33">
        <f>YearOne</f>
        <v>2012</v>
      </c>
      <c r="G14" s="33">
        <f>YearTwo</f>
        <v>2013</v>
      </c>
      <c r="H14" s="33">
        <f>YearOne</f>
        <v>2012</v>
      </c>
      <c r="I14" s="33">
        <f>YearTwo</f>
        <v>2013</v>
      </c>
      <c r="J14" s="33">
        <f>YearOne</f>
        <v>2012</v>
      </c>
      <c r="K14" s="33">
        <f>YearTwo</f>
        <v>2013</v>
      </c>
      <c r="L14" s="157"/>
    </row>
    <row r="15" spans="1:13" ht="20.25" x14ac:dyDescent="0.3">
      <c r="A15" s="379" t="s">
        <v>358</v>
      </c>
      <c r="B15" s="379"/>
      <c r="C15" s="379"/>
      <c r="D15" s="379"/>
      <c r="E15" s="379"/>
      <c r="F15" s="379"/>
      <c r="G15" s="379"/>
      <c r="H15" s="379"/>
      <c r="I15" s="379"/>
      <c r="J15" s="379"/>
      <c r="K15" s="379"/>
      <c r="L15" s="158"/>
    </row>
    <row r="16" spans="1:13" ht="15" x14ac:dyDescent="0.25">
      <c r="A16" s="34" t="str">
        <f>IF('Service providers'!A13="Enter name here", "", 'Service providers'!A13)</f>
        <v/>
      </c>
      <c r="B16" s="35"/>
      <c r="C16" s="35"/>
      <c r="D16" s="35"/>
      <c r="E16" s="35"/>
      <c r="F16" s="35"/>
      <c r="G16" s="35"/>
      <c r="H16" s="35"/>
      <c r="I16" s="35"/>
      <c r="J16" s="35"/>
      <c r="K16" s="35"/>
      <c r="L16" s="7">
        <f>B16+D16+F16+H16+J16</f>
        <v>0</v>
      </c>
      <c r="M16" s="1">
        <f>C16+E16+G16+I16+K16</f>
        <v>0</v>
      </c>
    </row>
    <row r="17" spans="1:13" x14ac:dyDescent="0.2">
      <c r="A17" s="57" t="str">
        <f>IF('Service providers'!A14="Enter name of Site 1", "", 'Service providers'!A14)</f>
        <v/>
      </c>
      <c r="B17" s="2"/>
      <c r="C17" s="2"/>
      <c r="D17" s="2"/>
      <c r="E17" s="2"/>
      <c r="F17" s="2"/>
      <c r="G17" s="2"/>
      <c r="H17" s="2"/>
      <c r="I17" s="2"/>
      <c r="J17" s="2"/>
      <c r="K17" s="2"/>
      <c r="L17" s="7">
        <f t="shared" ref="L17:L122" si="0">B17+D17+F17+H17+J17</f>
        <v>0</v>
      </c>
      <c r="M17" s="1">
        <f t="shared" ref="M17:M122" si="1">C17+E17+G17+I17+K17</f>
        <v>0</v>
      </c>
    </row>
    <row r="18" spans="1:13" x14ac:dyDescent="0.2">
      <c r="A18" s="57" t="str">
        <f>IF('Service providers'!A15="Enter name of Site 2", "", 'Service providers'!A15)</f>
        <v/>
      </c>
      <c r="B18" s="2"/>
      <c r="C18" s="2"/>
      <c r="D18" s="2"/>
      <c r="E18" s="2"/>
      <c r="F18" s="2"/>
      <c r="G18" s="2"/>
      <c r="H18" s="2"/>
      <c r="I18" s="2"/>
      <c r="J18" s="2"/>
      <c r="K18" s="2"/>
      <c r="L18" s="7">
        <f t="shared" si="0"/>
        <v>0</v>
      </c>
      <c r="M18" s="1">
        <f t="shared" si="1"/>
        <v>0</v>
      </c>
    </row>
    <row r="19" spans="1:13" x14ac:dyDescent="0.2">
      <c r="A19" s="57" t="str">
        <f>IF('Service providers'!A16="Enter name of Site 3", "", 'Service providers'!A16)</f>
        <v/>
      </c>
      <c r="B19" s="2"/>
      <c r="C19" s="2"/>
      <c r="D19" s="2"/>
      <c r="E19" s="2"/>
      <c r="F19" s="2"/>
      <c r="G19" s="2"/>
      <c r="H19" s="2"/>
      <c r="I19" s="2"/>
      <c r="J19" s="2"/>
      <c r="K19" s="2"/>
      <c r="L19" s="7">
        <f t="shared" si="0"/>
        <v>0</v>
      </c>
      <c r="M19" s="1">
        <f t="shared" si="1"/>
        <v>0</v>
      </c>
    </row>
    <row r="20" spans="1:13" x14ac:dyDescent="0.2">
      <c r="A20" s="57" t="str">
        <f>IF('Service providers'!A17="Enter name of Site 4", "", 'Service providers'!A17)</f>
        <v/>
      </c>
      <c r="B20" s="2"/>
      <c r="C20" s="2"/>
      <c r="D20" s="2"/>
      <c r="E20" s="2"/>
      <c r="F20" s="2"/>
      <c r="G20" s="2"/>
      <c r="H20" s="2"/>
      <c r="I20" s="2"/>
      <c r="J20" s="2"/>
      <c r="K20" s="2"/>
      <c r="L20" s="7">
        <f t="shared" si="0"/>
        <v>0</v>
      </c>
      <c r="M20" s="1">
        <f t="shared" si="1"/>
        <v>0</v>
      </c>
    </row>
    <row r="21" spans="1:13" x14ac:dyDescent="0.2">
      <c r="A21" s="57" t="str">
        <f>IF('Service providers'!A18="Enter name of Site 5", "", 'Service providers'!A18)</f>
        <v/>
      </c>
      <c r="B21" s="2"/>
      <c r="C21" s="2"/>
      <c r="D21" s="2"/>
      <c r="E21" s="2"/>
      <c r="F21" s="2"/>
      <c r="G21" s="2"/>
      <c r="H21" s="2"/>
      <c r="I21" s="2"/>
      <c r="J21" s="2"/>
      <c r="K21" s="2"/>
      <c r="L21" s="7">
        <f t="shared" si="0"/>
        <v>0</v>
      </c>
      <c r="M21" s="1">
        <f t="shared" si="1"/>
        <v>0</v>
      </c>
    </row>
    <row r="22" spans="1:13" x14ac:dyDescent="0.2">
      <c r="A22" s="57" t="str">
        <f>IF('Service providers'!A19="Enter name of Site 6", "", 'Service providers'!A19)</f>
        <v/>
      </c>
      <c r="B22" s="2"/>
      <c r="C22" s="2"/>
      <c r="D22" s="2"/>
      <c r="E22" s="2"/>
      <c r="F22" s="2"/>
      <c r="G22" s="2"/>
      <c r="H22" s="2"/>
      <c r="I22" s="2"/>
      <c r="J22" s="2"/>
      <c r="K22" s="2"/>
      <c r="L22" s="7">
        <f t="shared" si="0"/>
        <v>0</v>
      </c>
      <c r="M22" s="1">
        <f t="shared" si="1"/>
        <v>0</v>
      </c>
    </row>
    <row r="23" spans="1:13" x14ac:dyDescent="0.2">
      <c r="A23" s="57" t="str">
        <f>IF('Service providers'!A20="Enter name of Site 7", "", 'Service providers'!A20)</f>
        <v/>
      </c>
      <c r="B23" s="2"/>
      <c r="C23" s="2"/>
      <c r="D23" s="2"/>
      <c r="E23" s="2"/>
      <c r="F23" s="2"/>
      <c r="G23" s="2"/>
      <c r="H23" s="2"/>
      <c r="I23" s="2"/>
      <c r="J23" s="2"/>
      <c r="K23" s="2"/>
      <c r="L23" s="7">
        <f t="shared" si="0"/>
        <v>0</v>
      </c>
      <c r="M23" s="1">
        <f t="shared" si="1"/>
        <v>0</v>
      </c>
    </row>
    <row r="24" spans="1:13" x14ac:dyDescent="0.2">
      <c r="A24" s="57" t="str">
        <f>IF('Service providers'!A21="Enter name of Site 8", "", 'Service providers'!A21)</f>
        <v/>
      </c>
      <c r="B24" s="2"/>
      <c r="C24" s="2"/>
      <c r="D24" s="2"/>
      <c r="E24" s="2"/>
      <c r="F24" s="2"/>
      <c r="G24" s="2"/>
      <c r="H24" s="2"/>
      <c r="I24" s="2"/>
      <c r="J24" s="2"/>
      <c r="K24" s="2"/>
      <c r="L24" s="7">
        <f t="shared" si="0"/>
        <v>0</v>
      </c>
      <c r="M24" s="1">
        <f t="shared" si="1"/>
        <v>0</v>
      </c>
    </row>
    <row r="25" spans="1:13" x14ac:dyDescent="0.2">
      <c r="A25" s="57" t="str">
        <f>IF('Service providers'!A22="Enter name of Site 9", "", 'Service providers'!A22)</f>
        <v/>
      </c>
      <c r="B25" s="2"/>
      <c r="C25" s="2"/>
      <c r="D25" s="2"/>
      <c r="E25" s="2"/>
      <c r="F25" s="2"/>
      <c r="G25" s="2"/>
      <c r="H25" s="2"/>
      <c r="I25" s="2"/>
      <c r="J25" s="2"/>
      <c r="K25" s="2"/>
      <c r="L25" s="7">
        <f t="shared" si="0"/>
        <v>0</v>
      </c>
      <c r="M25" s="1">
        <f t="shared" si="1"/>
        <v>0</v>
      </c>
    </row>
    <row r="26" spans="1:13" x14ac:dyDescent="0.2">
      <c r="A26" s="57" t="str">
        <f>IF('Service providers'!A23="Enter name of Site 10", "", 'Service providers'!A23)</f>
        <v/>
      </c>
      <c r="B26" s="2"/>
      <c r="C26" s="2"/>
      <c r="D26" s="2"/>
      <c r="E26" s="2"/>
      <c r="F26" s="2"/>
      <c r="G26" s="2"/>
      <c r="H26" s="2"/>
      <c r="I26" s="2"/>
      <c r="J26" s="2"/>
      <c r="K26" s="2"/>
      <c r="L26" s="7">
        <f t="shared" si="0"/>
        <v>0</v>
      </c>
      <c r="M26" s="1">
        <f t="shared" si="1"/>
        <v>0</v>
      </c>
    </row>
    <row r="27" spans="1:13" x14ac:dyDescent="0.2">
      <c r="A27" s="57" t="str">
        <f>IF('Service providers'!A24="Enter name of Site 11", "", 'Service providers'!A24)</f>
        <v/>
      </c>
      <c r="B27" s="2"/>
      <c r="C27" s="2"/>
      <c r="D27" s="2"/>
      <c r="E27" s="2"/>
      <c r="F27" s="2"/>
      <c r="G27" s="2"/>
      <c r="H27" s="2"/>
      <c r="I27" s="2"/>
      <c r="J27" s="2"/>
      <c r="K27" s="2"/>
      <c r="L27" s="7">
        <f t="shared" si="0"/>
        <v>0</v>
      </c>
      <c r="M27" s="1">
        <f t="shared" si="1"/>
        <v>0</v>
      </c>
    </row>
    <row r="28" spans="1:13" x14ac:dyDescent="0.2">
      <c r="A28" s="57" t="str">
        <f>IF('Service providers'!A25="Enter name of Site 12", "", 'Service providers'!A25)</f>
        <v/>
      </c>
      <c r="B28" s="2"/>
      <c r="C28" s="2"/>
      <c r="D28" s="2"/>
      <c r="E28" s="2"/>
      <c r="F28" s="2"/>
      <c r="G28" s="2"/>
      <c r="H28" s="2"/>
      <c r="I28" s="2"/>
      <c r="J28" s="2"/>
      <c r="K28" s="2"/>
      <c r="L28" s="7">
        <f t="shared" si="0"/>
        <v>0</v>
      </c>
      <c r="M28" s="1">
        <f t="shared" si="1"/>
        <v>0</v>
      </c>
    </row>
    <row r="29" spans="1:13" x14ac:dyDescent="0.2">
      <c r="A29" s="57" t="str">
        <f>IF('Service providers'!A26="Enter name of Site 13", "", 'Service providers'!A26)</f>
        <v/>
      </c>
      <c r="B29" s="2"/>
      <c r="C29" s="2"/>
      <c r="D29" s="2"/>
      <c r="E29" s="2"/>
      <c r="F29" s="2"/>
      <c r="G29" s="2"/>
      <c r="H29" s="2"/>
      <c r="I29" s="2"/>
      <c r="J29" s="2"/>
      <c r="K29" s="2"/>
      <c r="L29" s="7">
        <f t="shared" si="0"/>
        <v>0</v>
      </c>
      <c r="M29" s="1">
        <f t="shared" si="1"/>
        <v>0</v>
      </c>
    </row>
    <row r="30" spans="1:13" x14ac:dyDescent="0.2">
      <c r="A30" s="57" t="str">
        <f>IF('Service providers'!A27="Enter name of Site 14", "", 'Service providers'!A27)</f>
        <v/>
      </c>
      <c r="B30" s="2"/>
      <c r="C30" s="2"/>
      <c r="D30" s="2"/>
      <c r="E30" s="2"/>
      <c r="F30" s="2"/>
      <c r="G30" s="2"/>
      <c r="H30" s="2"/>
      <c r="I30" s="2"/>
      <c r="J30" s="2"/>
      <c r="K30" s="2"/>
      <c r="L30" s="7">
        <f t="shared" si="0"/>
        <v>0</v>
      </c>
      <c r="M30" s="1">
        <f t="shared" si="1"/>
        <v>0</v>
      </c>
    </row>
    <row r="31" spans="1:13" x14ac:dyDescent="0.2">
      <c r="A31" s="57" t="str">
        <f>IF('Service providers'!A28="Enter name of Site 15", "", 'Service providers'!A28)</f>
        <v/>
      </c>
      <c r="B31" s="2"/>
      <c r="C31" s="2"/>
      <c r="D31" s="2"/>
      <c r="E31" s="2"/>
      <c r="F31" s="2"/>
      <c r="G31" s="2"/>
      <c r="H31" s="2"/>
      <c r="I31" s="2"/>
      <c r="J31" s="2"/>
      <c r="K31" s="2"/>
      <c r="L31" s="7">
        <f t="shared" si="0"/>
        <v>0</v>
      </c>
      <c r="M31" s="1">
        <f t="shared" si="1"/>
        <v>0</v>
      </c>
    </row>
    <row r="32" spans="1:13" x14ac:dyDescent="0.2">
      <c r="A32" s="57" t="str">
        <f>IF('Service providers'!A29="Enter name of Site 16", "", 'Service providers'!A29)</f>
        <v/>
      </c>
      <c r="B32" s="2"/>
      <c r="C32" s="2"/>
      <c r="D32" s="2"/>
      <c r="E32" s="2"/>
      <c r="F32" s="2"/>
      <c r="G32" s="2"/>
      <c r="H32" s="2"/>
      <c r="I32" s="2"/>
      <c r="J32" s="2"/>
      <c r="K32" s="2"/>
      <c r="L32" s="7">
        <f t="shared" si="0"/>
        <v>0</v>
      </c>
      <c r="M32" s="1">
        <f t="shared" si="1"/>
        <v>0</v>
      </c>
    </row>
    <row r="33" spans="1:13" x14ac:dyDescent="0.2">
      <c r="A33" s="57" t="str">
        <f>IF('Service providers'!A30="Enter name of Site 17", "", 'Service providers'!A30)</f>
        <v/>
      </c>
      <c r="B33" s="2"/>
      <c r="C33" s="2"/>
      <c r="D33" s="2"/>
      <c r="E33" s="2"/>
      <c r="F33" s="2"/>
      <c r="G33" s="2"/>
      <c r="H33" s="2"/>
      <c r="I33" s="2"/>
      <c r="J33" s="2"/>
      <c r="K33" s="2"/>
      <c r="L33" s="7">
        <f t="shared" si="0"/>
        <v>0</v>
      </c>
      <c r="M33" s="1">
        <f t="shared" si="1"/>
        <v>0</v>
      </c>
    </row>
    <row r="34" spans="1:13" x14ac:dyDescent="0.2">
      <c r="A34" s="57" t="str">
        <f>IF('Service providers'!A31="Enter name of Site 18", "", 'Service providers'!A31)</f>
        <v/>
      </c>
      <c r="B34" s="2"/>
      <c r="C34" s="2"/>
      <c r="D34" s="2"/>
      <c r="E34" s="2"/>
      <c r="F34" s="2"/>
      <c r="G34" s="2"/>
      <c r="H34" s="2"/>
      <c r="I34" s="2"/>
      <c r="J34" s="2"/>
      <c r="K34" s="2"/>
      <c r="L34" s="7">
        <f t="shared" si="0"/>
        <v>0</v>
      </c>
      <c r="M34" s="1">
        <f t="shared" si="1"/>
        <v>0</v>
      </c>
    </row>
    <row r="35" spans="1:13" x14ac:dyDescent="0.2">
      <c r="A35" s="57" t="str">
        <f>IF('Service providers'!A32="Enter name of Site 19", "", 'Service providers'!A32)</f>
        <v/>
      </c>
      <c r="B35" s="2"/>
      <c r="C35" s="2"/>
      <c r="D35" s="2"/>
      <c r="E35" s="2"/>
      <c r="F35" s="2"/>
      <c r="G35" s="2"/>
      <c r="H35" s="2"/>
      <c r="I35" s="2"/>
      <c r="J35" s="2"/>
      <c r="K35" s="2"/>
      <c r="L35" s="7">
        <f t="shared" si="0"/>
        <v>0</v>
      </c>
      <c r="M35" s="1">
        <f t="shared" si="1"/>
        <v>0</v>
      </c>
    </row>
    <row r="36" spans="1:13" x14ac:dyDescent="0.2">
      <c r="A36" s="57" t="str">
        <f>IF('Service providers'!A33="Enter name of Site 20", "", 'Service providers'!A33)</f>
        <v/>
      </c>
      <c r="B36" s="2"/>
      <c r="C36" s="2"/>
      <c r="D36" s="2"/>
      <c r="E36" s="2"/>
      <c r="F36" s="2"/>
      <c r="G36" s="2"/>
      <c r="H36" s="2"/>
      <c r="I36" s="2"/>
      <c r="J36" s="2"/>
      <c r="K36" s="2"/>
      <c r="L36" s="7">
        <f t="shared" si="0"/>
        <v>0</v>
      </c>
      <c r="M36" s="1">
        <f t="shared" si="1"/>
        <v>0</v>
      </c>
    </row>
    <row r="37" spans="1:13" ht="15" x14ac:dyDescent="0.25">
      <c r="A37" s="34" t="str">
        <f>IF('Service providers'!A34="Enter name here", "", 'Service providers'!A34)</f>
        <v/>
      </c>
      <c r="B37" s="35"/>
      <c r="C37" s="35"/>
      <c r="D37" s="35"/>
      <c r="E37" s="35"/>
      <c r="F37" s="35"/>
      <c r="G37" s="35"/>
      <c r="H37" s="35"/>
      <c r="I37" s="35"/>
      <c r="J37" s="35"/>
      <c r="K37" s="35"/>
      <c r="L37" s="7">
        <f t="shared" si="0"/>
        <v>0</v>
      </c>
      <c r="M37" s="1">
        <f t="shared" si="1"/>
        <v>0</v>
      </c>
    </row>
    <row r="38" spans="1:13" x14ac:dyDescent="0.2">
      <c r="A38" s="57" t="str">
        <f>IF('Service providers'!A35="Enter name of Site 1", "", 'Service providers'!A35)</f>
        <v/>
      </c>
      <c r="B38" s="2"/>
      <c r="C38" s="2"/>
      <c r="D38" s="2"/>
      <c r="E38" s="2"/>
      <c r="F38" s="2"/>
      <c r="G38" s="2"/>
      <c r="H38" s="2"/>
      <c r="I38" s="2"/>
      <c r="J38" s="2"/>
      <c r="K38" s="2"/>
      <c r="L38" s="7">
        <f t="shared" si="0"/>
        <v>0</v>
      </c>
      <c r="M38" s="1">
        <f t="shared" si="1"/>
        <v>0</v>
      </c>
    </row>
    <row r="39" spans="1:13" x14ac:dyDescent="0.2">
      <c r="A39" s="57" t="str">
        <f>IF('Service providers'!A36="Enter name of Site 2", "", 'Service providers'!A36)</f>
        <v/>
      </c>
      <c r="B39" s="2"/>
      <c r="C39" s="2"/>
      <c r="D39" s="2"/>
      <c r="E39" s="2"/>
      <c r="F39" s="2"/>
      <c r="G39" s="2"/>
      <c r="H39" s="2"/>
      <c r="I39" s="2"/>
      <c r="J39" s="2"/>
      <c r="K39" s="2"/>
      <c r="L39" s="7">
        <f t="shared" si="0"/>
        <v>0</v>
      </c>
      <c r="M39" s="1">
        <f t="shared" si="1"/>
        <v>0</v>
      </c>
    </row>
    <row r="40" spans="1:13" x14ac:dyDescent="0.2">
      <c r="A40" s="57" t="str">
        <f>IF('Service providers'!A37="Enter name of Site 3", "", 'Service providers'!A37)</f>
        <v/>
      </c>
      <c r="B40" s="2"/>
      <c r="C40" s="2"/>
      <c r="D40" s="2"/>
      <c r="E40" s="2"/>
      <c r="F40" s="2"/>
      <c r="G40" s="2"/>
      <c r="H40" s="2"/>
      <c r="I40" s="2"/>
      <c r="J40" s="2"/>
      <c r="K40" s="2"/>
      <c r="L40" s="7">
        <f t="shared" si="0"/>
        <v>0</v>
      </c>
      <c r="M40" s="1">
        <f t="shared" si="1"/>
        <v>0</v>
      </c>
    </row>
    <row r="41" spans="1:13" x14ac:dyDescent="0.2">
      <c r="A41" s="57" t="str">
        <f>IF('Service providers'!A38="Enter name of Site 4", "", 'Service providers'!A38)</f>
        <v/>
      </c>
      <c r="B41" s="2"/>
      <c r="C41" s="2"/>
      <c r="D41" s="2"/>
      <c r="E41" s="2"/>
      <c r="F41" s="2"/>
      <c r="G41" s="2"/>
      <c r="H41" s="2"/>
      <c r="I41" s="2"/>
      <c r="J41" s="2"/>
      <c r="K41" s="2"/>
      <c r="L41" s="7">
        <f t="shared" si="0"/>
        <v>0</v>
      </c>
      <c r="M41" s="1">
        <f t="shared" si="1"/>
        <v>0</v>
      </c>
    </row>
    <row r="42" spans="1:13" x14ac:dyDescent="0.2">
      <c r="A42" s="57" t="str">
        <f>IF('Service providers'!A39="Enter name of Site 5", "", 'Service providers'!A39)</f>
        <v/>
      </c>
      <c r="B42" s="2"/>
      <c r="C42" s="2"/>
      <c r="D42" s="2"/>
      <c r="E42" s="2"/>
      <c r="F42" s="2"/>
      <c r="G42" s="2"/>
      <c r="H42" s="2"/>
      <c r="I42" s="2"/>
      <c r="J42" s="2"/>
      <c r="K42" s="2"/>
      <c r="L42" s="7">
        <f t="shared" si="0"/>
        <v>0</v>
      </c>
      <c r="M42" s="1">
        <f t="shared" si="1"/>
        <v>0</v>
      </c>
    </row>
    <row r="43" spans="1:13" x14ac:dyDescent="0.2">
      <c r="A43" s="57" t="str">
        <f>IF('Service providers'!A40="Enter name of Site 6", "", 'Service providers'!A40)</f>
        <v/>
      </c>
      <c r="B43" s="2"/>
      <c r="C43" s="2"/>
      <c r="D43" s="2"/>
      <c r="E43" s="2"/>
      <c r="F43" s="2"/>
      <c r="G43" s="2"/>
      <c r="H43" s="2"/>
      <c r="I43" s="2"/>
      <c r="J43" s="2"/>
      <c r="K43" s="2"/>
      <c r="L43" s="7">
        <f t="shared" si="0"/>
        <v>0</v>
      </c>
      <c r="M43" s="1">
        <f t="shared" si="1"/>
        <v>0</v>
      </c>
    </row>
    <row r="44" spans="1:13" x14ac:dyDescent="0.2">
      <c r="A44" s="57" t="str">
        <f>IF('Service providers'!A41="Enter name of Site 7", "", 'Service providers'!A41)</f>
        <v/>
      </c>
      <c r="B44" s="2"/>
      <c r="C44" s="2"/>
      <c r="D44" s="2"/>
      <c r="E44" s="2"/>
      <c r="F44" s="2"/>
      <c r="G44" s="2"/>
      <c r="H44" s="2"/>
      <c r="I44" s="2"/>
      <c r="J44" s="2"/>
      <c r="K44" s="2"/>
      <c r="L44" s="7">
        <f t="shared" si="0"/>
        <v>0</v>
      </c>
      <c r="M44" s="1">
        <f t="shared" si="1"/>
        <v>0</v>
      </c>
    </row>
    <row r="45" spans="1:13" x14ac:dyDescent="0.2">
      <c r="A45" s="57" t="str">
        <f>IF('Service providers'!A42="Enter name of Site 8", "", 'Service providers'!A42)</f>
        <v/>
      </c>
      <c r="B45" s="2"/>
      <c r="C45" s="2"/>
      <c r="D45" s="2"/>
      <c r="E45" s="2"/>
      <c r="F45" s="2"/>
      <c r="G45" s="2"/>
      <c r="H45" s="2"/>
      <c r="I45" s="2"/>
      <c r="J45" s="2"/>
      <c r="K45" s="2"/>
      <c r="L45" s="7">
        <f t="shared" si="0"/>
        <v>0</v>
      </c>
      <c r="M45" s="1">
        <f t="shared" si="1"/>
        <v>0</v>
      </c>
    </row>
    <row r="46" spans="1:13" x14ac:dyDescent="0.2">
      <c r="A46" s="57" t="str">
        <f>IF('Service providers'!A43="Enter name of Site 9", "", 'Service providers'!A43)</f>
        <v/>
      </c>
      <c r="B46" s="2"/>
      <c r="C46" s="2"/>
      <c r="D46" s="2"/>
      <c r="E46" s="2"/>
      <c r="F46" s="2"/>
      <c r="G46" s="2"/>
      <c r="H46" s="2"/>
      <c r="I46" s="2"/>
      <c r="J46" s="2"/>
      <c r="K46" s="2"/>
      <c r="L46" s="7">
        <f t="shared" si="0"/>
        <v>0</v>
      </c>
      <c r="M46" s="1">
        <f t="shared" si="1"/>
        <v>0</v>
      </c>
    </row>
    <row r="47" spans="1:13" x14ac:dyDescent="0.2">
      <c r="A47" s="57" t="str">
        <f>IF('Service providers'!A44="Enter name of Site 10", "", 'Service providers'!A44)</f>
        <v/>
      </c>
      <c r="B47" s="2"/>
      <c r="C47" s="2"/>
      <c r="D47" s="2"/>
      <c r="E47" s="2"/>
      <c r="F47" s="2"/>
      <c r="G47" s="2"/>
      <c r="H47" s="2"/>
      <c r="I47" s="2"/>
      <c r="J47" s="2"/>
      <c r="K47" s="2"/>
      <c r="L47" s="7">
        <f t="shared" si="0"/>
        <v>0</v>
      </c>
      <c r="M47" s="1">
        <f t="shared" si="1"/>
        <v>0</v>
      </c>
    </row>
    <row r="48" spans="1:13" x14ac:dyDescent="0.2">
      <c r="A48" s="57" t="str">
        <f>IF('Service providers'!A45="Enter name of Site 11", "", 'Service providers'!A45)</f>
        <v/>
      </c>
      <c r="B48" s="2"/>
      <c r="C48" s="2"/>
      <c r="D48" s="2"/>
      <c r="E48" s="2"/>
      <c r="F48" s="2"/>
      <c r="G48" s="2"/>
      <c r="H48" s="2"/>
      <c r="I48" s="2"/>
      <c r="J48" s="2"/>
      <c r="K48" s="2"/>
      <c r="L48" s="7">
        <f t="shared" si="0"/>
        <v>0</v>
      </c>
      <c r="M48" s="1">
        <f t="shared" si="1"/>
        <v>0</v>
      </c>
    </row>
    <row r="49" spans="1:13" x14ac:dyDescent="0.2">
      <c r="A49" s="57" t="str">
        <f>IF('Service providers'!A46="Enter name of Site 12", "", 'Service providers'!A46)</f>
        <v/>
      </c>
      <c r="B49" s="2"/>
      <c r="C49" s="2"/>
      <c r="D49" s="2"/>
      <c r="E49" s="2"/>
      <c r="F49" s="2"/>
      <c r="G49" s="2"/>
      <c r="H49" s="2"/>
      <c r="I49" s="2"/>
      <c r="J49" s="2"/>
      <c r="K49" s="2"/>
      <c r="L49" s="7">
        <f t="shared" si="0"/>
        <v>0</v>
      </c>
      <c r="M49" s="1">
        <f t="shared" si="1"/>
        <v>0</v>
      </c>
    </row>
    <row r="50" spans="1:13" x14ac:dyDescent="0.2">
      <c r="A50" s="57" t="str">
        <f>IF('Service providers'!A47="Enter name of Site 13", "", 'Service providers'!A47)</f>
        <v/>
      </c>
      <c r="B50" s="2"/>
      <c r="C50" s="2"/>
      <c r="D50" s="2"/>
      <c r="E50" s="2"/>
      <c r="F50" s="2"/>
      <c r="G50" s="2"/>
      <c r="H50" s="2"/>
      <c r="I50" s="2"/>
      <c r="J50" s="2"/>
      <c r="K50" s="2"/>
      <c r="L50" s="7">
        <f t="shared" si="0"/>
        <v>0</v>
      </c>
      <c r="M50" s="1">
        <f t="shared" si="1"/>
        <v>0</v>
      </c>
    </row>
    <row r="51" spans="1:13" x14ac:dyDescent="0.2">
      <c r="A51" s="57" t="str">
        <f>IF('Service providers'!A48="Enter name of Site 14", "", 'Service providers'!A48)</f>
        <v/>
      </c>
      <c r="B51" s="2"/>
      <c r="C51" s="2"/>
      <c r="D51" s="2"/>
      <c r="E51" s="2"/>
      <c r="F51" s="2"/>
      <c r="G51" s="2"/>
      <c r="H51" s="2"/>
      <c r="I51" s="2"/>
      <c r="J51" s="2"/>
      <c r="K51" s="2"/>
      <c r="L51" s="7">
        <f t="shared" si="0"/>
        <v>0</v>
      </c>
      <c r="M51" s="1">
        <f t="shared" si="1"/>
        <v>0</v>
      </c>
    </row>
    <row r="52" spans="1:13" x14ac:dyDescent="0.2">
      <c r="A52" s="57" t="str">
        <f>IF('Service providers'!A49="Enter name of Site 15", "", 'Service providers'!A49)</f>
        <v/>
      </c>
      <c r="B52" s="2"/>
      <c r="C52" s="2"/>
      <c r="D52" s="2"/>
      <c r="E52" s="2"/>
      <c r="F52" s="2"/>
      <c r="G52" s="2"/>
      <c r="H52" s="2"/>
      <c r="I52" s="2"/>
      <c r="J52" s="2"/>
      <c r="K52" s="2"/>
      <c r="L52" s="7">
        <f t="shared" si="0"/>
        <v>0</v>
      </c>
      <c r="M52" s="1">
        <f t="shared" si="1"/>
        <v>0</v>
      </c>
    </row>
    <row r="53" spans="1:13" x14ac:dyDescent="0.2">
      <c r="A53" s="57" t="str">
        <f>IF('Service providers'!A50="Enter name of Site 16", "", 'Service providers'!A50)</f>
        <v/>
      </c>
      <c r="B53" s="2"/>
      <c r="C53" s="2"/>
      <c r="D53" s="2"/>
      <c r="E53" s="2"/>
      <c r="F53" s="2"/>
      <c r="G53" s="2"/>
      <c r="H53" s="2"/>
      <c r="I53" s="2"/>
      <c r="J53" s="2"/>
      <c r="K53" s="2"/>
      <c r="L53" s="7">
        <f t="shared" si="0"/>
        <v>0</v>
      </c>
      <c r="M53" s="1">
        <f t="shared" si="1"/>
        <v>0</v>
      </c>
    </row>
    <row r="54" spans="1:13" x14ac:dyDescent="0.2">
      <c r="A54" s="57" t="str">
        <f>IF('Service providers'!A51="Enter name of Site 17", "", 'Service providers'!A51)</f>
        <v/>
      </c>
      <c r="B54" s="2"/>
      <c r="C54" s="2"/>
      <c r="D54" s="2"/>
      <c r="E54" s="2"/>
      <c r="F54" s="2"/>
      <c r="G54" s="2"/>
      <c r="H54" s="2"/>
      <c r="I54" s="2"/>
      <c r="J54" s="2"/>
      <c r="K54" s="2"/>
      <c r="L54" s="7">
        <f t="shared" si="0"/>
        <v>0</v>
      </c>
      <c r="M54" s="1">
        <f t="shared" si="1"/>
        <v>0</v>
      </c>
    </row>
    <row r="55" spans="1:13" x14ac:dyDescent="0.2">
      <c r="A55" s="57" t="str">
        <f>IF('Service providers'!A52="Enter name of Site 18", "", 'Service providers'!A52)</f>
        <v/>
      </c>
      <c r="B55" s="2"/>
      <c r="C55" s="2"/>
      <c r="D55" s="2"/>
      <c r="E55" s="2"/>
      <c r="F55" s="2"/>
      <c r="G55" s="2"/>
      <c r="H55" s="2"/>
      <c r="I55" s="2"/>
      <c r="J55" s="2"/>
      <c r="K55" s="2"/>
      <c r="L55" s="7">
        <f t="shared" si="0"/>
        <v>0</v>
      </c>
      <c r="M55" s="1">
        <f t="shared" si="1"/>
        <v>0</v>
      </c>
    </row>
    <row r="56" spans="1:13" x14ac:dyDescent="0.2">
      <c r="A56" s="57" t="str">
        <f>IF('Service providers'!A53="Enter name of Site 19", "", 'Service providers'!A53)</f>
        <v/>
      </c>
      <c r="B56" s="2"/>
      <c r="C56" s="2"/>
      <c r="D56" s="2"/>
      <c r="E56" s="2"/>
      <c r="F56" s="2"/>
      <c r="G56" s="2"/>
      <c r="H56" s="2"/>
      <c r="I56" s="2"/>
      <c r="J56" s="2"/>
      <c r="K56" s="2"/>
      <c r="L56" s="7">
        <f t="shared" si="0"/>
        <v>0</v>
      </c>
      <c r="M56" s="1">
        <f t="shared" si="1"/>
        <v>0</v>
      </c>
    </row>
    <row r="57" spans="1:13" x14ac:dyDescent="0.2">
      <c r="A57" s="57" t="str">
        <f>IF('Service providers'!A54="Enter name of Site 20", "", 'Service providers'!A54)</f>
        <v/>
      </c>
      <c r="B57" s="2"/>
      <c r="C57" s="2"/>
      <c r="D57" s="2"/>
      <c r="E57" s="2"/>
      <c r="F57" s="2"/>
      <c r="G57" s="2"/>
      <c r="H57" s="2"/>
      <c r="I57" s="2"/>
      <c r="J57" s="2"/>
      <c r="K57" s="2"/>
      <c r="L57" s="7">
        <f t="shared" si="0"/>
        <v>0</v>
      </c>
      <c r="M57" s="1">
        <f t="shared" si="1"/>
        <v>0</v>
      </c>
    </row>
    <row r="58" spans="1:13" ht="15" x14ac:dyDescent="0.25">
      <c r="A58" s="34" t="str">
        <f>IF('Service providers'!A55="Enter name here", "", 'Service providers'!A55)</f>
        <v/>
      </c>
      <c r="B58" s="35"/>
      <c r="C58" s="35"/>
      <c r="D58" s="35"/>
      <c r="E58" s="35"/>
      <c r="F58" s="35"/>
      <c r="G58" s="35"/>
      <c r="H58" s="35"/>
      <c r="I58" s="35"/>
      <c r="J58" s="35"/>
      <c r="K58" s="35"/>
      <c r="L58" s="7">
        <f t="shared" ref="L58:L78" si="2">B58+D58+F58+H58+J58</f>
        <v>0</v>
      </c>
      <c r="M58" s="1">
        <f t="shared" ref="M58:M78" si="3">C58+E58+G58+I58+K58</f>
        <v>0</v>
      </c>
    </row>
    <row r="59" spans="1:13" x14ac:dyDescent="0.2">
      <c r="A59" s="57" t="str">
        <f>IF('Service providers'!A56="Enter name of Site 1", "", 'Service providers'!A56)</f>
        <v/>
      </c>
      <c r="B59" s="2"/>
      <c r="C59" s="2"/>
      <c r="D59" s="2"/>
      <c r="E59" s="2"/>
      <c r="F59" s="2"/>
      <c r="G59" s="2"/>
      <c r="H59" s="2"/>
      <c r="I59" s="2"/>
      <c r="J59" s="2"/>
      <c r="K59" s="2"/>
      <c r="L59" s="7">
        <f t="shared" si="2"/>
        <v>0</v>
      </c>
      <c r="M59" s="1">
        <f t="shared" si="3"/>
        <v>0</v>
      </c>
    </row>
    <row r="60" spans="1:13" x14ac:dyDescent="0.2">
      <c r="A60" s="57" t="str">
        <f>IF('Service providers'!A57="Enter name of Site 2", "", 'Service providers'!A57)</f>
        <v/>
      </c>
      <c r="B60" s="2"/>
      <c r="C60" s="2"/>
      <c r="D60" s="2"/>
      <c r="E60" s="2"/>
      <c r="F60" s="2"/>
      <c r="G60" s="2"/>
      <c r="H60" s="2"/>
      <c r="I60" s="2"/>
      <c r="J60" s="2"/>
      <c r="K60" s="2"/>
      <c r="L60" s="7">
        <f t="shared" si="2"/>
        <v>0</v>
      </c>
      <c r="M60" s="1">
        <f t="shared" si="3"/>
        <v>0</v>
      </c>
    </row>
    <row r="61" spans="1:13" x14ac:dyDescent="0.2">
      <c r="A61" s="57" t="str">
        <f>IF('Service providers'!A58="Enter name of Site 3", "", 'Service providers'!A58)</f>
        <v/>
      </c>
      <c r="B61" s="2"/>
      <c r="C61" s="2"/>
      <c r="D61" s="2"/>
      <c r="E61" s="2"/>
      <c r="F61" s="2"/>
      <c r="G61" s="2"/>
      <c r="H61" s="2"/>
      <c r="I61" s="2"/>
      <c r="J61" s="2"/>
      <c r="K61" s="2"/>
      <c r="L61" s="7">
        <f t="shared" si="2"/>
        <v>0</v>
      </c>
      <c r="M61" s="1">
        <f t="shared" si="3"/>
        <v>0</v>
      </c>
    </row>
    <row r="62" spans="1:13" x14ac:dyDescent="0.2">
      <c r="A62" s="57" t="str">
        <f>IF('Service providers'!A59="Enter name of Site 4", "", 'Service providers'!A59)</f>
        <v/>
      </c>
      <c r="B62" s="2"/>
      <c r="C62" s="2"/>
      <c r="D62" s="2"/>
      <c r="E62" s="2"/>
      <c r="F62" s="2"/>
      <c r="G62" s="2"/>
      <c r="H62" s="2"/>
      <c r="I62" s="2"/>
      <c r="J62" s="2"/>
      <c r="K62" s="2"/>
      <c r="L62" s="7">
        <f t="shared" si="2"/>
        <v>0</v>
      </c>
      <c r="M62" s="1">
        <f t="shared" si="3"/>
        <v>0</v>
      </c>
    </row>
    <row r="63" spans="1:13" x14ac:dyDescent="0.2">
      <c r="A63" s="57" t="str">
        <f>IF('Service providers'!A60="Enter name of Site 5", "", 'Service providers'!A60)</f>
        <v/>
      </c>
      <c r="B63" s="2"/>
      <c r="C63" s="2"/>
      <c r="D63" s="2"/>
      <c r="E63" s="2"/>
      <c r="F63" s="2"/>
      <c r="G63" s="2"/>
      <c r="H63" s="2"/>
      <c r="I63" s="2"/>
      <c r="J63" s="2"/>
      <c r="K63" s="2"/>
      <c r="L63" s="7">
        <f t="shared" si="2"/>
        <v>0</v>
      </c>
      <c r="M63" s="1">
        <f t="shared" si="3"/>
        <v>0</v>
      </c>
    </row>
    <row r="64" spans="1:13" x14ac:dyDescent="0.2">
      <c r="A64" s="57" t="str">
        <f>IF('Service providers'!A61="Enter name of Site 6", "", 'Service providers'!A61)</f>
        <v/>
      </c>
      <c r="B64" s="2"/>
      <c r="C64" s="2"/>
      <c r="D64" s="2"/>
      <c r="E64" s="2"/>
      <c r="F64" s="2"/>
      <c r="G64" s="2"/>
      <c r="H64" s="2"/>
      <c r="I64" s="2"/>
      <c r="J64" s="2"/>
      <c r="K64" s="2"/>
      <c r="L64" s="7">
        <f t="shared" si="2"/>
        <v>0</v>
      </c>
      <c r="M64" s="1">
        <f t="shared" si="3"/>
        <v>0</v>
      </c>
    </row>
    <row r="65" spans="1:13" x14ac:dyDescent="0.2">
      <c r="A65" s="57" t="str">
        <f>IF('Service providers'!A62="Enter name of Site 7", "", 'Service providers'!A62)</f>
        <v/>
      </c>
      <c r="B65" s="2"/>
      <c r="C65" s="2"/>
      <c r="D65" s="2"/>
      <c r="E65" s="2"/>
      <c r="F65" s="2"/>
      <c r="G65" s="2"/>
      <c r="H65" s="2"/>
      <c r="I65" s="2"/>
      <c r="J65" s="2"/>
      <c r="K65" s="2"/>
      <c r="L65" s="7">
        <f t="shared" si="2"/>
        <v>0</v>
      </c>
      <c r="M65" s="1">
        <f t="shared" si="3"/>
        <v>0</v>
      </c>
    </row>
    <row r="66" spans="1:13" x14ac:dyDescent="0.2">
      <c r="A66" s="57" t="str">
        <f>IF('Service providers'!A63="Enter name of Site 8", "", 'Service providers'!A63)</f>
        <v/>
      </c>
      <c r="B66" s="2"/>
      <c r="C66" s="2"/>
      <c r="D66" s="2"/>
      <c r="E66" s="2"/>
      <c r="F66" s="2"/>
      <c r="G66" s="2"/>
      <c r="H66" s="2"/>
      <c r="I66" s="2"/>
      <c r="J66" s="2"/>
      <c r="K66" s="2"/>
      <c r="L66" s="7">
        <f t="shared" si="2"/>
        <v>0</v>
      </c>
      <c r="M66" s="1">
        <f t="shared" si="3"/>
        <v>0</v>
      </c>
    </row>
    <row r="67" spans="1:13" x14ac:dyDescent="0.2">
      <c r="A67" s="57" t="str">
        <f>IF('Service providers'!A64="Enter name of Site 9", "", 'Service providers'!A64)</f>
        <v/>
      </c>
      <c r="B67" s="2"/>
      <c r="C67" s="2"/>
      <c r="D67" s="2"/>
      <c r="E67" s="2"/>
      <c r="F67" s="2"/>
      <c r="G67" s="2"/>
      <c r="H67" s="2"/>
      <c r="I67" s="2"/>
      <c r="J67" s="2"/>
      <c r="K67" s="2"/>
      <c r="L67" s="7">
        <f t="shared" si="2"/>
        <v>0</v>
      </c>
      <c r="M67" s="1">
        <f t="shared" si="3"/>
        <v>0</v>
      </c>
    </row>
    <row r="68" spans="1:13" x14ac:dyDescent="0.2">
      <c r="A68" s="57" t="str">
        <f>IF('Service providers'!A65="Enter name of Site 10", "", 'Service providers'!A65)</f>
        <v/>
      </c>
      <c r="B68" s="2"/>
      <c r="C68" s="2"/>
      <c r="D68" s="2"/>
      <c r="E68" s="2"/>
      <c r="F68" s="2"/>
      <c r="G68" s="2"/>
      <c r="H68" s="2"/>
      <c r="I68" s="2"/>
      <c r="J68" s="2"/>
      <c r="K68" s="2"/>
      <c r="L68" s="7">
        <f t="shared" si="2"/>
        <v>0</v>
      </c>
      <c r="M68" s="1">
        <f t="shared" si="3"/>
        <v>0</v>
      </c>
    </row>
    <row r="69" spans="1:13" x14ac:dyDescent="0.2">
      <c r="A69" s="57" t="str">
        <f>IF('Service providers'!A66="Enter name of Site 11", "", 'Service providers'!A66)</f>
        <v/>
      </c>
      <c r="B69" s="2"/>
      <c r="C69" s="2"/>
      <c r="D69" s="2"/>
      <c r="E69" s="2"/>
      <c r="F69" s="2"/>
      <c r="G69" s="2"/>
      <c r="H69" s="2"/>
      <c r="I69" s="2"/>
      <c r="J69" s="2"/>
      <c r="K69" s="2"/>
      <c r="L69" s="7">
        <f t="shared" si="2"/>
        <v>0</v>
      </c>
      <c r="M69" s="1">
        <f t="shared" si="3"/>
        <v>0</v>
      </c>
    </row>
    <row r="70" spans="1:13" x14ac:dyDescent="0.2">
      <c r="A70" s="57" t="str">
        <f>IF('Service providers'!A67="Enter name of Site 12", "", 'Service providers'!A67)</f>
        <v/>
      </c>
      <c r="B70" s="2"/>
      <c r="C70" s="2"/>
      <c r="D70" s="2"/>
      <c r="E70" s="2"/>
      <c r="F70" s="2"/>
      <c r="G70" s="2"/>
      <c r="H70" s="2"/>
      <c r="I70" s="2"/>
      <c r="J70" s="2"/>
      <c r="K70" s="2"/>
      <c r="L70" s="7">
        <f t="shared" si="2"/>
        <v>0</v>
      </c>
      <c r="M70" s="1">
        <f t="shared" si="3"/>
        <v>0</v>
      </c>
    </row>
    <row r="71" spans="1:13" x14ac:dyDescent="0.2">
      <c r="A71" s="57" t="str">
        <f>IF('Service providers'!A68="Enter name of Site 13", "", 'Service providers'!A68)</f>
        <v/>
      </c>
      <c r="B71" s="2"/>
      <c r="C71" s="2"/>
      <c r="D71" s="2"/>
      <c r="E71" s="2"/>
      <c r="F71" s="2"/>
      <c r="G71" s="2"/>
      <c r="H71" s="2"/>
      <c r="I71" s="2"/>
      <c r="J71" s="2"/>
      <c r="K71" s="2"/>
      <c r="L71" s="7">
        <f t="shared" si="2"/>
        <v>0</v>
      </c>
      <c r="M71" s="1">
        <f t="shared" si="3"/>
        <v>0</v>
      </c>
    </row>
    <row r="72" spans="1:13" x14ac:dyDescent="0.2">
      <c r="A72" s="57" t="str">
        <f>IF('Service providers'!A69="Enter name of Site 14", "", 'Service providers'!A69)</f>
        <v/>
      </c>
      <c r="B72" s="2"/>
      <c r="C72" s="2"/>
      <c r="D72" s="2"/>
      <c r="E72" s="2"/>
      <c r="F72" s="2"/>
      <c r="G72" s="2"/>
      <c r="H72" s="2"/>
      <c r="I72" s="2"/>
      <c r="J72" s="2"/>
      <c r="K72" s="2"/>
      <c r="L72" s="7">
        <f t="shared" si="2"/>
        <v>0</v>
      </c>
      <c r="M72" s="1">
        <f t="shared" si="3"/>
        <v>0</v>
      </c>
    </row>
    <row r="73" spans="1:13" x14ac:dyDescent="0.2">
      <c r="A73" s="57" t="str">
        <f>IF('Service providers'!A70="Enter name of Site 15", "", 'Service providers'!A70)</f>
        <v/>
      </c>
      <c r="B73" s="2"/>
      <c r="C73" s="2"/>
      <c r="D73" s="2"/>
      <c r="E73" s="2"/>
      <c r="F73" s="2"/>
      <c r="G73" s="2"/>
      <c r="H73" s="2"/>
      <c r="I73" s="2"/>
      <c r="J73" s="2"/>
      <c r="K73" s="2"/>
      <c r="L73" s="7">
        <f t="shared" si="2"/>
        <v>0</v>
      </c>
      <c r="M73" s="1">
        <f t="shared" si="3"/>
        <v>0</v>
      </c>
    </row>
    <row r="74" spans="1:13" x14ac:dyDescent="0.2">
      <c r="A74" s="57" t="str">
        <f>IF('Service providers'!A71="Enter name of Site 16", "", 'Service providers'!A71)</f>
        <v/>
      </c>
      <c r="B74" s="2"/>
      <c r="C74" s="2"/>
      <c r="D74" s="2"/>
      <c r="E74" s="2"/>
      <c r="F74" s="2"/>
      <c r="G74" s="2"/>
      <c r="H74" s="2"/>
      <c r="I74" s="2"/>
      <c r="J74" s="2"/>
      <c r="K74" s="2"/>
      <c r="L74" s="7">
        <f t="shared" si="2"/>
        <v>0</v>
      </c>
      <c r="M74" s="1">
        <f t="shared" si="3"/>
        <v>0</v>
      </c>
    </row>
    <row r="75" spans="1:13" x14ac:dyDescent="0.2">
      <c r="A75" s="57" t="str">
        <f>IF('Service providers'!A72="Enter name of Site 17", "", 'Service providers'!A72)</f>
        <v/>
      </c>
      <c r="B75" s="2"/>
      <c r="C75" s="2"/>
      <c r="D75" s="2"/>
      <c r="E75" s="2"/>
      <c r="F75" s="2"/>
      <c r="G75" s="2"/>
      <c r="H75" s="2"/>
      <c r="I75" s="2"/>
      <c r="J75" s="2"/>
      <c r="K75" s="2"/>
      <c r="L75" s="7">
        <f t="shared" si="2"/>
        <v>0</v>
      </c>
      <c r="M75" s="1">
        <f t="shared" si="3"/>
        <v>0</v>
      </c>
    </row>
    <row r="76" spans="1:13" x14ac:dyDescent="0.2">
      <c r="A76" s="57" t="str">
        <f>IF('Service providers'!A73="Enter name of Site 18", "", 'Service providers'!A73)</f>
        <v/>
      </c>
      <c r="B76" s="2"/>
      <c r="C76" s="2"/>
      <c r="D76" s="2"/>
      <c r="E76" s="2"/>
      <c r="F76" s="2"/>
      <c r="G76" s="2"/>
      <c r="H76" s="2"/>
      <c r="I76" s="2"/>
      <c r="J76" s="2"/>
      <c r="K76" s="2"/>
      <c r="L76" s="7">
        <f t="shared" si="2"/>
        <v>0</v>
      </c>
      <c r="M76" s="1">
        <f t="shared" si="3"/>
        <v>0</v>
      </c>
    </row>
    <row r="77" spans="1:13" x14ac:dyDescent="0.2">
      <c r="A77" s="57" t="str">
        <f>IF('Service providers'!A74="Enter name of Site 19", "", 'Service providers'!A74)</f>
        <v/>
      </c>
      <c r="B77" s="2"/>
      <c r="C77" s="2"/>
      <c r="D77" s="2"/>
      <c r="E77" s="2"/>
      <c r="F77" s="2"/>
      <c r="G77" s="2"/>
      <c r="H77" s="2"/>
      <c r="I77" s="2"/>
      <c r="J77" s="2"/>
      <c r="K77" s="2"/>
      <c r="L77" s="7">
        <f t="shared" si="2"/>
        <v>0</v>
      </c>
      <c r="M77" s="1">
        <f t="shared" si="3"/>
        <v>0</v>
      </c>
    </row>
    <row r="78" spans="1:13" x14ac:dyDescent="0.2">
      <c r="A78" s="57" t="str">
        <f>IF('Service providers'!A75="Enter name of Site 20", "", 'Service providers'!A75)</f>
        <v/>
      </c>
      <c r="B78" s="2"/>
      <c r="C78" s="2"/>
      <c r="D78" s="2"/>
      <c r="E78" s="2"/>
      <c r="F78" s="2"/>
      <c r="G78" s="2"/>
      <c r="H78" s="2"/>
      <c r="I78" s="2"/>
      <c r="J78" s="2"/>
      <c r="K78" s="2"/>
      <c r="L78" s="7">
        <f t="shared" si="2"/>
        <v>0</v>
      </c>
      <c r="M78" s="1">
        <f t="shared" si="3"/>
        <v>0</v>
      </c>
    </row>
    <row r="79" spans="1:13" ht="15" x14ac:dyDescent="0.25">
      <c r="A79" s="34" t="str">
        <f>IF('Service providers'!A76="Enter name here", "", 'Service providers'!A76)</f>
        <v/>
      </c>
      <c r="B79" s="35"/>
      <c r="C79" s="35"/>
      <c r="D79" s="35"/>
      <c r="E79" s="35"/>
      <c r="F79" s="35"/>
      <c r="G79" s="35"/>
      <c r="H79" s="35"/>
      <c r="I79" s="35"/>
      <c r="J79" s="35"/>
      <c r="K79" s="35"/>
      <c r="L79" s="7">
        <f t="shared" ref="L79:L99" si="4">B79+D79+F79+H79+J79</f>
        <v>0</v>
      </c>
      <c r="M79" s="1">
        <f t="shared" ref="M79:M99" si="5">C79+E79+G79+I79+K79</f>
        <v>0</v>
      </c>
    </row>
    <row r="80" spans="1:13" x14ac:dyDescent="0.2">
      <c r="A80" s="57" t="str">
        <f>IF('Service providers'!A77="Enter name of Site 1", "", 'Service providers'!A77)</f>
        <v/>
      </c>
      <c r="B80" s="2"/>
      <c r="C80" s="2"/>
      <c r="D80" s="2"/>
      <c r="E80" s="2"/>
      <c r="F80" s="2"/>
      <c r="G80" s="2"/>
      <c r="H80" s="2"/>
      <c r="I80" s="2"/>
      <c r="J80" s="2"/>
      <c r="K80" s="2"/>
      <c r="L80" s="7">
        <f t="shared" si="4"/>
        <v>0</v>
      </c>
      <c r="M80" s="1">
        <f t="shared" si="5"/>
        <v>0</v>
      </c>
    </row>
    <row r="81" spans="1:13" x14ac:dyDescent="0.2">
      <c r="A81" s="57" t="str">
        <f>IF('Service providers'!A78="Enter name of Site 2", "", 'Service providers'!A78)</f>
        <v/>
      </c>
      <c r="B81" s="2"/>
      <c r="C81" s="2"/>
      <c r="D81" s="2"/>
      <c r="E81" s="2"/>
      <c r="F81" s="2"/>
      <c r="G81" s="2"/>
      <c r="H81" s="2"/>
      <c r="I81" s="2"/>
      <c r="J81" s="2"/>
      <c r="K81" s="2"/>
      <c r="L81" s="7">
        <f t="shared" si="4"/>
        <v>0</v>
      </c>
      <c r="M81" s="1">
        <f t="shared" si="5"/>
        <v>0</v>
      </c>
    </row>
    <row r="82" spans="1:13" x14ac:dyDescent="0.2">
      <c r="A82" s="57" t="str">
        <f>IF('Service providers'!A79="Enter name of Site 3", "", 'Service providers'!A79)</f>
        <v/>
      </c>
      <c r="B82" s="2"/>
      <c r="C82" s="2"/>
      <c r="D82" s="2"/>
      <c r="E82" s="2"/>
      <c r="F82" s="2"/>
      <c r="G82" s="2"/>
      <c r="H82" s="2"/>
      <c r="I82" s="2"/>
      <c r="J82" s="2"/>
      <c r="K82" s="2"/>
      <c r="L82" s="7">
        <f t="shared" si="4"/>
        <v>0</v>
      </c>
      <c r="M82" s="1">
        <f t="shared" si="5"/>
        <v>0</v>
      </c>
    </row>
    <row r="83" spans="1:13" x14ac:dyDescent="0.2">
      <c r="A83" s="57" t="str">
        <f>IF('Service providers'!A80="Enter name of Site 4", "", 'Service providers'!A80)</f>
        <v/>
      </c>
      <c r="B83" s="2"/>
      <c r="C83" s="2"/>
      <c r="D83" s="2"/>
      <c r="E83" s="2"/>
      <c r="F83" s="2"/>
      <c r="G83" s="2"/>
      <c r="H83" s="2"/>
      <c r="I83" s="2"/>
      <c r="J83" s="2"/>
      <c r="K83" s="2"/>
      <c r="L83" s="7">
        <f t="shared" si="4"/>
        <v>0</v>
      </c>
      <c r="M83" s="1">
        <f t="shared" si="5"/>
        <v>0</v>
      </c>
    </row>
    <row r="84" spans="1:13" x14ac:dyDescent="0.2">
      <c r="A84" s="57" t="str">
        <f>IF('Service providers'!A81="Enter name of Site 5", "", 'Service providers'!A81)</f>
        <v/>
      </c>
      <c r="B84" s="2"/>
      <c r="C84" s="2"/>
      <c r="D84" s="2"/>
      <c r="E84" s="2"/>
      <c r="F84" s="2"/>
      <c r="G84" s="2"/>
      <c r="H84" s="2"/>
      <c r="I84" s="2"/>
      <c r="J84" s="2"/>
      <c r="K84" s="2"/>
      <c r="L84" s="7">
        <f t="shared" si="4"/>
        <v>0</v>
      </c>
      <c r="M84" s="1">
        <f t="shared" si="5"/>
        <v>0</v>
      </c>
    </row>
    <row r="85" spans="1:13" x14ac:dyDescent="0.2">
      <c r="A85" s="57" t="str">
        <f>IF('Service providers'!A82="Enter name of Site 6", "", 'Service providers'!A82)</f>
        <v/>
      </c>
      <c r="B85" s="2"/>
      <c r="C85" s="2"/>
      <c r="D85" s="2"/>
      <c r="E85" s="2"/>
      <c r="F85" s="2"/>
      <c r="G85" s="2"/>
      <c r="H85" s="2"/>
      <c r="I85" s="2"/>
      <c r="J85" s="2"/>
      <c r="K85" s="2"/>
      <c r="L85" s="7">
        <f t="shared" si="4"/>
        <v>0</v>
      </c>
      <c r="M85" s="1">
        <f t="shared" si="5"/>
        <v>0</v>
      </c>
    </row>
    <row r="86" spans="1:13" x14ac:dyDescent="0.2">
      <c r="A86" s="57" t="str">
        <f>IF('Service providers'!A83="Enter name of Site 7", "", 'Service providers'!A83)</f>
        <v/>
      </c>
      <c r="B86" s="2"/>
      <c r="C86" s="2"/>
      <c r="D86" s="2"/>
      <c r="E86" s="2"/>
      <c r="F86" s="2"/>
      <c r="G86" s="2"/>
      <c r="H86" s="2"/>
      <c r="I86" s="2"/>
      <c r="J86" s="2"/>
      <c r="K86" s="2"/>
      <c r="L86" s="7">
        <f t="shared" si="4"/>
        <v>0</v>
      </c>
      <c r="M86" s="1">
        <f t="shared" si="5"/>
        <v>0</v>
      </c>
    </row>
    <row r="87" spans="1:13" x14ac:dyDescent="0.2">
      <c r="A87" s="57" t="str">
        <f>IF('Service providers'!A84="Enter name of Site 8", "", 'Service providers'!A84)</f>
        <v/>
      </c>
      <c r="B87" s="2"/>
      <c r="C87" s="2"/>
      <c r="D87" s="2"/>
      <c r="E87" s="2"/>
      <c r="F87" s="2"/>
      <c r="G87" s="2"/>
      <c r="H87" s="2"/>
      <c r="I87" s="2"/>
      <c r="J87" s="2"/>
      <c r="K87" s="2"/>
      <c r="L87" s="7">
        <f t="shared" si="4"/>
        <v>0</v>
      </c>
      <c r="M87" s="1">
        <f t="shared" si="5"/>
        <v>0</v>
      </c>
    </row>
    <row r="88" spans="1:13" x14ac:dyDescent="0.2">
      <c r="A88" s="57" t="str">
        <f>IF('Service providers'!A85="Enter name of Site 9", "", 'Service providers'!A85)</f>
        <v/>
      </c>
      <c r="B88" s="2"/>
      <c r="C88" s="2"/>
      <c r="D88" s="2"/>
      <c r="E88" s="2"/>
      <c r="F88" s="2"/>
      <c r="G88" s="2"/>
      <c r="H88" s="2"/>
      <c r="I88" s="2"/>
      <c r="J88" s="2"/>
      <c r="K88" s="2"/>
      <c r="L88" s="7">
        <f t="shared" si="4"/>
        <v>0</v>
      </c>
      <c r="M88" s="1">
        <f t="shared" si="5"/>
        <v>0</v>
      </c>
    </row>
    <row r="89" spans="1:13" x14ac:dyDescent="0.2">
      <c r="A89" s="57" t="str">
        <f>IF('Service providers'!A86="Enter name of Site 10", "", 'Service providers'!A86)</f>
        <v/>
      </c>
      <c r="B89" s="2"/>
      <c r="C89" s="2"/>
      <c r="D89" s="2"/>
      <c r="E89" s="2"/>
      <c r="F89" s="2"/>
      <c r="G89" s="2"/>
      <c r="H89" s="2"/>
      <c r="I89" s="2"/>
      <c r="J89" s="2"/>
      <c r="K89" s="2"/>
      <c r="L89" s="7">
        <f t="shared" si="4"/>
        <v>0</v>
      </c>
      <c r="M89" s="1">
        <f t="shared" si="5"/>
        <v>0</v>
      </c>
    </row>
    <row r="90" spans="1:13" x14ac:dyDescent="0.2">
      <c r="A90" s="57" t="str">
        <f>IF('Service providers'!A87="Enter name of Site 11", "", 'Service providers'!A87)</f>
        <v/>
      </c>
      <c r="B90" s="2"/>
      <c r="C90" s="2"/>
      <c r="D90" s="2"/>
      <c r="E90" s="2"/>
      <c r="F90" s="2"/>
      <c r="G90" s="2"/>
      <c r="H90" s="2"/>
      <c r="I90" s="2"/>
      <c r="J90" s="2"/>
      <c r="K90" s="2"/>
      <c r="L90" s="7">
        <f t="shared" si="4"/>
        <v>0</v>
      </c>
      <c r="M90" s="1">
        <f t="shared" si="5"/>
        <v>0</v>
      </c>
    </row>
    <row r="91" spans="1:13" x14ac:dyDescent="0.2">
      <c r="A91" s="57" t="str">
        <f>IF('Service providers'!A88="Enter name of Site 12", "", 'Service providers'!A88)</f>
        <v/>
      </c>
      <c r="B91" s="2"/>
      <c r="C91" s="2"/>
      <c r="D91" s="2"/>
      <c r="E91" s="2"/>
      <c r="F91" s="2"/>
      <c r="G91" s="2"/>
      <c r="H91" s="2"/>
      <c r="I91" s="2"/>
      <c r="J91" s="2"/>
      <c r="K91" s="2"/>
      <c r="L91" s="7">
        <f t="shared" si="4"/>
        <v>0</v>
      </c>
      <c r="M91" s="1">
        <f t="shared" si="5"/>
        <v>0</v>
      </c>
    </row>
    <row r="92" spans="1:13" x14ac:dyDescent="0.2">
      <c r="A92" s="57" t="str">
        <f>IF('Service providers'!A89="Enter name of Site 13", "", 'Service providers'!A89)</f>
        <v/>
      </c>
      <c r="B92" s="2"/>
      <c r="C92" s="2"/>
      <c r="D92" s="2"/>
      <c r="E92" s="2"/>
      <c r="F92" s="2"/>
      <c r="G92" s="2"/>
      <c r="H92" s="2"/>
      <c r="I92" s="2"/>
      <c r="J92" s="2"/>
      <c r="K92" s="2"/>
      <c r="L92" s="7">
        <f t="shared" si="4"/>
        <v>0</v>
      </c>
      <c r="M92" s="1">
        <f t="shared" si="5"/>
        <v>0</v>
      </c>
    </row>
    <row r="93" spans="1:13" x14ac:dyDescent="0.2">
      <c r="A93" s="57" t="str">
        <f>IF('Service providers'!A90="Enter name of Site 14", "", 'Service providers'!A90)</f>
        <v/>
      </c>
      <c r="B93" s="2"/>
      <c r="C93" s="2"/>
      <c r="D93" s="2"/>
      <c r="E93" s="2"/>
      <c r="F93" s="2"/>
      <c r="G93" s="2"/>
      <c r="H93" s="2"/>
      <c r="I93" s="2"/>
      <c r="J93" s="2"/>
      <c r="K93" s="2"/>
      <c r="L93" s="7">
        <f t="shared" si="4"/>
        <v>0</v>
      </c>
      <c r="M93" s="1">
        <f t="shared" si="5"/>
        <v>0</v>
      </c>
    </row>
    <row r="94" spans="1:13" x14ac:dyDescent="0.2">
      <c r="A94" s="57" t="str">
        <f>IF('Service providers'!A91="Enter name of Site 15", "", 'Service providers'!A91)</f>
        <v/>
      </c>
      <c r="B94" s="2"/>
      <c r="C94" s="2"/>
      <c r="D94" s="2"/>
      <c r="E94" s="2"/>
      <c r="F94" s="2"/>
      <c r="G94" s="2"/>
      <c r="H94" s="2"/>
      <c r="I94" s="2"/>
      <c r="J94" s="2"/>
      <c r="K94" s="2"/>
      <c r="L94" s="7">
        <f t="shared" si="4"/>
        <v>0</v>
      </c>
      <c r="M94" s="1">
        <f t="shared" si="5"/>
        <v>0</v>
      </c>
    </row>
    <row r="95" spans="1:13" x14ac:dyDescent="0.2">
      <c r="A95" s="57" t="str">
        <f>IF('Service providers'!A92="Enter name of Site 16", "", 'Service providers'!A92)</f>
        <v/>
      </c>
      <c r="B95" s="2"/>
      <c r="C95" s="2"/>
      <c r="D95" s="2"/>
      <c r="E95" s="2"/>
      <c r="F95" s="2"/>
      <c r="G95" s="2"/>
      <c r="H95" s="2"/>
      <c r="I95" s="2"/>
      <c r="J95" s="2"/>
      <c r="K95" s="2"/>
      <c r="L95" s="7">
        <f t="shared" si="4"/>
        <v>0</v>
      </c>
      <c r="M95" s="1">
        <f t="shared" si="5"/>
        <v>0</v>
      </c>
    </row>
    <row r="96" spans="1:13" x14ac:dyDescent="0.2">
      <c r="A96" s="57" t="str">
        <f>IF('Service providers'!A93="Enter name of Site 17", "", 'Service providers'!A93)</f>
        <v/>
      </c>
      <c r="B96" s="2"/>
      <c r="C96" s="2"/>
      <c r="D96" s="2"/>
      <c r="E96" s="2"/>
      <c r="F96" s="2"/>
      <c r="G96" s="2"/>
      <c r="H96" s="2"/>
      <c r="I96" s="2"/>
      <c r="J96" s="2"/>
      <c r="K96" s="2"/>
      <c r="L96" s="7">
        <f t="shared" si="4"/>
        <v>0</v>
      </c>
      <c r="M96" s="1">
        <f t="shared" si="5"/>
        <v>0</v>
      </c>
    </row>
    <row r="97" spans="1:13" x14ac:dyDescent="0.2">
      <c r="A97" s="57" t="str">
        <f>IF('Service providers'!A94="Enter name of Site 18", "", 'Service providers'!A94)</f>
        <v/>
      </c>
      <c r="B97" s="2"/>
      <c r="C97" s="2"/>
      <c r="D97" s="2"/>
      <c r="E97" s="2"/>
      <c r="F97" s="2"/>
      <c r="G97" s="2"/>
      <c r="H97" s="2"/>
      <c r="I97" s="2"/>
      <c r="J97" s="2"/>
      <c r="K97" s="2"/>
      <c r="L97" s="7">
        <f t="shared" si="4"/>
        <v>0</v>
      </c>
      <c r="M97" s="1">
        <f t="shared" si="5"/>
        <v>0</v>
      </c>
    </row>
    <row r="98" spans="1:13" x14ac:dyDescent="0.2">
      <c r="A98" s="57" t="str">
        <f>IF('Service providers'!A95="Enter name of Site 19", "", 'Service providers'!A95)</f>
        <v/>
      </c>
      <c r="B98" s="2"/>
      <c r="C98" s="2"/>
      <c r="D98" s="2"/>
      <c r="E98" s="2"/>
      <c r="F98" s="2"/>
      <c r="G98" s="2"/>
      <c r="H98" s="2"/>
      <c r="I98" s="2"/>
      <c r="J98" s="2"/>
      <c r="K98" s="2"/>
      <c r="L98" s="7">
        <f t="shared" si="4"/>
        <v>0</v>
      </c>
      <c r="M98" s="1">
        <f t="shared" si="5"/>
        <v>0</v>
      </c>
    </row>
    <row r="99" spans="1:13" x14ac:dyDescent="0.2">
      <c r="A99" s="57" t="str">
        <f>IF('Service providers'!A96="Enter name of Site 20", "", 'Service providers'!A96)</f>
        <v/>
      </c>
      <c r="B99" s="2"/>
      <c r="C99" s="2"/>
      <c r="D99" s="2"/>
      <c r="E99" s="2"/>
      <c r="F99" s="2"/>
      <c r="G99" s="2"/>
      <c r="H99" s="2"/>
      <c r="I99" s="2"/>
      <c r="J99" s="2"/>
      <c r="K99" s="2"/>
      <c r="L99" s="7">
        <f t="shared" si="4"/>
        <v>0</v>
      </c>
      <c r="M99" s="1">
        <f t="shared" si="5"/>
        <v>0</v>
      </c>
    </row>
    <row r="100" spans="1:13" ht="15" x14ac:dyDescent="0.25">
      <c r="A100" s="34" t="str">
        <f>IF('Service providers'!A97="Enter name here", "", 'Service providers'!A97)</f>
        <v/>
      </c>
      <c r="B100" s="35"/>
      <c r="C100" s="35"/>
      <c r="D100" s="35"/>
      <c r="E100" s="35"/>
      <c r="F100" s="35"/>
      <c r="G100" s="35"/>
      <c r="H100" s="35"/>
      <c r="I100" s="35"/>
      <c r="J100" s="35"/>
      <c r="K100" s="35"/>
      <c r="L100" s="7">
        <f t="shared" si="0"/>
        <v>0</v>
      </c>
      <c r="M100" s="1">
        <f t="shared" si="1"/>
        <v>0</v>
      </c>
    </row>
    <row r="101" spans="1:13" x14ac:dyDescent="0.2">
      <c r="A101" s="57" t="str">
        <f>IF('Service providers'!A98="Enter name of Site 1", "", 'Service providers'!A98)</f>
        <v/>
      </c>
      <c r="B101" s="2"/>
      <c r="C101" s="2"/>
      <c r="D101" s="2"/>
      <c r="E101" s="2"/>
      <c r="F101" s="2"/>
      <c r="G101" s="2"/>
      <c r="H101" s="2"/>
      <c r="I101" s="2"/>
      <c r="J101" s="2"/>
      <c r="K101" s="2"/>
      <c r="L101" s="7">
        <f t="shared" si="0"/>
        <v>0</v>
      </c>
      <c r="M101" s="1">
        <f t="shared" si="1"/>
        <v>0</v>
      </c>
    </row>
    <row r="102" spans="1:13" x14ac:dyDescent="0.2">
      <c r="A102" s="57" t="str">
        <f>IF('Service providers'!A99="Enter name of Site 2", "", 'Service providers'!A99)</f>
        <v/>
      </c>
      <c r="B102" s="2"/>
      <c r="C102" s="2"/>
      <c r="D102" s="2"/>
      <c r="E102" s="2"/>
      <c r="F102" s="2"/>
      <c r="G102" s="2"/>
      <c r="H102" s="2"/>
      <c r="I102" s="2"/>
      <c r="J102" s="2"/>
      <c r="K102" s="2"/>
      <c r="L102" s="7">
        <f t="shared" si="0"/>
        <v>0</v>
      </c>
      <c r="M102" s="1">
        <f t="shared" si="1"/>
        <v>0</v>
      </c>
    </row>
    <row r="103" spans="1:13" x14ac:dyDescent="0.2">
      <c r="A103" s="57" t="str">
        <f>IF('Service providers'!A100="Enter name of Site 3", "", 'Service providers'!A100)</f>
        <v/>
      </c>
      <c r="B103" s="2"/>
      <c r="C103" s="2"/>
      <c r="D103" s="2"/>
      <c r="E103" s="2"/>
      <c r="F103" s="2"/>
      <c r="G103" s="2"/>
      <c r="H103" s="2"/>
      <c r="I103" s="2"/>
      <c r="J103" s="2"/>
      <c r="K103" s="2"/>
      <c r="L103" s="7">
        <f t="shared" si="0"/>
        <v>0</v>
      </c>
      <c r="M103" s="1">
        <f t="shared" si="1"/>
        <v>0</v>
      </c>
    </row>
    <row r="104" spans="1:13" x14ac:dyDescent="0.2">
      <c r="A104" s="57" t="str">
        <f>IF('Service providers'!A101="Enter name of Site 4", "", 'Service providers'!A101)</f>
        <v/>
      </c>
      <c r="B104" s="2"/>
      <c r="C104" s="2"/>
      <c r="D104" s="2"/>
      <c r="E104" s="2"/>
      <c r="F104" s="2"/>
      <c r="G104" s="2"/>
      <c r="H104" s="2"/>
      <c r="I104" s="2"/>
      <c r="J104" s="2"/>
      <c r="K104" s="2"/>
      <c r="L104" s="7">
        <f t="shared" si="0"/>
        <v>0</v>
      </c>
      <c r="M104" s="1">
        <f t="shared" si="1"/>
        <v>0</v>
      </c>
    </row>
    <row r="105" spans="1:13" x14ac:dyDescent="0.2">
      <c r="A105" s="57" t="str">
        <f>IF('Service providers'!A102="Enter name of Site 5", "", 'Service providers'!A102)</f>
        <v/>
      </c>
      <c r="B105" s="2"/>
      <c r="C105" s="2"/>
      <c r="D105" s="2"/>
      <c r="E105" s="2"/>
      <c r="F105" s="2"/>
      <c r="G105" s="2"/>
      <c r="H105" s="2"/>
      <c r="I105" s="2"/>
      <c r="J105" s="2"/>
      <c r="K105" s="2"/>
      <c r="L105" s="7">
        <f t="shared" si="0"/>
        <v>0</v>
      </c>
      <c r="M105" s="1">
        <f t="shared" si="1"/>
        <v>0</v>
      </c>
    </row>
    <row r="106" spans="1:13" x14ac:dyDescent="0.2">
      <c r="A106" s="57" t="str">
        <f>IF('Service providers'!A103="Enter name of Site 6", "", 'Service providers'!A103)</f>
        <v/>
      </c>
      <c r="B106" s="2"/>
      <c r="C106" s="2"/>
      <c r="D106" s="2"/>
      <c r="E106" s="2"/>
      <c r="F106" s="2"/>
      <c r="G106" s="2"/>
      <c r="H106" s="2"/>
      <c r="I106" s="2"/>
      <c r="J106" s="2"/>
      <c r="K106" s="2"/>
      <c r="L106" s="7">
        <f t="shared" si="0"/>
        <v>0</v>
      </c>
      <c r="M106" s="1">
        <f t="shared" si="1"/>
        <v>0</v>
      </c>
    </row>
    <row r="107" spans="1:13" x14ac:dyDescent="0.2">
      <c r="A107" s="57" t="str">
        <f>IF('Service providers'!A104="Enter name of Site 7", "", 'Service providers'!A104)</f>
        <v/>
      </c>
      <c r="B107" s="2"/>
      <c r="C107" s="2"/>
      <c r="D107" s="2"/>
      <c r="E107" s="2"/>
      <c r="F107" s="2"/>
      <c r="G107" s="2"/>
      <c r="H107" s="2"/>
      <c r="I107" s="2"/>
      <c r="J107" s="2"/>
      <c r="K107" s="2"/>
      <c r="L107" s="7">
        <f t="shared" si="0"/>
        <v>0</v>
      </c>
      <c r="M107" s="1">
        <f t="shared" si="1"/>
        <v>0</v>
      </c>
    </row>
    <row r="108" spans="1:13" x14ac:dyDescent="0.2">
      <c r="A108" s="57" t="str">
        <f>IF('Service providers'!A105="Enter name of Site 8", "", 'Service providers'!A105)</f>
        <v/>
      </c>
      <c r="B108" s="2"/>
      <c r="C108" s="2"/>
      <c r="D108" s="2"/>
      <c r="E108" s="2"/>
      <c r="F108" s="2"/>
      <c r="G108" s="2"/>
      <c r="H108" s="2"/>
      <c r="I108" s="2"/>
      <c r="J108" s="2"/>
      <c r="K108" s="2"/>
      <c r="L108" s="7">
        <f t="shared" si="0"/>
        <v>0</v>
      </c>
      <c r="M108" s="1">
        <f t="shared" si="1"/>
        <v>0</v>
      </c>
    </row>
    <row r="109" spans="1:13" x14ac:dyDescent="0.2">
      <c r="A109" s="57" t="str">
        <f>IF('Service providers'!A106="Enter name of Site 9", "", 'Service providers'!A106)</f>
        <v/>
      </c>
      <c r="B109" s="2"/>
      <c r="C109" s="2"/>
      <c r="D109" s="2"/>
      <c r="E109" s="2"/>
      <c r="F109" s="2"/>
      <c r="G109" s="2"/>
      <c r="H109" s="2"/>
      <c r="I109" s="2"/>
      <c r="J109" s="2"/>
      <c r="K109" s="2"/>
      <c r="L109" s="7">
        <f t="shared" si="0"/>
        <v>0</v>
      </c>
      <c r="M109" s="1">
        <f t="shared" si="1"/>
        <v>0</v>
      </c>
    </row>
    <row r="110" spans="1:13" x14ac:dyDescent="0.2">
      <c r="A110" s="57" t="str">
        <f>IF('Service providers'!A107="Enter name of Site 10", "", 'Service providers'!A107)</f>
        <v/>
      </c>
      <c r="B110" s="2"/>
      <c r="C110" s="2"/>
      <c r="D110" s="2"/>
      <c r="E110" s="2"/>
      <c r="F110" s="2"/>
      <c r="G110" s="2"/>
      <c r="H110" s="2"/>
      <c r="I110" s="2"/>
      <c r="J110" s="2"/>
      <c r="K110" s="2"/>
      <c r="L110" s="7">
        <f t="shared" si="0"/>
        <v>0</v>
      </c>
      <c r="M110" s="1">
        <f t="shared" si="1"/>
        <v>0</v>
      </c>
    </row>
    <row r="111" spans="1:13" x14ac:dyDescent="0.2">
      <c r="A111" s="57" t="str">
        <f>IF('Service providers'!A108="Enter name of Site 11", "", 'Service providers'!A108)</f>
        <v/>
      </c>
      <c r="B111" s="2"/>
      <c r="C111" s="2"/>
      <c r="D111" s="2"/>
      <c r="E111" s="2"/>
      <c r="F111" s="2"/>
      <c r="G111" s="2"/>
      <c r="H111" s="2"/>
      <c r="I111" s="2"/>
      <c r="J111" s="2"/>
      <c r="K111" s="2"/>
      <c r="L111" s="7">
        <f t="shared" si="0"/>
        <v>0</v>
      </c>
      <c r="M111" s="1">
        <f t="shared" si="1"/>
        <v>0</v>
      </c>
    </row>
    <row r="112" spans="1:13" x14ac:dyDescent="0.2">
      <c r="A112" s="57" t="str">
        <f>IF('Service providers'!A109="Enter name of Site 12", "", 'Service providers'!A109)</f>
        <v/>
      </c>
      <c r="B112" s="2"/>
      <c r="C112" s="2"/>
      <c r="D112" s="2"/>
      <c r="E112" s="2"/>
      <c r="F112" s="2"/>
      <c r="G112" s="2"/>
      <c r="H112" s="2"/>
      <c r="I112" s="2"/>
      <c r="J112" s="2"/>
      <c r="K112" s="2"/>
      <c r="L112" s="7">
        <f t="shared" si="0"/>
        <v>0</v>
      </c>
      <c r="M112" s="1">
        <f t="shared" si="1"/>
        <v>0</v>
      </c>
    </row>
    <row r="113" spans="1:13" x14ac:dyDescent="0.2">
      <c r="A113" s="57" t="str">
        <f>IF('Service providers'!A110="Enter name of Site 13", "", 'Service providers'!A110)</f>
        <v/>
      </c>
      <c r="B113" s="2"/>
      <c r="C113" s="2"/>
      <c r="D113" s="2"/>
      <c r="E113" s="2"/>
      <c r="F113" s="2"/>
      <c r="G113" s="2"/>
      <c r="H113" s="2"/>
      <c r="I113" s="2"/>
      <c r="J113" s="2"/>
      <c r="K113" s="2"/>
      <c r="L113" s="7">
        <f t="shared" si="0"/>
        <v>0</v>
      </c>
      <c r="M113" s="1">
        <f t="shared" si="1"/>
        <v>0</v>
      </c>
    </row>
    <row r="114" spans="1:13" x14ac:dyDescent="0.2">
      <c r="A114" s="57" t="str">
        <f>IF('Service providers'!A111="Enter name of Site 14", "", 'Service providers'!A111)</f>
        <v/>
      </c>
      <c r="B114" s="2"/>
      <c r="C114" s="2"/>
      <c r="D114" s="2"/>
      <c r="E114" s="2"/>
      <c r="F114" s="2"/>
      <c r="G114" s="2"/>
      <c r="H114" s="2"/>
      <c r="I114" s="2"/>
      <c r="J114" s="2"/>
      <c r="K114" s="2"/>
      <c r="L114" s="7">
        <f t="shared" si="0"/>
        <v>0</v>
      </c>
      <c r="M114" s="1">
        <f t="shared" si="1"/>
        <v>0</v>
      </c>
    </row>
    <row r="115" spans="1:13" x14ac:dyDescent="0.2">
      <c r="A115" s="57" t="str">
        <f>IF('Service providers'!A112="Enter name of Site 15", "", 'Service providers'!A112)</f>
        <v/>
      </c>
      <c r="B115" s="2"/>
      <c r="C115" s="2"/>
      <c r="D115" s="2"/>
      <c r="E115" s="2"/>
      <c r="F115" s="2"/>
      <c r="G115" s="2"/>
      <c r="H115" s="2"/>
      <c r="I115" s="2"/>
      <c r="J115" s="2"/>
      <c r="K115" s="2"/>
      <c r="L115" s="7">
        <f t="shared" si="0"/>
        <v>0</v>
      </c>
      <c r="M115" s="1">
        <f t="shared" si="1"/>
        <v>0</v>
      </c>
    </row>
    <row r="116" spans="1:13" x14ac:dyDescent="0.2">
      <c r="A116" s="57" t="str">
        <f>IF('Service providers'!A113="Enter name of Site 16", "", 'Service providers'!A113)</f>
        <v/>
      </c>
      <c r="B116" s="2"/>
      <c r="C116" s="2"/>
      <c r="D116" s="2"/>
      <c r="E116" s="2"/>
      <c r="F116" s="2"/>
      <c r="G116" s="2"/>
      <c r="H116" s="2"/>
      <c r="I116" s="2"/>
      <c r="J116" s="2"/>
      <c r="K116" s="2"/>
      <c r="L116" s="7">
        <f t="shared" si="0"/>
        <v>0</v>
      </c>
      <c r="M116" s="1">
        <f t="shared" si="1"/>
        <v>0</v>
      </c>
    </row>
    <row r="117" spans="1:13" x14ac:dyDescent="0.2">
      <c r="A117" s="57" t="str">
        <f>IF('Service providers'!A114="Enter name of Site 17", "", 'Service providers'!A114)</f>
        <v/>
      </c>
      <c r="B117" s="2"/>
      <c r="C117" s="2"/>
      <c r="D117" s="2"/>
      <c r="E117" s="2"/>
      <c r="F117" s="2"/>
      <c r="G117" s="2"/>
      <c r="H117" s="2"/>
      <c r="I117" s="2"/>
      <c r="J117" s="2"/>
      <c r="K117" s="2"/>
      <c r="L117" s="7">
        <f t="shared" si="0"/>
        <v>0</v>
      </c>
      <c r="M117" s="1">
        <f t="shared" si="1"/>
        <v>0</v>
      </c>
    </row>
    <row r="118" spans="1:13" x14ac:dyDescent="0.2">
      <c r="A118" s="57" t="str">
        <f>IF('Service providers'!A115="Enter name of Site 18", "", 'Service providers'!A115)</f>
        <v/>
      </c>
      <c r="B118" s="2"/>
      <c r="C118" s="2"/>
      <c r="D118" s="2"/>
      <c r="E118" s="2"/>
      <c r="F118" s="2"/>
      <c r="G118" s="2"/>
      <c r="H118" s="2"/>
      <c r="I118" s="2"/>
      <c r="J118" s="2"/>
      <c r="K118" s="2"/>
      <c r="L118" s="7">
        <f t="shared" si="0"/>
        <v>0</v>
      </c>
      <c r="M118" s="1">
        <f t="shared" si="1"/>
        <v>0</v>
      </c>
    </row>
    <row r="119" spans="1:13" x14ac:dyDescent="0.2">
      <c r="A119" s="57" t="str">
        <f>IF('Service providers'!A116="Enter name of Site 19", "", 'Service providers'!A116)</f>
        <v/>
      </c>
      <c r="B119" s="2"/>
      <c r="C119" s="2"/>
      <c r="D119" s="2"/>
      <c r="E119" s="2"/>
      <c r="F119" s="2"/>
      <c r="G119" s="2"/>
      <c r="H119" s="2"/>
      <c r="I119" s="2"/>
      <c r="J119" s="2"/>
      <c r="K119" s="2"/>
      <c r="L119" s="7">
        <f t="shared" si="0"/>
        <v>0</v>
      </c>
      <c r="M119" s="1">
        <f t="shared" si="1"/>
        <v>0</v>
      </c>
    </row>
    <row r="120" spans="1:13" x14ac:dyDescent="0.2">
      <c r="A120" s="57" t="str">
        <f>IF('Service providers'!A117="Enter name of Site 20", "", 'Service providers'!A117)</f>
        <v/>
      </c>
      <c r="B120" s="2"/>
      <c r="C120" s="2"/>
      <c r="D120" s="2"/>
      <c r="E120" s="2"/>
      <c r="F120" s="2"/>
      <c r="G120" s="2"/>
      <c r="H120" s="2"/>
      <c r="I120" s="2"/>
      <c r="J120" s="2"/>
      <c r="K120" s="2"/>
      <c r="L120" s="7">
        <f t="shared" si="0"/>
        <v>0</v>
      </c>
      <c r="M120" s="1">
        <f t="shared" si="1"/>
        <v>0</v>
      </c>
    </row>
    <row r="121" spans="1:13" ht="15" x14ac:dyDescent="0.25">
      <c r="A121" s="34" t="str">
        <f>IF('Service providers'!A118="Enter name here", "", 'Service providers'!A118)</f>
        <v/>
      </c>
      <c r="B121" s="35"/>
      <c r="C121" s="35"/>
      <c r="D121" s="35"/>
      <c r="E121" s="35"/>
      <c r="F121" s="35"/>
      <c r="G121" s="35"/>
      <c r="H121" s="35"/>
      <c r="I121" s="35"/>
      <c r="J121" s="35"/>
      <c r="K121" s="35"/>
      <c r="L121" s="7">
        <f t="shared" si="0"/>
        <v>0</v>
      </c>
      <c r="M121" s="1">
        <f t="shared" si="1"/>
        <v>0</v>
      </c>
    </row>
    <row r="122" spans="1:13" x14ac:dyDescent="0.2">
      <c r="A122" s="57" t="str">
        <f>IF('Service providers'!A119="Enter name of Site 1", "", 'Service providers'!A119)</f>
        <v/>
      </c>
      <c r="B122" s="2"/>
      <c r="C122" s="2"/>
      <c r="D122" s="2"/>
      <c r="E122" s="2"/>
      <c r="F122" s="2"/>
      <c r="G122" s="2"/>
      <c r="H122" s="2"/>
      <c r="I122" s="2"/>
      <c r="J122" s="2"/>
      <c r="K122" s="2"/>
      <c r="L122" s="7">
        <f t="shared" si="0"/>
        <v>0</v>
      </c>
      <c r="M122" s="1">
        <f t="shared" si="1"/>
        <v>0</v>
      </c>
    </row>
    <row r="123" spans="1:13" x14ac:dyDescent="0.2">
      <c r="A123" s="57" t="str">
        <f>IF('Service providers'!A120="Enter name of Site 2", "", 'Service providers'!A120)</f>
        <v/>
      </c>
      <c r="B123" s="2"/>
      <c r="C123" s="2"/>
      <c r="D123" s="2"/>
      <c r="E123" s="2"/>
      <c r="F123" s="2"/>
      <c r="G123" s="2"/>
      <c r="H123" s="2"/>
      <c r="I123" s="2"/>
      <c r="J123" s="2"/>
      <c r="K123" s="2"/>
      <c r="L123" s="7">
        <f t="shared" ref="L123:L186" si="6">B123+D123+F123+H123+J123</f>
        <v>0</v>
      </c>
      <c r="M123" s="1">
        <f t="shared" ref="M123:M186" si="7">C123+E123+G123+I123+K123</f>
        <v>0</v>
      </c>
    </row>
    <row r="124" spans="1:13" x14ac:dyDescent="0.2">
      <c r="A124" s="57" t="str">
        <f>IF('Service providers'!A121="Enter name of Site 3", "", 'Service providers'!A121)</f>
        <v/>
      </c>
      <c r="B124" s="2"/>
      <c r="C124" s="2"/>
      <c r="D124" s="2"/>
      <c r="E124" s="2"/>
      <c r="F124" s="2"/>
      <c r="G124" s="2"/>
      <c r="H124" s="2"/>
      <c r="I124" s="2"/>
      <c r="J124" s="2"/>
      <c r="K124" s="2"/>
      <c r="L124" s="7">
        <f t="shared" si="6"/>
        <v>0</v>
      </c>
      <c r="M124" s="1">
        <f t="shared" si="7"/>
        <v>0</v>
      </c>
    </row>
    <row r="125" spans="1:13" x14ac:dyDescent="0.2">
      <c r="A125" s="57" t="str">
        <f>IF('Service providers'!A122="Enter name of Site 4", "", 'Service providers'!A122)</f>
        <v/>
      </c>
      <c r="B125" s="2"/>
      <c r="C125" s="2"/>
      <c r="D125" s="2"/>
      <c r="E125" s="2"/>
      <c r="F125" s="2"/>
      <c r="G125" s="2"/>
      <c r="H125" s="2"/>
      <c r="I125" s="2"/>
      <c r="J125" s="2"/>
      <c r="K125" s="2"/>
      <c r="L125" s="7">
        <f t="shared" si="6"/>
        <v>0</v>
      </c>
      <c r="M125" s="1">
        <f t="shared" si="7"/>
        <v>0</v>
      </c>
    </row>
    <row r="126" spans="1:13" x14ac:dyDescent="0.2">
      <c r="A126" s="57" t="str">
        <f>IF('Service providers'!A123="Enter name of Site 5", "", 'Service providers'!A123)</f>
        <v/>
      </c>
      <c r="B126" s="2"/>
      <c r="C126" s="2"/>
      <c r="D126" s="2"/>
      <c r="E126" s="2"/>
      <c r="F126" s="2"/>
      <c r="G126" s="2"/>
      <c r="H126" s="2"/>
      <c r="I126" s="2"/>
      <c r="J126" s="2"/>
      <c r="K126" s="2"/>
      <c r="L126" s="7">
        <f t="shared" si="6"/>
        <v>0</v>
      </c>
      <c r="M126" s="1">
        <f t="shared" si="7"/>
        <v>0</v>
      </c>
    </row>
    <row r="127" spans="1:13" x14ac:dyDescent="0.2">
      <c r="A127" s="57" t="str">
        <f>IF('Service providers'!A124="Enter name of Site 6", "", 'Service providers'!A124)</f>
        <v/>
      </c>
      <c r="B127" s="2"/>
      <c r="C127" s="2"/>
      <c r="D127" s="2"/>
      <c r="E127" s="2"/>
      <c r="F127" s="2"/>
      <c r="G127" s="2"/>
      <c r="H127" s="2"/>
      <c r="I127" s="2"/>
      <c r="J127" s="2"/>
      <c r="K127" s="2"/>
      <c r="L127" s="7">
        <f t="shared" si="6"/>
        <v>0</v>
      </c>
      <c r="M127" s="1">
        <f t="shared" si="7"/>
        <v>0</v>
      </c>
    </row>
    <row r="128" spans="1:13" x14ac:dyDescent="0.2">
      <c r="A128" s="57" t="str">
        <f>IF('Service providers'!A125="Enter name of Site 7", "", 'Service providers'!A125)</f>
        <v/>
      </c>
      <c r="B128" s="2"/>
      <c r="C128" s="2"/>
      <c r="D128" s="2"/>
      <c r="E128" s="2"/>
      <c r="F128" s="2"/>
      <c r="G128" s="2"/>
      <c r="H128" s="2"/>
      <c r="I128" s="2"/>
      <c r="J128" s="2"/>
      <c r="K128" s="2"/>
      <c r="L128" s="7">
        <f t="shared" si="6"/>
        <v>0</v>
      </c>
      <c r="M128" s="1">
        <f t="shared" si="7"/>
        <v>0</v>
      </c>
    </row>
    <row r="129" spans="1:13" x14ac:dyDescent="0.2">
      <c r="A129" s="57" t="str">
        <f>IF('Service providers'!A126="Enter name of Site 8", "", 'Service providers'!A126)</f>
        <v/>
      </c>
      <c r="B129" s="2"/>
      <c r="C129" s="2"/>
      <c r="D129" s="2"/>
      <c r="E129" s="2"/>
      <c r="F129" s="2"/>
      <c r="G129" s="2"/>
      <c r="H129" s="2"/>
      <c r="I129" s="2"/>
      <c r="J129" s="2"/>
      <c r="K129" s="2"/>
      <c r="L129" s="7">
        <f t="shared" si="6"/>
        <v>0</v>
      </c>
      <c r="M129" s="1">
        <f t="shared" si="7"/>
        <v>0</v>
      </c>
    </row>
    <row r="130" spans="1:13" x14ac:dyDescent="0.2">
      <c r="A130" s="57" t="str">
        <f>IF('Service providers'!A127="Enter name of Site 9", "", 'Service providers'!A127)</f>
        <v/>
      </c>
      <c r="B130" s="2"/>
      <c r="C130" s="2"/>
      <c r="D130" s="2"/>
      <c r="E130" s="2"/>
      <c r="F130" s="2"/>
      <c r="G130" s="2"/>
      <c r="H130" s="2"/>
      <c r="I130" s="2"/>
      <c r="J130" s="2"/>
      <c r="K130" s="2"/>
      <c r="L130" s="7">
        <f t="shared" si="6"/>
        <v>0</v>
      </c>
      <c r="M130" s="1">
        <f t="shared" si="7"/>
        <v>0</v>
      </c>
    </row>
    <row r="131" spans="1:13" x14ac:dyDescent="0.2">
      <c r="A131" s="57" t="str">
        <f>IF('Service providers'!A128="Enter name of Site 10", "", 'Service providers'!A128)</f>
        <v/>
      </c>
      <c r="B131" s="2"/>
      <c r="C131" s="2"/>
      <c r="D131" s="2"/>
      <c r="E131" s="2"/>
      <c r="F131" s="2"/>
      <c r="G131" s="2"/>
      <c r="H131" s="2"/>
      <c r="I131" s="2"/>
      <c r="J131" s="2"/>
      <c r="K131" s="2"/>
      <c r="L131" s="7">
        <f t="shared" si="6"/>
        <v>0</v>
      </c>
      <c r="M131" s="1">
        <f t="shared" si="7"/>
        <v>0</v>
      </c>
    </row>
    <row r="132" spans="1:13" x14ac:dyDescent="0.2">
      <c r="A132" s="57" t="str">
        <f>IF('Service providers'!A129="Enter name of Site 11", "", 'Service providers'!A129)</f>
        <v/>
      </c>
      <c r="B132" s="2"/>
      <c r="C132" s="2"/>
      <c r="D132" s="2"/>
      <c r="E132" s="2"/>
      <c r="F132" s="2"/>
      <c r="G132" s="2"/>
      <c r="H132" s="2"/>
      <c r="I132" s="2"/>
      <c r="J132" s="2"/>
      <c r="K132" s="2"/>
      <c r="L132" s="7">
        <f t="shared" si="6"/>
        <v>0</v>
      </c>
      <c r="M132" s="1">
        <f t="shared" si="7"/>
        <v>0</v>
      </c>
    </row>
    <row r="133" spans="1:13" x14ac:dyDescent="0.2">
      <c r="A133" s="57" t="str">
        <f>IF('Service providers'!A130="Enter name of Site 12", "", 'Service providers'!A130)</f>
        <v/>
      </c>
      <c r="B133" s="2"/>
      <c r="C133" s="2"/>
      <c r="D133" s="2"/>
      <c r="E133" s="2"/>
      <c r="F133" s="2"/>
      <c r="G133" s="2"/>
      <c r="H133" s="2"/>
      <c r="I133" s="2"/>
      <c r="J133" s="2"/>
      <c r="K133" s="2"/>
      <c r="L133" s="7">
        <f t="shared" si="6"/>
        <v>0</v>
      </c>
      <c r="M133" s="1">
        <f t="shared" si="7"/>
        <v>0</v>
      </c>
    </row>
    <row r="134" spans="1:13" x14ac:dyDescent="0.2">
      <c r="A134" s="57" t="str">
        <f>IF('Service providers'!A131="Enter name of Site 13", "", 'Service providers'!A131)</f>
        <v/>
      </c>
      <c r="B134" s="2"/>
      <c r="C134" s="2"/>
      <c r="D134" s="2"/>
      <c r="E134" s="2"/>
      <c r="F134" s="2"/>
      <c r="G134" s="2"/>
      <c r="H134" s="2"/>
      <c r="I134" s="2"/>
      <c r="J134" s="2"/>
      <c r="K134" s="2"/>
      <c r="L134" s="7">
        <f t="shared" si="6"/>
        <v>0</v>
      </c>
      <c r="M134" s="1">
        <f t="shared" si="7"/>
        <v>0</v>
      </c>
    </row>
    <row r="135" spans="1:13" x14ac:dyDescent="0.2">
      <c r="A135" s="57" t="str">
        <f>IF('Service providers'!A132="Enter name of Site 14", "", 'Service providers'!A132)</f>
        <v/>
      </c>
      <c r="B135" s="2"/>
      <c r="C135" s="2"/>
      <c r="D135" s="2"/>
      <c r="E135" s="2"/>
      <c r="F135" s="2"/>
      <c r="G135" s="2"/>
      <c r="H135" s="2"/>
      <c r="I135" s="2"/>
      <c r="J135" s="2"/>
      <c r="K135" s="2"/>
      <c r="L135" s="7">
        <f t="shared" si="6"/>
        <v>0</v>
      </c>
      <c r="M135" s="1">
        <f t="shared" si="7"/>
        <v>0</v>
      </c>
    </row>
    <row r="136" spans="1:13" x14ac:dyDescent="0.2">
      <c r="A136" s="57" t="str">
        <f>IF('Service providers'!A133="Enter name of Site 15", "", 'Service providers'!A133)</f>
        <v/>
      </c>
      <c r="B136" s="2"/>
      <c r="C136" s="2"/>
      <c r="D136" s="2"/>
      <c r="E136" s="2"/>
      <c r="F136" s="2"/>
      <c r="G136" s="2"/>
      <c r="H136" s="2"/>
      <c r="I136" s="2"/>
      <c r="J136" s="2"/>
      <c r="K136" s="2"/>
      <c r="L136" s="7">
        <f t="shared" si="6"/>
        <v>0</v>
      </c>
      <c r="M136" s="1">
        <f t="shared" si="7"/>
        <v>0</v>
      </c>
    </row>
    <row r="137" spans="1:13" x14ac:dyDescent="0.2">
      <c r="A137" s="57" t="str">
        <f>IF('Service providers'!A134="Enter name of Site 16", "", 'Service providers'!A134)</f>
        <v/>
      </c>
      <c r="B137" s="2"/>
      <c r="C137" s="2"/>
      <c r="D137" s="2"/>
      <c r="E137" s="2"/>
      <c r="F137" s="2"/>
      <c r="G137" s="2"/>
      <c r="H137" s="2"/>
      <c r="I137" s="2"/>
      <c r="J137" s="2"/>
      <c r="K137" s="2"/>
      <c r="L137" s="7">
        <f t="shared" si="6"/>
        <v>0</v>
      </c>
      <c r="M137" s="1">
        <f t="shared" si="7"/>
        <v>0</v>
      </c>
    </row>
    <row r="138" spans="1:13" x14ac:dyDescent="0.2">
      <c r="A138" s="57" t="str">
        <f>IF('Service providers'!A135="Enter name of Site 17", "", 'Service providers'!A135)</f>
        <v/>
      </c>
      <c r="B138" s="2"/>
      <c r="C138" s="2"/>
      <c r="D138" s="2"/>
      <c r="E138" s="2"/>
      <c r="F138" s="2"/>
      <c r="G138" s="2"/>
      <c r="H138" s="2"/>
      <c r="I138" s="2"/>
      <c r="J138" s="2"/>
      <c r="K138" s="2"/>
      <c r="L138" s="7">
        <f t="shared" si="6"/>
        <v>0</v>
      </c>
      <c r="M138" s="1">
        <f t="shared" si="7"/>
        <v>0</v>
      </c>
    </row>
    <row r="139" spans="1:13" x14ac:dyDescent="0.2">
      <c r="A139" s="57" t="str">
        <f>IF('Service providers'!A136="Enter name of Site 18", "", 'Service providers'!A136)</f>
        <v/>
      </c>
      <c r="B139" s="2"/>
      <c r="C139" s="2"/>
      <c r="D139" s="2"/>
      <c r="E139" s="2"/>
      <c r="F139" s="2"/>
      <c r="G139" s="2"/>
      <c r="H139" s="2"/>
      <c r="I139" s="2"/>
      <c r="J139" s="2"/>
      <c r="K139" s="2"/>
      <c r="L139" s="7">
        <f t="shared" si="6"/>
        <v>0</v>
      </c>
      <c r="M139" s="1">
        <f t="shared" si="7"/>
        <v>0</v>
      </c>
    </row>
    <row r="140" spans="1:13" x14ac:dyDescent="0.2">
      <c r="A140" s="57" t="str">
        <f>IF('Service providers'!A137="Enter name of Site 19", "", 'Service providers'!A137)</f>
        <v/>
      </c>
      <c r="B140" s="2"/>
      <c r="C140" s="2"/>
      <c r="D140" s="2"/>
      <c r="E140" s="2"/>
      <c r="F140" s="2"/>
      <c r="G140" s="2"/>
      <c r="H140" s="2"/>
      <c r="I140" s="2"/>
      <c r="J140" s="2"/>
      <c r="K140" s="2"/>
      <c r="L140" s="7">
        <f t="shared" si="6"/>
        <v>0</v>
      </c>
      <c r="M140" s="1">
        <f t="shared" si="7"/>
        <v>0</v>
      </c>
    </row>
    <row r="141" spans="1:13" x14ac:dyDescent="0.2">
      <c r="A141" s="57" t="str">
        <f>IF('Service providers'!A138="Enter name of Site 20", "", 'Service providers'!A138)</f>
        <v/>
      </c>
      <c r="B141" s="2"/>
      <c r="C141" s="2"/>
      <c r="D141" s="2"/>
      <c r="E141" s="2"/>
      <c r="F141" s="2"/>
      <c r="G141" s="2"/>
      <c r="H141" s="2"/>
      <c r="I141" s="2"/>
      <c r="J141" s="2"/>
      <c r="K141" s="2"/>
      <c r="L141" s="7">
        <f t="shared" si="6"/>
        <v>0</v>
      </c>
      <c r="M141" s="1">
        <f t="shared" si="7"/>
        <v>0</v>
      </c>
    </row>
    <row r="142" spans="1:13" ht="15" x14ac:dyDescent="0.25">
      <c r="A142" s="34" t="str">
        <f>IF('Service providers'!A139="Enter name here", "", 'Service providers'!A139)</f>
        <v/>
      </c>
      <c r="B142" s="35"/>
      <c r="C142" s="35"/>
      <c r="D142" s="35"/>
      <c r="E142" s="35"/>
      <c r="F142" s="35"/>
      <c r="G142" s="35"/>
      <c r="H142" s="35"/>
      <c r="I142" s="35"/>
      <c r="J142" s="35"/>
      <c r="K142" s="35"/>
      <c r="L142" s="7">
        <f t="shared" si="6"/>
        <v>0</v>
      </c>
      <c r="M142" s="1">
        <f t="shared" si="7"/>
        <v>0</v>
      </c>
    </row>
    <row r="143" spans="1:13" x14ac:dyDescent="0.2">
      <c r="A143" s="57" t="str">
        <f>IF('Service providers'!A140="Enter name of Site 1", "", 'Service providers'!A140)</f>
        <v/>
      </c>
      <c r="B143" s="2"/>
      <c r="C143" s="2"/>
      <c r="D143" s="2"/>
      <c r="E143" s="2"/>
      <c r="F143" s="2"/>
      <c r="G143" s="2"/>
      <c r="H143" s="2"/>
      <c r="I143" s="2"/>
      <c r="J143" s="2"/>
      <c r="K143" s="2"/>
      <c r="L143" s="7">
        <f t="shared" si="6"/>
        <v>0</v>
      </c>
      <c r="M143" s="1">
        <f t="shared" si="7"/>
        <v>0</v>
      </c>
    </row>
    <row r="144" spans="1:13" x14ac:dyDescent="0.2">
      <c r="A144" s="57" t="str">
        <f>IF('Service providers'!A141="Enter name of Site 2", "", 'Service providers'!A141)</f>
        <v/>
      </c>
      <c r="B144" s="2"/>
      <c r="C144" s="2"/>
      <c r="D144" s="2"/>
      <c r="E144" s="2"/>
      <c r="F144" s="2"/>
      <c r="G144" s="2"/>
      <c r="H144" s="2"/>
      <c r="I144" s="2"/>
      <c r="J144" s="2"/>
      <c r="K144" s="2"/>
      <c r="L144" s="7">
        <f t="shared" si="6"/>
        <v>0</v>
      </c>
      <c r="M144" s="1">
        <f t="shared" si="7"/>
        <v>0</v>
      </c>
    </row>
    <row r="145" spans="1:13" x14ac:dyDescent="0.2">
      <c r="A145" s="57" t="str">
        <f>IF('Service providers'!A142="Enter name of Site 3", "", 'Service providers'!A142)</f>
        <v/>
      </c>
      <c r="B145" s="2"/>
      <c r="C145" s="2"/>
      <c r="D145" s="2"/>
      <c r="E145" s="2"/>
      <c r="F145" s="2"/>
      <c r="G145" s="2"/>
      <c r="H145" s="2"/>
      <c r="I145" s="2"/>
      <c r="J145" s="2"/>
      <c r="K145" s="2"/>
      <c r="L145" s="7">
        <f t="shared" si="6"/>
        <v>0</v>
      </c>
      <c r="M145" s="1">
        <f t="shared" si="7"/>
        <v>0</v>
      </c>
    </row>
    <row r="146" spans="1:13" x14ac:dyDescent="0.2">
      <c r="A146" s="57" t="str">
        <f>IF('Service providers'!A143="Enter name of Site 4", "", 'Service providers'!A143)</f>
        <v/>
      </c>
      <c r="B146" s="2"/>
      <c r="C146" s="2"/>
      <c r="D146" s="2"/>
      <c r="E146" s="2"/>
      <c r="F146" s="2"/>
      <c r="G146" s="2"/>
      <c r="H146" s="2"/>
      <c r="I146" s="2"/>
      <c r="J146" s="2"/>
      <c r="K146" s="2"/>
      <c r="L146" s="7">
        <f t="shared" si="6"/>
        <v>0</v>
      </c>
      <c r="M146" s="1">
        <f t="shared" si="7"/>
        <v>0</v>
      </c>
    </row>
    <row r="147" spans="1:13" x14ac:dyDescent="0.2">
      <c r="A147" s="57" t="str">
        <f>IF('Service providers'!A144="Enter name of Site 5", "", 'Service providers'!A144)</f>
        <v/>
      </c>
      <c r="B147" s="2"/>
      <c r="C147" s="2"/>
      <c r="D147" s="2"/>
      <c r="E147" s="2"/>
      <c r="F147" s="2"/>
      <c r="G147" s="2"/>
      <c r="H147" s="2"/>
      <c r="I147" s="2"/>
      <c r="J147" s="2"/>
      <c r="K147" s="2"/>
      <c r="L147" s="7">
        <f t="shared" si="6"/>
        <v>0</v>
      </c>
      <c r="M147" s="1">
        <f t="shared" si="7"/>
        <v>0</v>
      </c>
    </row>
    <row r="148" spans="1:13" x14ac:dyDescent="0.2">
      <c r="A148" s="57" t="str">
        <f>IF('Service providers'!A145="Enter name of Site 6", "", 'Service providers'!A145)</f>
        <v/>
      </c>
      <c r="B148" s="2"/>
      <c r="C148" s="2"/>
      <c r="D148" s="2"/>
      <c r="E148" s="2"/>
      <c r="F148" s="2"/>
      <c r="G148" s="2"/>
      <c r="H148" s="2"/>
      <c r="I148" s="2"/>
      <c r="J148" s="2"/>
      <c r="K148" s="2"/>
      <c r="L148" s="7">
        <f t="shared" si="6"/>
        <v>0</v>
      </c>
      <c r="M148" s="1">
        <f t="shared" si="7"/>
        <v>0</v>
      </c>
    </row>
    <row r="149" spans="1:13" x14ac:dyDescent="0.2">
      <c r="A149" s="57" t="str">
        <f>IF('Service providers'!A146="Enter name of Site 7", "", 'Service providers'!A146)</f>
        <v/>
      </c>
      <c r="B149" s="2"/>
      <c r="C149" s="2"/>
      <c r="D149" s="2"/>
      <c r="E149" s="2"/>
      <c r="F149" s="2"/>
      <c r="G149" s="2"/>
      <c r="H149" s="2"/>
      <c r="I149" s="2"/>
      <c r="J149" s="2"/>
      <c r="K149" s="2"/>
      <c r="L149" s="7">
        <f t="shared" si="6"/>
        <v>0</v>
      </c>
      <c r="M149" s="1">
        <f t="shared" si="7"/>
        <v>0</v>
      </c>
    </row>
    <row r="150" spans="1:13" x14ac:dyDescent="0.2">
      <c r="A150" s="57" t="str">
        <f>IF('Service providers'!A147="Enter name of Site 8", "", 'Service providers'!A147)</f>
        <v/>
      </c>
      <c r="B150" s="2"/>
      <c r="C150" s="2"/>
      <c r="D150" s="2"/>
      <c r="E150" s="2"/>
      <c r="F150" s="2"/>
      <c r="G150" s="2"/>
      <c r="H150" s="2"/>
      <c r="I150" s="2"/>
      <c r="J150" s="2"/>
      <c r="K150" s="2"/>
      <c r="L150" s="7">
        <f t="shared" si="6"/>
        <v>0</v>
      </c>
      <c r="M150" s="1">
        <f t="shared" si="7"/>
        <v>0</v>
      </c>
    </row>
    <row r="151" spans="1:13" x14ac:dyDescent="0.2">
      <c r="A151" s="57" t="str">
        <f>IF('Service providers'!A148="Enter name of Site 9", "", 'Service providers'!A148)</f>
        <v/>
      </c>
      <c r="B151" s="2"/>
      <c r="C151" s="2"/>
      <c r="D151" s="2"/>
      <c r="E151" s="2"/>
      <c r="F151" s="2"/>
      <c r="G151" s="2"/>
      <c r="H151" s="2"/>
      <c r="I151" s="2"/>
      <c r="J151" s="2"/>
      <c r="K151" s="2"/>
      <c r="L151" s="7">
        <f t="shared" si="6"/>
        <v>0</v>
      </c>
      <c r="M151" s="1">
        <f t="shared" si="7"/>
        <v>0</v>
      </c>
    </row>
    <row r="152" spans="1:13" x14ac:dyDescent="0.2">
      <c r="A152" s="57" t="str">
        <f>IF('Service providers'!A149="Enter name of Site 10", "", 'Service providers'!A149)</f>
        <v/>
      </c>
      <c r="B152" s="2"/>
      <c r="C152" s="2"/>
      <c r="D152" s="2"/>
      <c r="E152" s="2"/>
      <c r="F152" s="2"/>
      <c r="G152" s="2"/>
      <c r="H152" s="2"/>
      <c r="I152" s="2"/>
      <c r="J152" s="2"/>
      <c r="K152" s="2"/>
      <c r="L152" s="7">
        <f t="shared" si="6"/>
        <v>0</v>
      </c>
      <c r="M152" s="1">
        <f t="shared" si="7"/>
        <v>0</v>
      </c>
    </row>
    <row r="153" spans="1:13" x14ac:dyDescent="0.2">
      <c r="A153" s="57" t="str">
        <f>IF('Service providers'!A150="Enter name of Site 11", "", 'Service providers'!A150)</f>
        <v/>
      </c>
      <c r="B153" s="2"/>
      <c r="C153" s="2"/>
      <c r="D153" s="2"/>
      <c r="E153" s="2"/>
      <c r="F153" s="2"/>
      <c r="G153" s="2"/>
      <c r="H153" s="2"/>
      <c r="I153" s="2"/>
      <c r="J153" s="2"/>
      <c r="K153" s="2"/>
      <c r="L153" s="7">
        <f t="shared" si="6"/>
        <v>0</v>
      </c>
      <c r="M153" s="1">
        <f t="shared" si="7"/>
        <v>0</v>
      </c>
    </row>
    <row r="154" spans="1:13" x14ac:dyDescent="0.2">
      <c r="A154" s="57" t="str">
        <f>IF('Service providers'!A151="Enter name of Site 12", "", 'Service providers'!A151)</f>
        <v/>
      </c>
      <c r="B154" s="2"/>
      <c r="C154" s="2"/>
      <c r="D154" s="2"/>
      <c r="E154" s="2"/>
      <c r="F154" s="2"/>
      <c r="G154" s="2"/>
      <c r="H154" s="2"/>
      <c r="I154" s="2"/>
      <c r="J154" s="2"/>
      <c r="K154" s="2"/>
      <c r="L154" s="7">
        <f t="shared" si="6"/>
        <v>0</v>
      </c>
      <c r="M154" s="1">
        <f t="shared" si="7"/>
        <v>0</v>
      </c>
    </row>
    <row r="155" spans="1:13" x14ac:dyDescent="0.2">
      <c r="A155" s="57" t="str">
        <f>IF('Service providers'!A152="Enter name of Site 13", "", 'Service providers'!A152)</f>
        <v/>
      </c>
      <c r="B155" s="2"/>
      <c r="C155" s="2"/>
      <c r="D155" s="2"/>
      <c r="E155" s="2"/>
      <c r="F155" s="2"/>
      <c r="G155" s="2"/>
      <c r="H155" s="2"/>
      <c r="I155" s="2"/>
      <c r="J155" s="2"/>
      <c r="K155" s="2"/>
      <c r="L155" s="7">
        <f t="shared" si="6"/>
        <v>0</v>
      </c>
      <c r="M155" s="1">
        <f t="shared" si="7"/>
        <v>0</v>
      </c>
    </row>
    <row r="156" spans="1:13" x14ac:dyDescent="0.2">
      <c r="A156" s="57" t="str">
        <f>IF('Service providers'!A153="Enter name of Site 14", "", 'Service providers'!A153)</f>
        <v/>
      </c>
      <c r="B156" s="2"/>
      <c r="C156" s="2"/>
      <c r="D156" s="2"/>
      <c r="E156" s="2"/>
      <c r="F156" s="2"/>
      <c r="G156" s="2"/>
      <c r="H156" s="2"/>
      <c r="I156" s="2"/>
      <c r="J156" s="2"/>
      <c r="K156" s="2"/>
      <c r="L156" s="7">
        <f t="shared" si="6"/>
        <v>0</v>
      </c>
      <c r="M156" s="1">
        <f t="shared" si="7"/>
        <v>0</v>
      </c>
    </row>
    <row r="157" spans="1:13" x14ac:dyDescent="0.2">
      <c r="A157" s="57" t="str">
        <f>IF('Service providers'!A154="Enter name of Site 15", "", 'Service providers'!A154)</f>
        <v/>
      </c>
      <c r="B157" s="2"/>
      <c r="C157" s="2"/>
      <c r="D157" s="2"/>
      <c r="E157" s="2"/>
      <c r="F157" s="2"/>
      <c r="G157" s="2"/>
      <c r="H157" s="2"/>
      <c r="I157" s="2"/>
      <c r="J157" s="2"/>
      <c r="K157" s="2"/>
      <c r="L157" s="7">
        <f t="shared" si="6"/>
        <v>0</v>
      </c>
      <c r="M157" s="1">
        <f t="shared" si="7"/>
        <v>0</v>
      </c>
    </row>
    <row r="158" spans="1:13" x14ac:dyDescent="0.2">
      <c r="A158" s="57" t="str">
        <f>IF('Service providers'!A155="Enter name of Site 16", "", 'Service providers'!A155)</f>
        <v/>
      </c>
      <c r="B158" s="2"/>
      <c r="C158" s="2"/>
      <c r="D158" s="2"/>
      <c r="E158" s="2"/>
      <c r="F158" s="2"/>
      <c r="G158" s="2"/>
      <c r="H158" s="2"/>
      <c r="I158" s="2"/>
      <c r="J158" s="2"/>
      <c r="K158" s="2"/>
      <c r="L158" s="7">
        <f t="shared" si="6"/>
        <v>0</v>
      </c>
      <c r="M158" s="1">
        <f t="shared" si="7"/>
        <v>0</v>
      </c>
    </row>
    <row r="159" spans="1:13" x14ac:dyDescent="0.2">
      <c r="A159" s="57" t="str">
        <f>IF('Service providers'!A156="Enter name of Site 17", "", 'Service providers'!A156)</f>
        <v/>
      </c>
      <c r="B159" s="2"/>
      <c r="C159" s="2"/>
      <c r="D159" s="2"/>
      <c r="E159" s="2"/>
      <c r="F159" s="2"/>
      <c r="G159" s="2"/>
      <c r="H159" s="2"/>
      <c r="I159" s="2"/>
      <c r="J159" s="2"/>
      <c r="K159" s="2"/>
      <c r="L159" s="7">
        <f t="shared" si="6"/>
        <v>0</v>
      </c>
      <c r="M159" s="1">
        <f t="shared" si="7"/>
        <v>0</v>
      </c>
    </row>
    <row r="160" spans="1:13" x14ac:dyDescent="0.2">
      <c r="A160" s="57" t="str">
        <f>IF('Service providers'!A157="Enter name of Site 18", "", 'Service providers'!A157)</f>
        <v/>
      </c>
      <c r="B160" s="2"/>
      <c r="C160" s="2"/>
      <c r="D160" s="2"/>
      <c r="E160" s="2"/>
      <c r="F160" s="2"/>
      <c r="G160" s="2"/>
      <c r="H160" s="2"/>
      <c r="I160" s="2"/>
      <c r="J160" s="2"/>
      <c r="K160" s="2"/>
      <c r="L160" s="7">
        <f t="shared" si="6"/>
        <v>0</v>
      </c>
      <c r="M160" s="1">
        <f t="shared" si="7"/>
        <v>0</v>
      </c>
    </row>
    <row r="161" spans="1:13" x14ac:dyDescent="0.2">
      <c r="A161" s="57" t="str">
        <f>IF('Service providers'!A158="Enter name of Site 19", "", 'Service providers'!A158)</f>
        <v/>
      </c>
      <c r="B161" s="2"/>
      <c r="C161" s="2"/>
      <c r="D161" s="2"/>
      <c r="E161" s="2"/>
      <c r="F161" s="2"/>
      <c r="G161" s="2"/>
      <c r="H161" s="2"/>
      <c r="I161" s="2"/>
      <c r="J161" s="2"/>
      <c r="K161" s="2"/>
      <c r="L161" s="7">
        <f t="shared" si="6"/>
        <v>0</v>
      </c>
      <c r="M161" s="1">
        <f t="shared" si="7"/>
        <v>0</v>
      </c>
    </row>
    <row r="162" spans="1:13" x14ac:dyDescent="0.2">
      <c r="A162" s="57" t="str">
        <f>IF('Service providers'!A159="Enter name of Site 20", "", 'Service providers'!A159)</f>
        <v/>
      </c>
      <c r="B162" s="2"/>
      <c r="C162" s="2"/>
      <c r="D162" s="2"/>
      <c r="E162" s="2"/>
      <c r="F162" s="2"/>
      <c r="G162" s="2"/>
      <c r="H162" s="2"/>
      <c r="I162" s="2"/>
      <c r="J162" s="2"/>
      <c r="K162" s="2"/>
      <c r="L162" s="7">
        <f t="shared" si="6"/>
        <v>0</v>
      </c>
      <c r="M162" s="1">
        <f t="shared" si="7"/>
        <v>0</v>
      </c>
    </row>
    <row r="163" spans="1:13" ht="20.25" x14ac:dyDescent="0.3">
      <c r="A163" s="380" t="s">
        <v>306</v>
      </c>
      <c r="B163" s="380"/>
      <c r="C163" s="380"/>
      <c r="D163" s="380"/>
      <c r="E163" s="380"/>
      <c r="F163" s="380"/>
      <c r="G163" s="380"/>
      <c r="H163" s="380"/>
      <c r="I163" s="380"/>
      <c r="J163" s="380"/>
      <c r="K163" s="380"/>
      <c r="L163" s="7">
        <f t="shared" si="6"/>
        <v>0</v>
      </c>
      <c r="M163" s="1">
        <f t="shared" si="7"/>
        <v>0</v>
      </c>
    </row>
    <row r="164" spans="1:13" ht="15" x14ac:dyDescent="0.25">
      <c r="A164" s="36" t="str">
        <f>IF('Service providers'!I13="Enter name here", "", 'Service providers'!I13)</f>
        <v/>
      </c>
      <c r="B164" s="37"/>
      <c r="C164" s="37"/>
      <c r="D164" s="37"/>
      <c r="E164" s="37"/>
      <c r="F164" s="37"/>
      <c r="G164" s="37"/>
      <c r="H164" s="37"/>
      <c r="I164" s="37"/>
      <c r="J164" s="37"/>
      <c r="K164" s="37"/>
      <c r="L164" s="7">
        <f t="shared" si="6"/>
        <v>0</v>
      </c>
      <c r="M164" s="1">
        <f t="shared" si="7"/>
        <v>0</v>
      </c>
    </row>
    <row r="165" spans="1:13" x14ac:dyDescent="0.2">
      <c r="A165" s="2" t="str">
        <f>IF('Service providers'!I14="Enter name of Site 1", "", 'Service providers'!I14)</f>
        <v/>
      </c>
      <c r="B165" s="2"/>
      <c r="C165" s="2"/>
      <c r="D165" s="2"/>
      <c r="E165" s="2"/>
      <c r="F165" s="2"/>
      <c r="G165" s="2"/>
      <c r="H165" s="2"/>
      <c r="I165" s="2"/>
      <c r="J165" s="2"/>
      <c r="K165" s="2"/>
      <c r="L165" s="7">
        <f t="shared" si="6"/>
        <v>0</v>
      </c>
      <c r="M165" s="1">
        <f t="shared" si="7"/>
        <v>0</v>
      </c>
    </row>
    <row r="166" spans="1:13" x14ac:dyDescent="0.2">
      <c r="A166" s="2" t="str">
        <f>IF('Service providers'!I15="Enter name of Site 2", "", 'Service providers'!I15)</f>
        <v/>
      </c>
      <c r="B166" s="2"/>
      <c r="C166" s="2"/>
      <c r="D166" s="2"/>
      <c r="E166" s="2"/>
      <c r="F166" s="2"/>
      <c r="G166" s="2"/>
      <c r="H166" s="2"/>
      <c r="I166" s="2"/>
      <c r="J166" s="2"/>
      <c r="K166" s="2"/>
      <c r="L166" s="7">
        <f t="shared" si="6"/>
        <v>0</v>
      </c>
      <c r="M166" s="1">
        <f t="shared" si="7"/>
        <v>0</v>
      </c>
    </row>
    <row r="167" spans="1:13" x14ac:dyDescent="0.2">
      <c r="A167" s="2" t="str">
        <f>IF('Service providers'!I16="Enter name of Site 3", "", 'Service providers'!I16)</f>
        <v/>
      </c>
      <c r="B167" s="2"/>
      <c r="C167" s="2"/>
      <c r="D167" s="2"/>
      <c r="E167" s="2"/>
      <c r="F167" s="2"/>
      <c r="G167" s="2"/>
      <c r="H167" s="2"/>
      <c r="I167" s="2"/>
      <c r="J167" s="2"/>
      <c r="K167" s="2"/>
      <c r="L167" s="7">
        <f t="shared" si="6"/>
        <v>0</v>
      </c>
      <c r="M167" s="1">
        <f t="shared" si="7"/>
        <v>0</v>
      </c>
    </row>
    <row r="168" spans="1:13" x14ac:dyDescent="0.2">
      <c r="A168" s="2" t="str">
        <f>IF('Service providers'!I17="Enter name of Site 4", "", 'Service providers'!I17)</f>
        <v/>
      </c>
      <c r="B168" s="2"/>
      <c r="C168" s="2"/>
      <c r="D168" s="2"/>
      <c r="E168" s="2"/>
      <c r="F168" s="2"/>
      <c r="G168" s="2"/>
      <c r="H168" s="2"/>
      <c r="I168" s="2"/>
      <c r="J168" s="2"/>
      <c r="K168" s="2"/>
      <c r="L168" s="7">
        <f t="shared" si="6"/>
        <v>0</v>
      </c>
      <c r="M168" s="1">
        <f t="shared" si="7"/>
        <v>0</v>
      </c>
    </row>
    <row r="169" spans="1:13" x14ac:dyDescent="0.2">
      <c r="A169" s="2" t="str">
        <f>IF('Service providers'!I18="Enter name of Site 5", "", 'Service providers'!I18)</f>
        <v/>
      </c>
      <c r="B169" s="2"/>
      <c r="C169" s="2"/>
      <c r="D169" s="2"/>
      <c r="E169" s="2"/>
      <c r="F169" s="2"/>
      <c r="G169" s="2"/>
      <c r="H169" s="2"/>
      <c r="I169" s="2"/>
      <c r="J169" s="2"/>
      <c r="K169" s="2"/>
      <c r="L169" s="7">
        <f t="shared" si="6"/>
        <v>0</v>
      </c>
      <c r="M169" s="1">
        <f t="shared" si="7"/>
        <v>0</v>
      </c>
    </row>
    <row r="170" spans="1:13" x14ac:dyDescent="0.2">
      <c r="A170" s="2" t="str">
        <f>IF('Service providers'!I19="Enter name of Site 6", "", 'Service providers'!I19)</f>
        <v/>
      </c>
      <c r="B170" s="2"/>
      <c r="C170" s="2"/>
      <c r="D170" s="2"/>
      <c r="E170" s="2"/>
      <c r="F170" s="2"/>
      <c r="G170" s="2"/>
      <c r="H170" s="2"/>
      <c r="I170" s="2"/>
      <c r="J170" s="2"/>
      <c r="K170" s="2"/>
      <c r="L170" s="7">
        <f t="shared" si="6"/>
        <v>0</v>
      </c>
      <c r="M170" s="1">
        <f t="shared" si="7"/>
        <v>0</v>
      </c>
    </row>
    <row r="171" spans="1:13" x14ac:dyDescent="0.2">
      <c r="A171" s="2" t="str">
        <f>IF('Service providers'!I20="Enter name of Site 7", "", 'Service providers'!I20)</f>
        <v/>
      </c>
      <c r="B171" s="2"/>
      <c r="C171" s="2"/>
      <c r="D171" s="2"/>
      <c r="E171" s="2"/>
      <c r="F171" s="2"/>
      <c r="G171" s="2"/>
      <c r="H171" s="2"/>
      <c r="I171" s="2"/>
      <c r="J171" s="2"/>
      <c r="K171" s="2"/>
      <c r="L171" s="7">
        <f t="shared" si="6"/>
        <v>0</v>
      </c>
      <c r="M171" s="1">
        <f t="shared" si="7"/>
        <v>0</v>
      </c>
    </row>
    <row r="172" spans="1:13" x14ac:dyDescent="0.2">
      <c r="A172" s="2" t="str">
        <f>IF('Service providers'!I21="Enter name of Site 8", "", 'Service providers'!I21)</f>
        <v/>
      </c>
      <c r="B172" s="2"/>
      <c r="C172" s="2"/>
      <c r="D172" s="2"/>
      <c r="E172" s="2"/>
      <c r="F172" s="2"/>
      <c r="G172" s="2"/>
      <c r="H172" s="2"/>
      <c r="I172" s="2"/>
      <c r="J172" s="2"/>
      <c r="K172" s="2"/>
      <c r="L172" s="7">
        <f t="shared" si="6"/>
        <v>0</v>
      </c>
      <c r="M172" s="1">
        <f t="shared" si="7"/>
        <v>0</v>
      </c>
    </row>
    <row r="173" spans="1:13" x14ac:dyDescent="0.2">
      <c r="A173" s="2" t="str">
        <f>IF('Service providers'!I22="Enter name of Site 9", "", 'Service providers'!I22)</f>
        <v/>
      </c>
      <c r="B173" s="2"/>
      <c r="C173" s="2"/>
      <c r="D173" s="2"/>
      <c r="E173" s="2"/>
      <c r="F173" s="2"/>
      <c r="G173" s="2"/>
      <c r="H173" s="2"/>
      <c r="I173" s="2"/>
      <c r="J173" s="2"/>
      <c r="K173" s="2"/>
      <c r="L173" s="7">
        <f t="shared" si="6"/>
        <v>0</v>
      </c>
      <c r="M173" s="1">
        <f t="shared" si="7"/>
        <v>0</v>
      </c>
    </row>
    <row r="174" spans="1:13" x14ac:dyDescent="0.2">
      <c r="A174" s="2" t="str">
        <f>IF('Service providers'!I23="Enter name of Site 10", "", 'Service providers'!I23)</f>
        <v/>
      </c>
      <c r="B174" s="2"/>
      <c r="C174" s="2"/>
      <c r="D174" s="2"/>
      <c r="E174" s="2"/>
      <c r="F174" s="2"/>
      <c r="G174" s="2"/>
      <c r="H174" s="2"/>
      <c r="I174" s="2"/>
      <c r="J174" s="2"/>
      <c r="K174" s="2"/>
      <c r="L174" s="7">
        <f t="shared" si="6"/>
        <v>0</v>
      </c>
      <c r="M174" s="1">
        <f t="shared" si="7"/>
        <v>0</v>
      </c>
    </row>
    <row r="175" spans="1:13" x14ac:dyDescent="0.2">
      <c r="A175" s="2" t="str">
        <f>IF('Service providers'!I24="Enter name of Site 11", "", 'Service providers'!I24)</f>
        <v/>
      </c>
      <c r="B175" s="2"/>
      <c r="C175" s="2"/>
      <c r="D175" s="2"/>
      <c r="E175" s="2"/>
      <c r="F175" s="2"/>
      <c r="G175" s="2"/>
      <c r="H175" s="2"/>
      <c r="I175" s="2"/>
      <c r="J175" s="2"/>
      <c r="K175" s="2"/>
      <c r="L175" s="7">
        <f t="shared" si="6"/>
        <v>0</v>
      </c>
      <c r="M175" s="1">
        <f t="shared" si="7"/>
        <v>0</v>
      </c>
    </row>
    <row r="176" spans="1:13" x14ac:dyDescent="0.2">
      <c r="A176" s="2" t="str">
        <f>IF('Service providers'!I25="Enter name of Site 12", "", 'Service providers'!I25)</f>
        <v/>
      </c>
      <c r="B176" s="2"/>
      <c r="C176" s="2"/>
      <c r="D176" s="2"/>
      <c r="E176" s="2"/>
      <c r="F176" s="2"/>
      <c r="G176" s="2"/>
      <c r="H176" s="2"/>
      <c r="I176" s="2"/>
      <c r="J176" s="2"/>
      <c r="K176" s="2"/>
      <c r="L176" s="7">
        <f t="shared" si="6"/>
        <v>0</v>
      </c>
      <c r="M176" s="1">
        <f t="shared" si="7"/>
        <v>0</v>
      </c>
    </row>
    <row r="177" spans="1:13" x14ac:dyDescent="0.2">
      <c r="A177" s="2" t="str">
        <f>IF('Service providers'!I26="Enter name of Site 13", "", 'Service providers'!I26)</f>
        <v/>
      </c>
      <c r="B177" s="2"/>
      <c r="C177" s="2"/>
      <c r="D177" s="2"/>
      <c r="E177" s="2"/>
      <c r="F177" s="2"/>
      <c r="G177" s="2"/>
      <c r="H177" s="2"/>
      <c r="I177" s="2"/>
      <c r="J177" s="2"/>
      <c r="K177" s="2"/>
      <c r="L177" s="7">
        <f t="shared" si="6"/>
        <v>0</v>
      </c>
      <c r="M177" s="1">
        <f t="shared" si="7"/>
        <v>0</v>
      </c>
    </row>
    <row r="178" spans="1:13" x14ac:dyDescent="0.2">
      <c r="A178" s="2" t="str">
        <f>IF('Service providers'!I27="Enter name of Site 14", "", 'Service providers'!I27)</f>
        <v/>
      </c>
      <c r="B178" s="2"/>
      <c r="C178" s="2"/>
      <c r="D178" s="2"/>
      <c r="E178" s="2"/>
      <c r="F178" s="2"/>
      <c r="G178" s="2"/>
      <c r="H178" s="2"/>
      <c r="I178" s="2"/>
      <c r="J178" s="2"/>
      <c r="K178" s="2"/>
      <c r="L178" s="7">
        <f t="shared" si="6"/>
        <v>0</v>
      </c>
      <c r="M178" s="1">
        <f t="shared" si="7"/>
        <v>0</v>
      </c>
    </row>
    <row r="179" spans="1:13" x14ac:dyDescent="0.2">
      <c r="A179" s="2" t="str">
        <f>IF('Service providers'!I28="Enter name of Site 15", "", 'Service providers'!I28)</f>
        <v/>
      </c>
      <c r="B179" s="2"/>
      <c r="C179" s="2"/>
      <c r="D179" s="2"/>
      <c r="E179" s="2"/>
      <c r="F179" s="2"/>
      <c r="G179" s="2"/>
      <c r="H179" s="2"/>
      <c r="I179" s="2"/>
      <c r="J179" s="2"/>
      <c r="K179" s="2"/>
      <c r="L179" s="7">
        <f t="shared" si="6"/>
        <v>0</v>
      </c>
      <c r="M179" s="1">
        <f t="shared" si="7"/>
        <v>0</v>
      </c>
    </row>
    <row r="180" spans="1:13" x14ac:dyDescent="0.2">
      <c r="A180" s="2" t="str">
        <f>IF('Service providers'!I29="Enter name of Site 16", "", 'Service providers'!I29)</f>
        <v/>
      </c>
      <c r="B180" s="2"/>
      <c r="C180" s="2"/>
      <c r="D180" s="2"/>
      <c r="E180" s="2"/>
      <c r="F180" s="2"/>
      <c r="G180" s="2"/>
      <c r="H180" s="2"/>
      <c r="I180" s="2"/>
      <c r="J180" s="2"/>
      <c r="K180" s="2"/>
      <c r="L180" s="7">
        <f t="shared" si="6"/>
        <v>0</v>
      </c>
      <c r="M180" s="1">
        <f t="shared" si="7"/>
        <v>0</v>
      </c>
    </row>
    <row r="181" spans="1:13" x14ac:dyDescent="0.2">
      <c r="A181" s="2" t="str">
        <f>IF('Service providers'!I30="Enter name of Site 17", "", 'Service providers'!I30)</f>
        <v/>
      </c>
      <c r="B181" s="2"/>
      <c r="C181" s="2"/>
      <c r="D181" s="2"/>
      <c r="E181" s="2"/>
      <c r="F181" s="2"/>
      <c r="G181" s="2"/>
      <c r="H181" s="2"/>
      <c r="I181" s="2"/>
      <c r="J181" s="2"/>
      <c r="K181" s="2"/>
      <c r="L181" s="7">
        <f t="shared" si="6"/>
        <v>0</v>
      </c>
      <c r="M181" s="1">
        <f t="shared" si="7"/>
        <v>0</v>
      </c>
    </row>
    <row r="182" spans="1:13" x14ac:dyDescent="0.2">
      <c r="A182" s="2" t="str">
        <f>IF('Service providers'!I31="Enter name of Site 18", "", 'Service providers'!I31)</f>
        <v/>
      </c>
      <c r="B182" s="2"/>
      <c r="C182" s="2"/>
      <c r="D182" s="2"/>
      <c r="E182" s="2"/>
      <c r="F182" s="2"/>
      <c r="G182" s="2"/>
      <c r="H182" s="2"/>
      <c r="I182" s="2"/>
      <c r="J182" s="2"/>
      <c r="K182" s="2"/>
      <c r="L182" s="7">
        <f t="shared" si="6"/>
        <v>0</v>
      </c>
      <c r="M182" s="1">
        <f t="shared" si="7"/>
        <v>0</v>
      </c>
    </row>
    <row r="183" spans="1:13" x14ac:dyDescent="0.2">
      <c r="A183" s="2" t="str">
        <f>IF('Service providers'!I32="Enter name of Site 19", "", 'Service providers'!I32)</f>
        <v/>
      </c>
      <c r="B183" s="2"/>
      <c r="C183" s="2"/>
      <c r="D183" s="2"/>
      <c r="E183" s="2"/>
      <c r="F183" s="2"/>
      <c r="G183" s="2"/>
      <c r="H183" s="2"/>
      <c r="I183" s="2"/>
      <c r="J183" s="2"/>
      <c r="K183" s="2"/>
      <c r="L183" s="7">
        <f t="shared" si="6"/>
        <v>0</v>
      </c>
      <c r="M183" s="1">
        <f t="shared" si="7"/>
        <v>0</v>
      </c>
    </row>
    <row r="184" spans="1:13" x14ac:dyDescent="0.2">
      <c r="A184" s="2" t="str">
        <f>IF('Service providers'!I33="Enter name of Site 20", "", 'Service providers'!I33)</f>
        <v/>
      </c>
      <c r="B184" s="2"/>
      <c r="C184" s="2"/>
      <c r="D184" s="2"/>
      <c r="E184" s="2"/>
      <c r="F184" s="2"/>
      <c r="G184" s="2"/>
      <c r="H184" s="2"/>
      <c r="I184" s="2"/>
      <c r="J184" s="2"/>
      <c r="K184" s="2"/>
      <c r="L184" s="7">
        <f t="shared" si="6"/>
        <v>0</v>
      </c>
      <c r="M184" s="1">
        <f t="shared" si="7"/>
        <v>0</v>
      </c>
    </row>
    <row r="185" spans="1:13" ht="15" x14ac:dyDescent="0.25">
      <c r="A185" s="36" t="str">
        <f>IF('Service providers'!I34="Enter name here", "", 'Service providers'!I34)</f>
        <v/>
      </c>
      <c r="B185" s="37"/>
      <c r="C185" s="37"/>
      <c r="D185" s="37"/>
      <c r="E185" s="37"/>
      <c r="F185" s="37"/>
      <c r="G185" s="37"/>
      <c r="H185" s="37"/>
      <c r="I185" s="37"/>
      <c r="J185" s="37"/>
      <c r="K185" s="37"/>
      <c r="L185" s="7">
        <f t="shared" si="6"/>
        <v>0</v>
      </c>
      <c r="M185" s="1">
        <f t="shared" si="7"/>
        <v>0</v>
      </c>
    </row>
    <row r="186" spans="1:13" x14ac:dyDescent="0.2">
      <c r="A186" s="2" t="str">
        <f>IF('Service providers'!I35="Enter name of Site 1", "", 'Service providers'!I35)</f>
        <v/>
      </c>
      <c r="B186" s="2"/>
      <c r="C186" s="2"/>
      <c r="D186" s="2"/>
      <c r="E186" s="2"/>
      <c r="F186" s="2"/>
      <c r="G186" s="2"/>
      <c r="H186" s="2"/>
      <c r="I186" s="2"/>
      <c r="J186" s="2"/>
      <c r="K186" s="2"/>
      <c r="L186" s="7">
        <f t="shared" si="6"/>
        <v>0</v>
      </c>
      <c r="M186" s="1">
        <f t="shared" si="7"/>
        <v>0</v>
      </c>
    </row>
    <row r="187" spans="1:13" x14ac:dyDescent="0.2">
      <c r="A187" s="2" t="str">
        <f>IF('Service providers'!I36="Enter name of Site 2", "", 'Service providers'!I36)</f>
        <v/>
      </c>
      <c r="B187" s="2"/>
      <c r="C187" s="2"/>
      <c r="D187" s="2"/>
      <c r="E187" s="2"/>
      <c r="F187" s="2"/>
      <c r="G187" s="2"/>
      <c r="H187" s="2"/>
      <c r="I187" s="2"/>
      <c r="J187" s="2"/>
      <c r="K187" s="2"/>
      <c r="L187" s="7">
        <f t="shared" ref="L187:L292" si="8">B187+D187+F187+H187+J187</f>
        <v>0</v>
      </c>
      <c r="M187" s="1">
        <f t="shared" ref="M187:M292" si="9">C187+E187+G187+I187+K187</f>
        <v>0</v>
      </c>
    </row>
    <row r="188" spans="1:13" x14ac:dyDescent="0.2">
      <c r="A188" s="2" t="str">
        <f>IF('Service providers'!I37="Enter name of Site 3", "", 'Service providers'!I37)</f>
        <v/>
      </c>
      <c r="B188" s="2"/>
      <c r="C188" s="2"/>
      <c r="D188" s="2"/>
      <c r="E188" s="2"/>
      <c r="F188" s="2"/>
      <c r="G188" s="2"/>
      <c r="H188" s="2"/>
      <c r="I188" s="2"/>
      <c r="J188" s="2"/>
      <c r="K188" s="2"/>
      <c r="L188" s="7">
        <f t="shared" si="8"/>
        <v>0</v>
      </c>
      <c r="M188" s="1">
        <f t="shared" si="9"/>
        <v>0</v>
      </c>
    </row>
    <row r="189" spans="1:13" x14ac:dyDescent="0.2">
      <c r="A189" s="2" t="str">
        <f>IF('Service providers'!I38="Enter name of Site 4", "", 'Service providers'!I38)</f>
        <v/>
      </c>
      <c r="B189" s="2"/>
      <c r="C189" s="2"/>
      <c r="D189" s="2"/>
      <c r="E189" s="2"/>
      <c r="F189" s="2"/>
      <c r="G189" s="2"/>
      <c r="H189" s="2"/>
      <c r="I189" s="2"/>
      <c r="J189" s="2"/>
      <c r="K189" s="2"/>
      <c r="L189" s="7">
        <f t="shared" si="8"/>
        <v>0</v>
      </c>
      <c r="M189" s="1">
        <f t="shared" si="9"/>
        <v>0</v>
      </c>
    </row>
    <row r="190" spans="1:13" x14ac:dyDescent="0.2">
      <c r="A190" s="2" t="str">
        <f>IF('Service providers'!I39="Enter name of Site 5", "", 'Service providers'!I39)</f>
        <v/>
      </c>
      <c r="B190" s="2"/>
      <c r="C190" s="2"/>
      <c r="D190" s="2"/>
      <c r="E190" s="2"/>
      <c r="F190" s="2"/>
      <c r="G190" s="2"/>
      <c r="H190" s="2"/>
      <c r="I190" s="2"/>
      <c r="J190" s="2"/>
      <c r="K190" s="2"/>
      <c r="L190" s="7">
        <f t="shared" si="8"/>
        <v>0</v>
      </c>
      <c r="M190" s="1">
        <f t="shared" si="9"/>
        <v>0</v>
      </c>
    </row>
    <row r="191" spans="1:13" x14ac:dyDescent="0.2">
      <c r="A191" s="2" t="str">
        <f>IF('Service providers'!I40="Enter name of Site 6", "", 'Service providers'!I40)</f>
        <v/>
      </c>
      <c r="B191" s="2"/>
      <c r="C191" s="2"/>
      <c r="D191" s="2"/>
      <c r="E191" s="2"/>
      <c r="F191" s="2"/>
      <c r="G191" s="2"/>
      <c r="H191" s="2"/>
      <c r="I191" s="2"/>
      <c r="J191" s="2"/>
      <c r="K191" s="2"/>
      <c r="L191" s="7">
        <f t="shared" si="8"/>
        <v>0</v>
      </c>
      <c r="M191" s="1">
        <f t="shared" si="9"/>
        <v>0</v>
      </c>
    </row>
    <row r="192" spans="1:13" x14ac:dyDescent="0.2">
      <c r="A192" s="2" t="str">
        <f>IF('Service providers'!I41="Enter name of Site 7", "", 'Service providers'!I41)</f>
        <v/>
      </c>
      <c r="B192" s="2"/>
      <c r="C192" s="2"/>
      <c r="D192" s="2"/>
      <c r="E192" s="2"/>
      <c r="F192" s="2"/>
      <c r="G192" s="2"/>
      <c r="H192" s="2"/>
      <c r="I192" s="2"/>
      <c r="J192" s="2"/>
      <c r="K192" s="2"/>
      <c r="L192" s="7">
        <f t="shared" si="8"/>
        <v>0</v>
      </c>
      <c r="M192" s="1">
        <f t="shared" si="9"/>
        <v>0</v>
      </c>
    </row>
    <row r="193" spans="1:13" x14ac:dyDescent="0.2">
      <c r="A193" s="2" t="str">
        <f>IF('Service providers'!I42="Enter name of Site 8", "", 'Service providers'!I42)</f>
        <v/>
      </c>
      <c r="B193" s="2"/>
      <c r="C193" s="2"/>
      <c r="D193" s="2"/>
      <c r="E193" s="2"/>
      <c r="F193" s="2"/>
      <c r="G193" s="2"/>
      <c r="H193" s="2"/>
      <c r="I193" s="2"/>
      <c r="J193" s="2"/>
      <c r="K193" s="2"/>
      <c r="L193" s="7">
        <f t="shared" si="8"/>
        <v>0</v>
      </c>
      <c r="M193" s="1">
        <f t="shared" si="9"/>
        <v>0</v>
      </c>
    </row>
    <row r="194" spans="1:13" x14ac:dyDescent="0.2">
      <c r="A194" s="2" t="str">
        <f>IF('Service providers'!I43="Enter name of Site 9", "", 'Service providers'!I43)</f>
        <v/>
      </c>
      <c r="B194" s="2"/>
      <c r="C194" s="2"/>
      <c r="D194" s="2"/>
      <c r="E194" s="2"/>
      <c r="F194" s="2"/>
      <c r="G194" s="2"/>
      <c r="H194" s="2"/>
      <c r="I194" s="2"/>
      <c r="J194" s="2"/>
      <c r="K194" s="2"/>
      <c r="L194" s="7">
        <f t="shared" si="8"/>
        <v>0</v>
      </c>
      <c r="M194" s="1">
        <f t="shared" si="9"/>
        <v>0</v>
      </c>
    </row>
    <row r="195" spans="1:13" x14ac:dyDescent="0.2">
      <c r="A195" s="2" t="str">
        <f>IF('Service providers'!I44="Enter name of Site 10", "", 'Service providers'!I44)</f>
        <v/>
      </c>
      <c r="B195" s="2"/>
      <c r="C195" s="2"/>
      <c r="D195" s="2"/>
      <c r="E195" s="2"/>
      <c r="F195" s="2"/>
      <c r="G195" s="2"/>
      <c r="H195" s="2"/>
      <c r="I195" s="2"/>
      <c r="J195" s="2"/>
      <c r="K195" s="2"/>
      <c r="L195" s="7">
        <f t="shared" si="8"/>
        <v>0</v>
      </c>
      <c r="M195" s="1">
        <f t="shared" si="9"/>
        <v>0</v>
      </c>
    </row>
    <row r="196" spans="1:13" x14ac:dyDescent="0.2">
      <c r="A196" s="2" t="str">
        <f>IF('Service providers'!I45="Enter name of Site 11", "", 'Service providers'!I45)</f>
        <v/>
      </c>
      <c r="B196" s="2"/>
      <c r="C196" s="2"/>
      <c r="D196" s="2"/>
      <c r="E196" s="2"/>
      <c r="F196" s="2"/>
      <c r="G196" s="2"/>
      <c r="H196" s="2"/>
      <c r="I196" s="2"/>
      <c r="J196" s="2"/>
      <c r="K196" s="2"/>
      <c r="L196" s="7">
        <f t="shared" si="8"/>
        <v>0</v>
      </c>
      <c r="M196" s="1">
        <f t="shared" si="9"/>
        <v>0</v>
      </c>
    </row>
    <row r="197" spans="1:13" x14ac:dyDescent="0.2">
      <c r="A197" s="2" t="str">
        <f>IF('Service providers'!I46="Enter name of Site 12", "", 'Service providers'!I46)</f>
        <v/>
      </c>
      <c r="B197" s="2"/>
      <c r="C197" s="2"/>
      <c r="D197" s="2"/>
      <c r="E197" s="2"/>
      <c r="F197" s="2"/>
      <c r="G197" s="2"/>
      <c r="H197" s="2"/>
      <c r="I197" s="2"/>
      <c r="J197" s="2"/>
      <c r="K197" s="2"/>
      <c r="L197" s="7">
        <f t="shared" si="8"/>
        <v>0</v>
      </c>
      <c r="M197" s="1">
        <f t="shared" si="9"/>
        <v>0</v>
      </c>
    </row>
    <row r="198" spans="1:13" x14ac:dyDescent="0.2">
      <c r="A198" s="2" t="str">
        <f>IF('Service providers'!I47="Enter name of Site 13", "", 'Service providers'!I47)</f>
        <v/>
      </c>
      <c r="B198" s="2"/>
      <c r="C198" s="2"/>
      <c r="D198" s="2"/>
      <c r="E198" s="2"/>
      <c r="F198" s="2"/>
      <c r="G198" s="2"/>
      <c r="H198" s="2"/>
      <c r="I198" s="2"/>
      <c r="J198" s="2"/>
      <c r="K198" s="2"/>
      <c r="L198" s="7">
        <f t="shared" si="8"/>
        <v>0</v>
      </c>
      <c r="M198" s="1">
        <f t="shared" si="9"/>
        <v>0</v>
      </c>
    </row>
    <row r="199" spans="1:13" x14ac:dyDescent="0.2">
      <c r="A199" s="2" t="str">
        <f>IF('Service providers'!I48="Enter name of Site 14", "", 'Service providers'!I48)</f>
        <v/>
      </c>
      <c r="B199" s="2"/>
      <c r="C199" s="2"/>
      <c r="D199" s="2"/>
      <c r="E199" s="2"/>
      <c r="F199" s="2"/>
      <c r="G199" s="2"/>
      <c r="H199" s="2"/>
      <c r="I199" s="2"/>
      <c r="J199" s="2"/>
      <c r="K199" s="2"/>
      <c r="L199" s="7">
        <f t="shared" si="8"/>
        <v>0</v>
      </c>
      <c r="M199" s="1">
        <f t="shared" si="9"/>
        <v>0</v>
      </c>
    </row>
    <row r="200" spans="1:13" x14ac:dyDescent="0.2">
      <c r="A200" s="2" t="str">
        <f>IF('Service providers'!I49="Enter name of Site 15", "", 'Service providers'!I49)</f>
        <v/>
      </c>
      <c r="B200" s="2"/>
      <c r="C200" s="2"/>
      <c r="D200" s="2"/>
      <c r="E200" s="2"/>
      <c r="F200" s="2"/>
      <c r="G200" s="2"/>
      <c r="H200" s="2"/>
      <c r="I200" s="2"/>
      <c r="J200" s="2"/>
      <c r="K200" s="2"/>
      <c r="L200" s="7">
        <f t="shared" si="8"/>
        <v>0</v>
      </c>
      <c r="M200" s="1">
        <f t="shared" si="9"/>
        <v>0</v>
      </c>
    </row>
    <row r="201" spans="1:13" x14ac:dyDescent="0.2">
      <c r="A201" s="2" t="str">
        <f>IF('Service providers'!I50="Enter name of Site 16", "", 'Service providers'!I50)</f>
        <v/>
      </c>
      <c r="B201" s="2"/>
      <c r="C201" s="2"/>
      <c r="D201" s="2"/>
      <c r="E201" s="2"/>
      <c r="F201" s="2"/>
      <c r="G201" s="2"/>
      <c r="H201" s="2"/>
      <c r="I201" s="2"/>
      <c r="J201" s="2"/>
      <c r="K201" s="2"/>
      <c r="L201" s="7">
        <f t="shared" si="8"/>
        <v>0</v>
      </c>
      <c r="M201" s="1">
        <f t="shared" si="9"/>
        <v>0</v>
      </c>
    </row>
    <row r="202" spans="1:13" x14ac:dyDescent="0.2">
      <c r="A202" s="2" t="str">
        <f>IF('Service providers'!I51="Enter name of Site 17", "", 'Service providers'!I51)</f>
        <v/>
      </c>
      <c r="B202" s="2"/>
      <c r="C202" s="2"/>
      <c r="D202" s="2"/>
      <c r="E202" s="2"/>
      <c r="F202" s="2"/>
      <c r="G202" s="2"/>
      <c r="H202" s="2"/>
      <c r="I202" s="2"/>
      <c r="J202" s="2"/>
      <c r="K202" s="2"/>
      <c r="L202" s="7">
        <f t="shared" si="8"/>
        <v>0</v>
      </c>
      <c r="M202" s="1">
        <f t="shared" si="9"/>
        <v>0</v>
      </c>
    </row>
    <row r="203" spans="1:13" x14ac:dyDescent="0.2">
      <c r="A203" s="2" t="str">
        <f>IF('Service providers'!I52="Enter name of Site 18", "", 'Service providers'!I52)</f>
        <v/>
      </c>
      <c r="B203" s="2"/>
      <c r="C203" s="2"/>
      <c r="D203" s="2"/>
      <c r="E203" s="2"/>
      <c r="F203" s="2"/>
      <c r="G203" s="2"/>
      <c r="H203" s="2"/>
      <c r="I203" s="2"/>
      <c r="J203" s="2"/>
      <c r="K203" s="2"/>
      <c r="L203" s="7">
        <f t="shared" si="8"/>
        <v>0</v>
      </c>
      <c r="M203" s="1">
        <f t="shared" si="9"/>
        <v>0</v>
      </c>
    </row>
    <row r="204" spans="1:13" x14ac:dyDescent="0.2">
      <c r="A204" s="2" t="str">
        <f>IF('Service providers'!I53="Enter name of Site 19", "", 'Service providers'!I53)</f>
        <v/>
      </c>
      <c r="B204" s="2"/>
      <c r="C204" s="2"/>
      <c r="D204" s="2"/>
      <c r="E204" s="2"/>
      <c r="F204" s="2"/>
      <c r="G204" s="2"/>
      <c r="H204" s="2"/>
      <c r="I204" s="2"/>
      <c r="J204" s="2"/>
      <c r="K204" s="2"/>
      <c r="L204" s="7">
        <f t="shared" si="8"/>
        <v>0</v>
      </c>
      <c r="M204" s="1">
        <f t="shared" si="9"/>
        <v>0</v>
      </c>
    </row>
    <row r="205" spans="1:13" x14ac:dyDescent="0.2">
      <c r="A205" s="2" t="str">
        <f>IF('Service providers'!I54="Enter name of Site 20", "", 'Service providers'!I54)</f>
        <v/>
      </c>
      <c r="B205" s="2"/>
      <c r="C205" s="2"/>
      <c r="D205" s="2"/>
      <c r="E205" s="2"/>
      <c r="F205" s="2"/>
      <c r="G205" s="2"/>
      <c r="H205" s="2"/>
      <c r="I205" s="2"/>
      <c r="J205" s="2"/>
      <c r="K205" s="2"/>
      <c r="L205" s="7">
        <f t="shared" si="8"/>
        <v>0</v>
      </c>
      <c r="M205" s="1">
        <f t="shared" si="9"/>
        <v>0</v>
      </c>
    </row>
    <row r="206" spans="1:13" ht="15" x14ac:dyDescent="0.25">
      <c r="A206" s="36" t="str">
        <f>IF('Service providers'!I55="Enter name here", "", 'Service providers'!I55)</f>
        <v/>
      </c>
      <c r="B206" s="37"/>
      <c r="C206" s="37"/>
      <c r="D206" s="37"/>
      <c r="E206" s="37"/>
      <c r="F206" s="37"/>
      <c r="G206" s="37"/>
      <c r="H206" s="37"/>
      <c r="I206" s="37"/>
      <c r="J206" s="37"/>
      <c r="K206" s="37"/>
      <c r="L206" s="7">
        <f t="shared" si="8"/>
        <v>0</v>
      </c>
      <c r="M206" s="1">
        <f t="shared" si="9"/>
        <v>0</v>
      </c>
    </row>
    <row r="207" spans="1:13" x14ac:dyDescent="0.2">
      <c r="A207" s="2" t="str">
        <f>IF('Service providers'!I56="Enter name of Site 1", "", 'Service providers'!I56)</f>
        <v/>
      </c>
      <c r="B207" s="2"/>
      <c r="C207" s="2"/>
      <c r="D207" s="2"/>
      <c r="E207" s="2"/>
      <c r="F207" s="2"/>
      <c r="G207" s="2"/>
      <c r="H207" s="2"/>
      <c r="I207" s="2"/>
      <c r="J207" s="2"/>
      <c r="K207" s="2"/>
      <c r="L207" s="7">
        <f t="shared" si="8"/>
        <v>0</v>
      </c>
      <c r="M207" s="1">
        <f t="shared" si="9"/>
        <v>0</v>
      </c>
    </row>
    <row r="208" spans="1:13" x14ac:dyDescent="0.2">
      <c r="A208" s="2" t="str">
        <f>IF('Service providers'!I57="Enter name of Site 2", "", 'Service providers'!I57)</f>
        <v/>
      </c>
      <c r="B208" s="2"/>
      <c r="C208" s="2"/>
      <c r="D208" s="2"/>
      <c r="E208" s="2"/>
      <c r="F208" s="2"/>
      <c r="G208" s="2"/>
      <c r="H208" s="2"/>
      <c r="I208" s="2"/>
      <c r="J208" s="2"/>
      <c r="K208" s="2"/>
      <c r="L208" s="7">
        <f t="shared" ref="L208:L228" si="10">B208+D208+F208+H208+J208</f>
        <v>0</v>
      </c>
      <c r="M208" s="1">
        <f t="shared" ref="M208:M228" si="11">C208+E208+G208+I208+K208</f>
        <v>0</v>
      </c>
    </row>
    <row r="209" spans="1:13" x14ac:dyDescent="0.2">
      <c r="A209" s="2" t="str">
        <f>IF('Service providers'!I58="Enter name of Site 3", "", 'Service providers'!I58)</f>
        <v/>
      </c>
      <c r="B209" s="2"/>
      <c r="C209" s="2"/>
      <c r="D209" s="2"/>
      <c r="E209" s="2"/>
      <c r="F209" s="2"/>
      <c r="G209" s="2"/>
      <c r="H209" s="2"/>
      <c r="I209" s="2"/>
      <c r="J209" s="2"/>
      <c r="K209" s="2"/>
      <c r="L209" s="7">
        <f t="shared" si="10"/>
        <v>0</v>
      </c>
      <c r="M209" s="1">
        <f t="shared" si="11"/>
        <v>0</v>
      </c>
    </row>
    <row r="210" spans="1:13" x14ac:dyDescent="0.2">
      <c r="A210" s="2" t="str">
        <f>IF('Service providers'!I59="Enter name of Site 4", "", 'Service providers'!I59)</f>
        <v/>
      </c>
      <c r="B210" s="2"/>
      <c r="C210" s="2"/>
      <c r="D210" s="2"/>
      <c r="E210" s="2"/>
      <c r="F210" s="2"/>
      <c r="G210" s="2"/>
      <c r="H210" s="2"/>
      <c r="I210" s="2"/>
      <c r="J210" s="2"/>
      <c r="K210" s="2"/>
      <c r="L210" s="7">
        <f t="shared" si="10"/>
        <v>0</v>
      </c>
      <c r="M210" s="1">
        <f t="shared" si="11"/>
        <v>0</v>
      </c>
    </row>
    <row r="211" spans="1:13" x14ac:dyDescent="0.2">
      <c r="A211" s="2" t="str">
        <f>IF('Service providers'!I60="Enter name of Site 5", "", 'Service providers'!I60)</f>
        <v/>
      </c>
      <c r="B211" s="2"/>
      <c r="C211" s="2"/>
      <c r="D211" s="2"/>
      <c r="E211" s="2"/>
      <c r="F211" s="2"/>
      <c r="G211" s="2"/>
      <c r="H211" s="2"/>
      <c r="I211" s="2"/>
      <c r="J211" s="2"/>
      <c r="K211" s="2"/>
      <c r="L211" s="7">
        <f t="shared" si="10"/>
        <v>0</v>
      </c>
      <c r="M211" s="1">
        <f t="shared" si="11"/>
        <v>0</v>
      </c>
    </row>
    <row r="212" spans="1:13" x14ac:dyDescent="0.2">
      <c r="A212" s="2" t="str">
        <f>IF('Service providers'!I61="Enter name of Site 6", "", 'Service providers'!I61)</f>
        <v/>
      </c>
      <c r="B212" s="2"/>
      <c r="C212" s="2"/>
      <c r="D212" s="2"/>
      <c r="E212" s="2"/>
      <c r="F212" s="2"/>
      <c r="G212" s="2"/>
      <c r="H212" s="2"/>
      <c r="I212" s="2"/>
      <c r="J212" s="2"/>
      <c r="K212" s="2"/>
      <c r="L212" s="7">
        <f t="shared" si="10"/>
        <v>0</v>
      </c>
      <c r="M212" s="1">
        <f t="shared" si="11"/>
        <v>0</v>
      </c>
    </row>
    <row r="213" spans="1:13" x14ac:dyDescent="0.2">
      <c r="A213" s="2" t="str">
        <f>IF('Service providers'!I62="Enter name of Site 7", "", 'Service providers'!I62)</f>
        <v/>
      </c>
      <c r="B213" s="2"/>
      <c r="C213" s="2"/>
      <c r="D213" s="2"/>
      <c r="E213" s="2"/>
      <c r="F213" s="2"/>
      <c r="G213" s="2"/>
      <c r="H213" s="2"/>
      <c r="I213" s="2"/>
      <c r="J213" s="2"/>
      <c r="K213" s="2"/>
      <c r="L213" s="7">
        <f t="shared" si="10"/>
        <v>0</v>
      </c>
      <c r="M213" s="1">
        <f t="shared" si="11"/>
        <v>0</v>
      </c>
    </row>
    <row r="214" spans="1:13" x14ac:dyDescent="0.2">
      <c r="A214" s="2" t="str">
        <f>IF('Service providers'!I63="Enter name of Site 8", "", 'Service providers'!I63)</f>
        <v/>
      </c>
      <c r="B214" s="2"/>
      <c r="C214" s="2"/>
      <c r="D214" s="2"/>
      <c r="E214" s="2"/>
      <c r="F214" s="2"/>
      <c r="G214" s="2"/>
      <c r="H214" s="2"/>
      <c r="I214" s="2"/>
      <c r="J214" s="2"/>
      <c r="K214" s="2"/>
      <c r="L214" s="7">
        <f t="shared" si="10"/>
        <v>0</v>
      </c>
      <c r="M214" s="1">
        <f t="shared" si="11"/>
        <v>0</v>
      </c>
    </row>
    <row r="215" spans="1:13" x14ac:dyDescent="0.2">
      <c r="A215" s="2" t="str">
        <f>IF('Service providers'!I64="Enter name of Site 9", "", 'Service providers'!I64)</f>
        <v/>
      </c>
      <c r="B215" s="2"/>
      <c r="C215" s="2"/>
      <c r="D215" s="2"/>
      <c r="E215" s="2"/>
      <c r="F215" s="2"/>
      <c r="G215" s="2"/>
      <c r="H215" s="2"/>
      <c r="I215" s="2"/>
      <c r="J215" s="2"/>
      <c r="K215" s="2"/>
      <c r="L215" s="7">
        <f t="shared" si="10"/>
        <v>0</v>
      </c>
      <c r="M215" s="1">
        <f t="shared" si="11"/>
        <v>0</v>
      </c>
    </row>
    <row r="216" spans="1:13" x14ac:dyDescent="0.2">
      <c r="A216" s="2" t="str">
        <f>IF('Service providers'!I65="Enter name of Site 10", "", 'Service providers'!I65)</f>
        <v/>
      </c>
      <c r="B216" s="2"/>
      <c r="C216" s="2"/>
      <c r="D216" s="2"/>
      <c r="E216" s="2"/>
      <c r="F216" s="2"/>
      <c r="G216" s="2"/>
      <c r="H216" s="2"/>
      <c r="I216" s="2"/>
      <c r="J216" s="2"/>
      <c r="K216" s="2"/>
      <c r="L216" s="7">
        <f t="shared" si="10"/>
        <v>0</v>
      </c>
      <c r="M216" s="1">
        <f t="shared" si="11"/>
        <v>0</v>
      </c>
    </row>
    <row r="217" spans="1:13" x14ac:dyDescent="0.2">
      <c r="A217" s="2" t="str">
        <f>IF('Service providers'!I66="Enter name of Site 11", "", 'Service providers'!I66)</f>
        <v/>
      </c>
      <c r="B217" s="2"/>
      <c r="C217" s="2"/>
      <c r="D217" s="2"/>
      <c r="E217" s="2"/>
      <c r="F217" s="2"/>
      <c r="G217" s="2"/>
      <c r="H217" s="2"/>
      <c r="I217" s="2"/>
      <c r="J217" s="2"/>
      <c r="K217" s="2"/>
      <c r="L217" s="7">
        <f t="shared" si="10"/>
        <v>0</v>
      </c>
      <c r="M217" s="1">
        <f t="shared" si="11"/>
        <v>0</v>
      </c>
    </row>
    <row r="218" spans="1:13" x14ac:dyDescent="0.2">
      <c r="A218" s="2" t="str">
        <f>IF('Service providers'!I67="Enter name of Site 12", "", 'Service providers'!I67)</f>
        <v/>
      </c>
      <c r="B218" s="2"/>
      <c r="C218" s="2"/>
      <c r="D218" s="2"/>
      <c r="E218" s="2"/>
      <c r="F218" s="2"/>
      <c r="G218" s="2"/>
      <c r="H218" s="2"/>
      <c r="I218" s="2"/>
      <c r="J218" s="2"/>
      <c r="K218" s="2"/>
      <c r="L218" s="7">
        <f t="shared" si="10"/>
        <v>0</v>
      </c>
      <c r="M218" s="1">
        <f t="shared" si="11"/>
        <v>0</v>
      </c>
    </row>
    <row r="219" spans="1:13" x14ac:dyDescent="0.2">
      <c r="A219" s="2" t="str">
        <f>IF('Service providers'!I68="Enter name of Site 13", "", 'Service providers'!I68)</f>
        <v/>
      </c>
      <c r="B219" s="2"/>
      <c r="C219" s="2"/>
      <c r="D219" s="2"/>
      <c r="E219" s="2"/>
      <c r="F219" s="2"/>
      <c r="G219" s="2"/>
      <c r="H219" s="2"/>
      <c r="I219" s="2"/>
      <c r="J219" s="2"/>
      <c r="K219" s="2"/>
      <c r="L219" s="7">
        <f t="shared" si="10"/>
        <v>0</v>
      </c>
      <c r="M219" s="1">
        <f t="shared" si="11"/>
        <v>0</v>
      </c>
    </row>
    <row r="220" spans="1:13" x14ac:dyDescent="0.2">
      <c r="A220" s="2" t="str">
        <f>IF('Service providers'!I69="Enter name of Site 14", "", 'Service providers'!I69)</f>
        <v/>
      </c>
      <c r="B220" s="2"/>
      <c r="C220" s="2"/>
      <c r="D220" s="2"/>
      <c r="E220" s="2"/>
      <c r="F220" s="2"/>
      <c r="G220" s="2"/>
      <c r="H220" s="2"/>
      <c r="I220" s="2"/>
      <c r="J220" s="2"/>
      <c r="K220" s="2"/>
      <c r="L220" s="7">
        <f t="shared" si="10"/>
        <v>0</v>
      </c>
      <c r="M220" s="1">
        <f t="shared" si="11"/>
        <v>0</v>
      </c>
    </row>
    <row r="221" spans="1:13" x14ac:dyDescent="0.2">
      <c r="A221" s="2" t="str">
        <f>IF('Service providers'!I70="Enter name of Site 15", "", 'Service providers'!I70)</f>
        <v/>
      </c>
      <c r="B221" s="2"/>
      <c r="C221" s="2"/>
      <c r="D221" s="2"/>
      <c r="E221" s="2"/>
      <c r="F221" s="2"/>
      <c r="G221" s="2"/>
      <c r="H221" s="2"/>
      <c r="I221" s="2"/>
      <c r="J221" s="2"/>
      <c r="K221" s="2"/>
      <c r="L221" s="7">
        <f t="shared" si="10"/>
        <v>0</v>
      </c>
      <c r="M221" s="1">
        <f t="shared" si="11"/>
        <v>0</v>
      </c>
    </row>
    <row r="222" spans="1:13" x14ac:dyDescent="0.2">
      <c r="A222" s="2" t="str">
        <f>IF('Service providers'!I71="Enter name of Site 16", "", 'Service providers'!I71)</f>
        <v/>
      </c>
      <c r="B222" s="2"/>
      <c r="C222" s="2"/>
      <c r="D222" s="2"/>
      <c r="E222" s="2"/>
      <c r="F222" s="2"/>
      <c r="G222" s="2"/>
      <c r="H222" s="2"/>
      <c r="I222" s="2"/>
      <c r="J222" s="2"/>
      <c r="K222" s="2"/>
      <c r="L222" s="7">
        <f t="shared" si="10"/>
        <v>0</v>
      </c>
      <c r="M222" s="1">
        <f t="shared" si="11"/>
        <v>0</v>
      </c>
    </row>
    <row r="223" spans="1:13" x14ac:dyDescent="0.2">
      <c r="A223" s="2" t="str">
        <f>IF('Service providers'!I72="Enter name of Site 17", "", 'Service providers'!I72)</f>
        <v/>
      </c>
      <c r="B223" s="2"/>
      <c r="C223" s="2"/>
      <c r="D223" s="2"/>
      <c r="E223" s="2"/>
      <c r="F223" s="2"/>
      <c r="G223" s="2"/>
      <c r="H223" s="2"/>
      <c r="I223" s="2"/>
      <c r="J223" s="2"/>
      <c r="K223" s="2"/>
      <c r="L223" s="7">
        <f t="shared" si="10"/>
        <v>0</v>
      </c>
      <c r="M223" s="1">
        <f t="shared" si="11"/>
        <v>0</v>
      </c>
    </row>
    <row r="224" spans="1:13" x14ac:dyDescent="0.2">
      <c r="A224" s="2" t="str">
        <f>IF('Service providers'!I73="Enter name of Site 18", "", 'Service providers'!I73)</f>
        <v/>
      </c>
      <c r="B224" s="2"/>
      <c r="C224" s="2"/>
      <c r="D224" s="2"/>
      <c r="E224" s="2"/>
      <c r="F224" s="2"/>
      <c r="G224" s="2"/>
      <c r="H224" s="2"/>
      <c r="I224" s="2"/>
      <c r="J224" s="2"/>
      <c r="K224" s="2"/>
      <c r="L224" s="7">
        <f t="shared" si="10"/>
        <v>0</v>
      </c>
      <c r="M224" s="1">
        <f t="shared" si="11"/>
        <v>0</v>
      </c>
    </row>
    <row r="225" spans="1:13" x14ac:dyDescent="0.2">
      <c r="A225" s="2" t="str">
        <f>IF('Service providers'!I74="Enter name of Site 19", "", 'Service providers'!I74)</f>
        <v/>
      </c>
      <c r="B225" s="2"/>
      <c r="C225" s="2"/>
      <c r="D225" s="2"/>
      <c r="E225" s="2"/>
      <c r="F225" s="2"/>
      <c r="G225" s="2"/>
      <c r="H225" s="2"/>
      <c r="I225" s="2"/>
      <c r="J225" s="2"/>
      <c r="K225" s="2"/>
      <c r="L225" s="7">
        <f t="shared" si="10"/>
        <v>0</v>
      </c>
      <c r="M225" s="1">
        <f t="shared" si="11"/>
        <v>0</v>
      </c>
    </row>
    <row r="226" spans="1:13" x14ac:dyDescent="0.2">
      <c r="A226" s="2" t="str">
        <f>IF('Service providers'!I75="Enter name of Site 20", "", 'Service providers'!I75)</f>
        <v/>
      </c>
      <c r="B226" s="2"/>
      <c r="C226" s="2"/>
      <c r="D226" s="2"/>
      <c r="E226" s="2"/>
      <c r="F226" s="2"/>
      <c r="G226" s="2"/>
      <c r="H226" s="2"/>
      <c r="I226" s="2"/>
      <c r="J226" s="2"/>
      <c r="K226" s="2"/>
      <c r="L226" s="7">
        <f t="shared" si="10"/>
        <v>0</v>
      </c>
      <c r="M226" s="1">
        <f t="shared" si="11"/>
        <v>0</v>
      </c>
    </row>
    <row r="227" spans="1:13" ht="15" x14ac:dyDescent="0.25">
      <c r="A227" s="36" t="str">
        <f>IF('Service providers'!I76="Enter name here", "", 'Service providers'!I76)</f>
        <v/>
      </c>
      <c r="B227" s="37"/>
      <c r="C227" s="37"/>
      <c r="D227" s="37"/>
      <c r="E227" s="37"/>
      <c r="F227" s="37"/>
      <c r="G227" s="37"/>
      <c r="H227" s="37"/>
      <c r="I227" s="37"/>
      <c r="J227" s="37"/>
      <c r="K227" s="37"/>
      <c r="L227" s="7">
        <f t="shared" si="10"/>
        <v>0</v>
      </c>
      <c r="M227" s="1">
        <f t="shared" si="11"/>
        <v>0</v>
      </c>
    </row>
    <row r="228" spans="1:13" x14ac:dyDescent="0.2">
      <c r="A228" s="2" t="str">
        <f>IF('Service providers'!I77="Enter name of Site 1", "", 'Service providers'!I77)</f>
        <v/>
      </c>
      <c r="B228" s="2"/>
      <c r="C228" s="2"/>
      <c r="D228" s="2"/>
      <c r="E228" s="2"/>
      <c r="F228" s="2"/>
      <c r="G228" s="2"/>
      <c r="H228" s="2"/>
      <c r="I228" s="2"/>
      <c r="J228" s="2"/>
      <c r="K228" s="2"/>
      <c r="L228" s="7">
        <f t="shared" si="10"/>
        <v>0</v>
      </c>
      <c r="M228" s="1">
        <f t="shared" si="11"/>
        <v>0</v>
      </c>
    </row>
    <row r="229" spans="1:13" x14ac:dyDescent="0.2">
      <c r="A229" s="2" t="str">
        <f>IF('Service providers'!I78="Enter name of Site 2", "", 'Service providers'!I78)</f>
        <v/>
      </c>
      <c r="B229" s="2"/>
      <c r="C229" s="2"/>
      <c r="D229" s="2"/>
      <c r="E229" s="2"/>
      <c r="F229" s="2"/>
      <c r="G229" s="2"/>
      <c r="H229" s="2"/>
      <c r="I229" s="2"/>
      <c r="J229" s="2"/>
      <c r="K229" s="2"/>
      <c r="L229" s="7">
        <f t="shared" ref="L229:L247" si="12">B229+D229+F229+H229+J229</f>
        <v>0</v>
      </c>
      <c r="M229" s="1">
        <f t="shared" ref="M229:M247" si="13">C229+E229+G229+I229+K229</f>
        <v>0</v>
      </c>
    </row>
    <row r="230" spans="1:13" x14ac:dyDescent="0.2">
      <c r="A230" s="2" t="str">
        <f>IF('Service providers'!I79="Enter name of Site 3", "", 'Service providers'!I79)</f>
        <v/>
      </c>
      <c r="B230" s="2"/>
      <c r="C230" s="2"/>
      <c r="D230" s="2"/>
      <c r="E230" s="2"/>
      <c r="F230" s="2"/>
      <c r="G230" s="2"/>
      <c r="H230" s="2"/>
      <c r="I230" s="2"/>
      <c r="J230" s="2"/>
      <c r="K230" s="2"/>
      <c r="L230" s="7">
        <f t="shared" si="12"/>
        <v>0</v>
      </c>
      <c r="M230" s="1">
        <f t="shared" si="13"/>
        <v>0</v>
      </c>
    </row>
    <row r="231" spans="1:13" x14ac:dyDescent="0.2">
      <c r="A231" s="2" t="str">
        <f>IF('Service providers'!I80="Enter name of Site 4", "", 'Service providers'!I80)</f>
        <v/>
      </c>
      <c r="B231" s="2"/>
      <c r="C231" s="2"/>
      <c r="D231" s="2"/>
      <c r="E231" s="2"/>
      <c r="F231" s="2"/>
      <c r="G231" s="2"/>
      <c r="H231" s="2"/>
      <c r="I231" s="2"/>
      <c r="J231" s="2"/>
      <c r="K231" s="2"/>
      <c r="L231" s="7">
        <f t="shared" si="12"/>
        <v>0</v>
      </c>
      <c r="M231" s="1">
        <f t="shared" si="13"/>
        <v>0</v>
      </c>
    </row>
    <row r="232" spans="1:13" x14ac:dyDescent="0.2">
      <c r="A232" s="2" t="str">
        <f>IF('Service providers'!I81="Enter name of Site 5", "", 'Service providers'!I81)</f>
        <v/>
      </c>
      <c r="B232" s="2"/>
      <c r="C232" s="2"/>
      <c r="D232" s="2"/>
      <c r="E232" s="2"/>
      <c r="F232" s="2"/>
      <c r="G232" s="2"/>
      <c r="H232" s="2"/>
      <c r="I232" s="2"/>
      <c r="J232" s="2"/>
      <c r="K232" s="2"/>
      <c r="L232" s="7">
        <f t="shared" si="12"/>
        <v>0</v>
      </c>
      <c r="M232" s="1">
        <f t="shared" si="13"/>
        <v>0</v>
      </c>
    </row>
    <row r="233" spans="1:13" x14ac:dyDescent="0.2">
      <c r="A233" s="2" t="str">
        <f>IF('Service providers'!I82="Enter name of Site 6", "", 'Service providers'!I82)</f>
        <v/>
      </c>
      <c r="B233" s="2"/>
      <c r="C233" s="2"/>
      <c r="D233" s="2"/>
      <c r="E233" s="2"/>
      <c r="F233" s="2"/>
      <c r="G233" s="2"/>
      <c r="H233" s="2"/>
      <c r="I233" s="2"/>
      <c r="J233" s="2"/>
      <c r="K233" s="2"/>
      <c r="L233" s="7">
        <f t="shared" si="12"/>
        <v>0</v>
      </c>
      <c r="M233" s="1">
        <f t="shared" si="13"/>
        <v>0</v>
      </c>
    </row>
    <row r="234" spans="1:13" x14ac:dyDescent="0.2">
      <c r="A234" s="2" t="str">
        <f>IF('Service providers'!I83="Enter name of Site 7", "", 'Service providers'!I83)</f>
        <v/>
      </c>
      <c r="B234" s="2"/>
      <c r="C234" s="2"/>
      <c r="D234" s="2"/>
      <c r="E234" s="2"/>
      <c r="F234" s="2"/>
      <c r="G234" s="2"/>
      <c r="H234" s="2"/>
      <c r="I234" s="2"/>
      <c r="J234" s="2"/>
      <c r="K234" s="2"/>
      <c r="L234" s="7">
        <f t="shared" si="12"/>
        <v>0</v>
      </c>
      <c r="M234" s="1">
        <f t="shared" si="13"/>
        <v>0</v>
      </c>
    </row>
    <row r="235" spans="1:13" x14ac:dyDescent="0.2">
      <c r="A235" s="2" t="str">
        <f>IF('Service providers'!I84="Enter name of Site 8", "", 'Service providers'!I84)</f>
        <v/>
      </c>
      <c r="B235" s="2"/>
      <c r="C235" s="2"/>
      <c r="D235" s="2"/>
      <c r="E235" s="2"/>
      <c r="F235" s="2"/>
      <c r="G235" s="2"/>
      <c r="H235" s="2"/>
      <c r="I235" s="2"/>
      <c r="J235" s="2"/>
      <c r="K235" s="2"/>
      <c r="L235" s="7">
        <f t="shared" si="12"/>
        <v>0</v>
      </c>
      <c r="M235" s="1">
        <f t="shared" si="13"/>
        <v>0</v>
      </c>
    </row>
    <row r="236" spans="1:13" x14ac:dyDescent="0.2">
      <c r="A236" s="2" t="str">
        <f>IF('Service providers'!I85="Enter name of Site 9", "", 'Service providers'!I85)</f>
        <v/>
      </c>
      <c r="B236" s="2"/>
      <c r="C236" s="2"/>
      <c r="D236" s="2"/>
      <c r="E236" s="2"/>
      <c r="F236" s="2"/>
      <c r="G236" s="2"/>
      <c r="H236" s="2"/>
      <c r="I236" s="2"/>
      <c r="J236" s="2"/>
      <c r="K236" s="2"/>
      <c r="L236" s="7">
        <f t="shared" si="12"/>
        <v>0</v>
      </c>
      <c r="M236" s="1">
        <f t="shared" si="13"/>
        <v>0</v>
      </c>
    </row>
    <row r="237" spans="1:13" x14ac:dyDescent="0.2">
      <c r="A237" s="2" t="str">
        <f>IF('Service providers'!I86="Enter name of Site 10", "", 'Service providers'!I86)</f>
        <v/>
      </c>
      <c r="B237" s="2"/>
      <c r="C237" s="2"/>
      <c r="D237" s="2"/>
      <c r="E237" s="2"/>
      <c r="F237" s="2"/>
      <c r="G237" s="2"/>
      <c r="H237" s="2"/>
      <c r="I237" s="2"/>
      <c r="J237" s="2"/>
      <c r="K237" s="2"/>
      <c r="L237" s="7">
        <f t="shared" si="12"/>
        <v>0</v>
      </c>
      <c r="M237" s="1">
        <f t="shared" si="13"/>
        <v>0</v>
      </c>
    </row>
    <row r="238" spans="1:13" x14ac:dyDescent="0.2">
      <c r="A238" s="2" t="str">
        <f>IF('Service providers'!I87="Enter name of Site 11", "", 'Service providers'!I87)</f>
        <v/>
      </c>
      <c r="B238" s="2"/>
      <c r="C238" s="2"/>
      <c r="D238" s="2"/>
      <c r="E238" s="2"/>
      <c r="F238" s="2"/>
      <c r="G238" s="2"/>
      <c r="H238" s="2"/>
      <c r="I238" s="2"/>
      <c r="J238" s="2"/>
      <c r="K238" s="2"/>
      <c r="L238" s="7">
        <f t="shared" si="12"/>
        <v>0</v>
      </c>
      <c r="M238" s="1">
        <f t="shared" si="13"/>
        <v>0</v>
      </c>
    </row>
    <row r="239" spans="1:13" x14ac:dyDescent="0.2">
      <c r="A239" s="2" t="str">
        <f>IF('Service providers'!I88="Enter name of Site 12", "", 'Service providers'!I88)</f>
        <v/>
      </c>
      <c r="B239" s="2"/>
      <c r="C239" s="2"/>
      <c r="D239" s="2"/>
      <c r="E239" s="2"/>
      <c r="F239" s="2"/>
      <c r="G239" s="2"/>
      <c r="H239" s="2"/>
      <c r="I239" s="2"/>
      <c r="J239" s="2"/>
      <c r="K239" s="2"/>
      <c r="L239" s="7">
        <f t="shared" si="12"/>
        <v>0</v>
      </c>
      <c r="M239" s="1">
        <f t="shared" si="13"/>
        <v>0</v>
      </c>
    </row>
    <row r="240" spans="1:13" x14ac:dyDescent="0.2">
      <c r="A240" s="2" t="str">
        <f>IF('Service providers'!I89="Enter name of Site 13", "", 'Service providers'!I89)</f>
        <v/>
      </c>
      <c r="B240" s="2"/>
      <c r="C240" s="2"/>
      <c r="D240" s="2"/>
      <c r="E240" s="2"/>
      <c r="F240" s="2"/>
      <c r="G240" s="2"/>
      <c r="H240" s="2"/>
      <c r="I240" s="2"/>
      <c r="J240" s="2"/>
      <c r="K240" s="2"/>
      <c r="L240" s="7">
        <f t="shared" si="12"/>
        <v>0</v>
      </c>
      <c r="M240" s="1">
        <f t="shared" si="13"/>
        <v>0</v>
      </c>
    </row>
    <row r="241" spans="1:13" x14ac:dyDescent="0.2">
      <c r="A241" s="2" t="str">
        <f>IF('Service providers'!I90="Enter name of Site 14", "", 'Service providers'!I90)</f>
        <v/>
      </c>
      <c r="B241" s="2"/>
      <c r="C241" s="2"/>
      <c r="D241" s="2"/>
      <c r="E241" s="2"/>
      <c r="F241" s="2"/>
      <c r="G241" s="2"/>
      <c r="H241" s="2"/>
      <c r="I241" s="2"/>
      <c r="J241" s="2"/>
      <c r="K241" s="2"/>
      <c r="L241" s="7">
        <f t="shared" si="12"/>
        <v>0</v>
      </c>
      <c r="M241" s="1">
        <f t="shared" si="13"/>
        <v>0</v>
      </c>
    </row>
    <row r="242" spans="1:13" x14ac:dyDescent="0.2">
      <c r="A242" s="2" t="str">
        <f>IF('Service providers'!I91="Enter name of Site 15", "", 'Service providers'!I91)</f>
        <v/>
      </c>
      <c r="B242" s="2"/>
      <c r="C242" s="2"/>
      <c r="D242" s="2"/>
      <c r="E242" s="2"/>
      <c r="F242" s="2"/>
      <c r="G242" s="2"/>
      <c r="H242" s="2"/>
      <c r="I242" s="2"/>
      <c r="J242" s="2"/>
      <c r="K242" s="2"/>
      <c r="L242" s="7">
        <f t="shared" si="12"/>
        <v>0</v>
      </c>
      <c r="M242" s="1">
        <f t="shared" si="13"/>
        <v>0</v>
      </c>
    </row>
    <row r="243" spans="1:13" x14ac:dyDescent="0.2">
      <c r="A243" s="2" t="str">
        <f>IF('Service providers'!I92="Enter name of Site 16", "", 'Service providers'!I92)</f>
        <v/>
      </c>
      <c r="B243" s="2"/>
      <c r="C243" s="2"/>
      <c r="D243" s="2"/>
      <c r="E243" s="2"/>
      <c r="F243" s="2"/>
      <c r="G243" s="2"/>
      <c r="H243" s="2"/>
      <c r="I243" s="2"/>
      <c r="J243" s="2"/>
      <c r="K243" s="2"/>
      <c r="L243" s="7">
        <f t="shared" si="12"/>
        <v>0</v>
      </c>
      <c r="M243" s="1">
        <f t="shared" si="13"/>
        <v>0</v>
      </c>
    </row>
    <row r="244" spans="1:13" x14ac:dyDescent="0.2">
      <c r="A244" s="2" t="str">
        <f>IF('Service providers'!I93="Enter name of Site 17", "", 'Service providers'!I93)</f>
        <v/>
      </c>
      <c r="B244" s="2"/>
      <c r="C244" s="2"/>
      <c r="D244" s="2"/>
      <c r="E244" s="2"/>
      <c r="F244" s="2"/>
      <c r="G244" s="2"/>
      <c r="H244" s="2"/>
      <c r="I244" s="2"/>
      <c r="J244" s="2"/>
      <c r="K244" s="2"/>
      <c r="L244" s="7">
        <f t="shared" si="12"/>
        <v>0</v>
      </c>
      <c r="M244" s="1">
        <f t="shared" si="13"/>
        <v>0</v>
      </c>
    </row>
    <row r="245" spans="1:13" x14ac:dyDescent="0.2">
      <c r="A245" s="2" t="str">
        <f>IF('Service providers'!I94="Enter name of Site 18", "", 'Service providers'!I94)</f>
        <v/>
      </c>
      <c r="B245" s="2"/>
      <c r="C245" s="2"/>
      <c r="D245" s="2"/>
      <c r="E245" s="2"/>
      <c r="F245" s="2"/>
      <c r="G245" s="2"/>
      <c r="H245" s="2"/>
      <c r="I245" s="2"/>
      <c r="J245" s="2"/>
      <c r="K245" s="2"/>
      <c r="L245" s="7">
        <f t="shared" si="12"/>
        <v>0</v>
      </c>
      <c r="M245" s="1">
        <f t="shared" si="13"/>
        <v>0</v>
      </c>
    </row>
    <row r="246" spans="1:13" x14ac:dyDescent="0.2">
      <c r="A246" s="2" t="str">
        <f>IF('Service providers'!I95="Enter name of Site 19", "", 'Service providers'!I95)</f>
        <v/>
      </c>
      <c r="B246" s="2"/>
      <c r="C246" s="2"/>
      <c r="D246" s="2"/>
      <c r="E246" s="2"/>
      <c r="F246" s="2"/>
      <c r="G246" s="2"/>
      <c r="H246" s="2"/>
      <c r="I246" s="2"/>
      <c r="J246" s="2"/>
      <c r="K246" s="2"/>
      <c r="L246" s="7">
        <f t="shared" si="12"/>
        <v>0</v>
      </c>
      <c r="M246" s="1">
        <f t="shared" si="13"/>
        <v>0</v>
      </c>
    </row>
    <row r="247" spans="1:13" x14ac:dyDescent="0.2">
      <c r="A247" s="2" t="str">
        <f>IF('Service providers'!I96="Enter name of Site 20", "", 'Service providers'!I96)</f>
        <v/>
      </c>
      <c r="B247" s="2"/>
      <c r="C247" s="2"/>
      <c r="D247" s="2"/>
      <c r="E247" s="2"/>
      <c r="F247" s="2"/>
      <c r="G247" s="2"/>
      <c r="H247" s="2"/>
      <c r="I247" s="2"/>
      <c r="J247" s="2"/>
      <c r="K247" s="2"/>
      <c r="L247" s="7">
        <f t="shared" si="12"/>
        <v>0</v>
      </c>
      <c r="M247" s="1">
        <f t="shared" si="13"/>
        <v>0</v>
      </c>
    </row>
    <row r="248" spans="1:13" ht="15" x14ac:dyDescent="0.25">
      <c r="A248" s="36" t="str">
        <f>IF('Service providers'!I97="Enter name here", "", 'Service providers'!I97)</f>
        <v/>
      </c>
      <c r="B248" s="37"/>
      <c r="C248" s="37"/>
      <c r="D248" s="37"/>
      <c r="E248" s="37"/>
      <c r="F248" s="37"/>
      <c r="G248" s="37"/>
      <c r="H248" s="37"/>
      <c r="I248" s="36"/>
      <c r="J248" s="37"/>
      <c r="K248" s="36"/>
      <c r="L248" s="7">
        <f t="shared" si="8"/>
        <v>0</v>
      </c>
      <c r="M248" s="1">
        <f t="shared" si="9"/>
        <v>0</v>
      </c>
    </row>
    <row r="249" spans="1:13" x14ac:dyDescent="0.2">
      <c r="A249" s="2" t="str">
        <f>IF('Service providers'!I98="Enter name of Site 1", "", 'Service providers'!I98)</f>
        <v/>
      </c>
      <c r="B249" s="2"/>
      <c r="C249" s="2"/>
      <c r="D249" s="2"/>
      <c r="E249" s="2"/>
      <c r="F249" s="2"/>
      <c r="G249" s="2"/>
      <c r="H249" s="2"/>
      <c r="I249" s="2"/>
      <c r="J249" s="2"/>
      <c r="K249" s="2"/>
      <c r="L249" s="7">
        <f t="shared" si="8"/>
        <v>0</v>
      </c>
      <c r="M249" s="1">
        <f t="shared" si="9"/>
        <v>0</v>
      </c>
    </row>
    <row r="250" spans="1:13" x14ac:dyDescent="0.2">
      <c r="A250" s="2" t="str">
        <f>IF('Service providers'!I99="Enter name of Site 2", "", 'Service providers'!I99)</f>
        <v/>
      </c>
      <c r="B250" s="2"/>
      <c r="C250" s="2"/>
      <c r="D250" s="2"/>
      <c r="E250" s="2"/>
      <c r="F250" s="2"/>
      <c r="G250" s="2"/>
      <c r="H250" s="2"/>
      <c r="I250" s="2"/>
      <c r="J250" s="2"/>
      <c r="K250" s="2"/>
      <c r="L250" s="7">
        <f t="shared" si="8"/>
        <v>0</v>
      </c>
      <c r="M250" s="1">
        <f t="shared" si="9"/>
        <v>0</v>
      </c>
    </row>
    <row r="251" spans="1:13" x14ac:dyDescent="0.2">
      <c r="A251" s="2" t="str">
        <f>IF('Service providers'!I100="Enter name of Site 3", "", 'Service providers'!I100)</f>
        <v/>
      </c>
      <c r="B251" s="2"/>
      <c r="C251" s="2"/>
      <c r="D251" s="2"/>
      <c r="E251" s="2"/>
      <c r="F251" s="2"/>
      <c r="G251" s="2"/>
      <c r="H251" s="2"/>
      <c r="I251" s="2"/>
      <c r="J251" s="2"/>
      <c r="K251" s="2"/>
      <c r="L251" s="7">
        <f t="shared" si="8"/>
        <v>0</v>
      </c>
      <c r="M251" s="1">
        <f t="shared" si="9"/>
        <v>0</v>
      </c>
    </row>
    <row r="252" spans="1:13" x14ac:dyDescent="0.2">
      <c r="A252" s="2" t="str">
        <f>IF('Service providers'!I101="Enter name of Site 4", "", 'Service providers'!I101)</f>
        <v/>
      </c>
      <c r="B252" s="2"/>
      <c r="C252" s="2"/>
      <c r="D252" s="2"/>
      <c r="E252" s="2"/>
      <c r="F252" s="2"/>
      <c r="G252" s="2"/>
      <c r="H252" s="2"/>
      <c r="I252" s="2"/>
      <c r="J252" s="2"/>
      <c r="K252" s="2"/>
      <c r="L252" s="7">
        <f t="shared" si="8"/>
        <v>0</v>
      </c>
      <c r="M252" s="1">
        <f t="shared" si="9"/>
        <v>0</v>
      </c>
    </row>
    <row r="253" spans="1:13" x14ac:dyDescent="0.2">
      <c r="A253" s="2" t="str">
        <f>IF('Service providers'!I102="Enter name of Site 5", "", 'Service providers'!I102)</f>
        <v/>
      </c>
      <c r="B253" s="2"/>
      <c r="C253" s="2"/>
      <c r="D253" s="2"/>
      <c r="E253" s="2"/>
      <c r="F253" s="2"/>
      <c r="G253" s="2"/>
      <c r="H253" s="2"/>
      <c r="I253" s="2"/>
      <c r="J253" s="2"/>
      <c r="K253" s="2"/>
      <c r="L253" s="7">
        <f t="shared" si="8"/>
        <v>0</v>
      </c>
      <c r="M253" s="1">
        <f t="shared" si="9"/>
        <v>0</v>
      </c>
    </row>
    <row r="254" spans="1:13" x14ac:dyDescent="0.2">
      <c r="A254" s="2" t="str">
        <f>IF('Service providers'!I103="Enter name of Site 6", "", 'Service providers'!I103)</f>
        <v/>
      </c>
      <c r="B254" s="2"/>
      <c r="C254" s="2"/>
      <c r="D254" s="2"/>
      <c r="E254" s="2"/>
      <c r="F254" s="2"/>
      <c r="G254" s="2"/>
      <c r="H254" s="2"/>
      <c r="I254" s="2"/>
      <c r="J254" s="2"/>
      <c r="K254" s="2"/>
      <c r="L254" s="7">
        <f t="shared" si="8"/>
        <v>0</v>
      </c>
      <c r="M254" s="1">
        <f t="shared" si="9"/>
        <v>0</v>
      </c>
    </row>
    <row r="255" spans="1:13" x14ac:dyDescent="0.2">
      <c r="A255" s="2" t="str">
        <f>IF('Service providers'!I104="Enter name of Site 7", "", 'Service providers'!I104)</f>
        <v/>
      </c>
      <c r="B255" s="2"/>
      <c r="C255" s="2"/>
      <c r="D255" s="2"/>
      <c r="E255" s="2"/>
      <c r="F255" s="2"/>
      <c r="G255" s="2"/>
      <c r="H255" s="2"/>
      <c r="I255" s="2"/>
      <c r="J255" s="2"/>
      <c r="K255" s="2"/>
      <c r="L255" s="7">
        <f t="shared" si="8"/>
        <v>0</v>
      </c>
      <c r="M255" s="1">
        <f t="shared" si="9"/>
        <v>0</v>
      </c>
    </row>
    <row r="256" spans="1:13" x14ac:dyDescent="0.2">
      <c r="A256" s="2" t="str">
        <f>IF('Service providers'!I105="Enter name of Site 8", "", 'Service providers'!I105)</f>
        <v/>
      </c>
      <c r="B256" s="2"/>
      <c r="C256" s="2"/>
      <c r="D256" s="2"/>
      <c r="E256" s="2"/>
      <c r="F256" s="2"/>
      <c r="G256" s="2"/>
      <c r="H256" s="2"/>
      <c r="I256" s="2"/>
      <c r="J256" s="2"/>
      <c r="K256" s="2"/>
      <c r="L256" s="7">
        <f t="shared" si="8"/>
        <v>0</v>
      </c>
      <c r="M256" s="1">
        <f t="shared" si="9"/>
        <v>0</v>
      </c>
    </row>
    <row r="257" spans="1:13" x14ac:dyDescent="0.2">
      <c r="A257" s="2" t="str">
        <f>IF('Service providers'!I106="Enter name of Site 9", "", 'Service providers'!I106)</f>
        <v/>
      </c>
      <c r="B257" s="2"/>
      <c r="C257" s="2"/>
      <c r="D257" s="2"/>
      <c r="E257" s="2"/>
      <c r="F257" s="2"/>
      <c r="G257" s="2"/>
      <c r="H257" s="2"/>
      <c r="I257" s="2"/>
      <c r="J257" s="2"/>
      <c r="K257" s="2"/>
      <c r="L257" s="7">
        <f t="shared" si="8"/>
        <v>0</v>
      </c>
      <c r="M257" s="1">
        <f t="shared" si="9"/>
        <v>0</v>
      </c>
    </row>
    <row r="258" spans="1:13" x14ac:dyDescent="0.2">
      <c r="A258" s="2" t="str">
        <f>IF('Service providers'!I107="Enter name of Site 10", "", 'Service providers'!I107)</f>
        <v/>
      </c>
      <c r="B258" s="2"/>
      <c r="C258" s="2"/>
      <c r="D258" s="2"/>
      <c r="E258" s="2"/>
      <c r="F258" s="2"/>
      <c r="G258" s="2"/>
      <c r="H258" s="2"/>
      <c r="I258" s="2"/>
      <c r="J258" s="2"/>
      <c r="K258" s="2"/>
      <c r="L258" s="7">
        <f t="shared" si="8"/>
        <v>0</v>
      </c>
      <c r="M258" s="1">
        <f t="shared" si="9"/>
        <v>0</v>
      </c>
    </row>
    <row r="259" spans="1:13" x14ac:dyDescent="0.2">
      <c r="A259" s="2" t="str">
        <f>IF('Service providers'!I108="Enter name of Site 11", "", 'Service providers'!I108)</f>
        <v/>
      </c>
      <c r="B259" s="2"/>
      <c r="C259" s="2"/>
      <c r="D259" s="2"/>
      <c r="E259" s="2"/>
      <c r="F259" s="2"/>
      <c r="G259" s="2"/>
      <c r="H259" s="2"/>
      <c r="I259" s="2"/>
      <c r="J259" s="2"/>
      <c r="K259" s="2"/>
      <c r="L259" s="7">
        <f t="shared" si="8"/>
        <v>0</v>
      </c>
      <c r="M259" s="1">
        <f t="shared" si="9"/>
        <v>0</v>
      </c>
    </row>
    <row r="260" spans="1:13" x14ac:dyDescent="0.2">
      <c r="A260" s="2" t="str">
        <f>IF('Service providers'!I109="Enter name of Site 12", "", 'Service providers'!I109)</f>
        <v/>
      </c>
      <c r="B260" s="2"/>
      <c r="C260" s="2"/>
      <c r="D260" s="2"/>
      <c r="E260" s="2"/>
      <c r="F260" s="2"/>
      <c r="G260" s="2"/>
      <c r="H260" s="2"/>
      <c r="I260" s="2"/>
      <c r="J260" s="2"/>
      <c r="K260" s="2"/>
      <c r="L260" s="7">
        <f t="shared" si="8"/>
        <v>0</v>
      </c>
      <c r="M260" s="1">
        <f t="shared" si="9"/>
        <v>0</v>
      </c>
    </row>
    <row r="261" spans="1:13" x14ac:dyDescent="0.2">
      <c r="A261" s="2" t="str">
        <f>IF('Service providers'!I110="Enter name of Site 13", "", 'Service providers'!I110)</f>
        <v/>
      </c>
      <c r="B261" s="2"/>
      <c r="C261" s="2"/>
      <c r="D261" s="2"/>
      <c r="E261" s="2"/>
      <c r="F261" s="2"/>
      <c r="G261" s="2"/>
      <c r="H261" s="2"/>
      <c r="I261" s="2"/>
      <c r="J261" s="2"/>
      <c r="K261" s="2"/>
      <c r="L261" s="7">
        <f t="shared" si="8"/>
        <v>0</v>
      </c>
      <c r="M261" s="1">
        <f t="shared" si="9"/>
        <v>0</v>
      </c>
    </row>
    <row r="262" spans="1:13" x14ac:dyDescent="0.2">
      <c r="A262" s="2" t="str">
        <f>IF('Service providers'!I111="Enter name of Site 14", "", 'Service providers'!I111)</f>
        <v/>
      </c>
      <c r="B262" s="2"/>
      <c r="C262" s="2"/>
      <c r="D262" s="2"/>
      <c r="E262" s="2"/>
      <c r="F262" s="2"/>
      <c r="G262" s="2"/>
      <c r="H262" s="2"/>
      <c r="I262" s="2"/>
      <c r="J262" s="2"/>
      <c r="K262" s="2"/>
      <c r="L262" s="7">
        <f t="shared" si="8"/>
        <v>0</v>
      </c>
      <c r="M262" s="1">
        <f t="shared" si="9"/>
        <v>0</v>
      </c>
    </row>
    <row r="263" spans="1:13" x14ac:dyDescent="0.2">
      <c r="A263" s="2" t="str">
        <f>IF('Service providers'!I112="Enter name of Site 15", "", 'Service providers'!I112)</f>
        <v/>
      </c>
      <c r="B263" s="2"/>
      <c r="C263" s="2"/>
      <c r="D263" s="2"/>
      <c r="E263" s="2"/>
      <c r="F263" s="2"/>
      <c r="G263" s="2"/>
      <c r="H263" s="2"/>
      <c r="I263" s="2"/>
      <c r="J263" s="2"/>
      <c r="K263" s="2"/>
      <c r="L263" s="7">
        <f t="shared" si="8"/>
        <v>0</v>
      </c>
      <c r="M263" s="1">
        <f t="shared" si="9"/>
        <v>0</v>
      </c>
    </row>
    <row r="264" spans="1:13" x14ac:dyDescent="0.2">
      <c r="A264" s="2" t="str">
        <f>IF('Service providers'!I113="Enter name of Site 16", "", 'Service providers'!I113)</f>
        <v/>
      </c>
      <c r="B264" s="2"/>
      <c r="C264" s="2"/>
      <c r="D264" s="2"/>
      <c r="E264" s="2"/>
      <c r="F264" s="2"/>
      <c r="G264" s="2"/>
      <c r="H264" s="2"/>
      <c r="I264" s="2"/>
      <c r="J264" s="2"/>
      <c r="K264" s="2"/>
      <c r="L264" s="7">
        <f t="shared" si="8"/>
        <v>0</v>
      </c>
      <c r="M264" s="1">
        <f t="shared" si="9"/>
        <v>0</v>
      </c>
    </row>
    <row r="265" spans="1:13" x14ac:dyDescent="0.2">
      <c r="A265" s="2" t="str">
        <f>IF('Service providers'!I114="Enter name of Site 17", "", 'Service providers'!I114)</f>
        <v/>
      </c>
      <c r="B265" s="2"/>
      <c r="C265" s="2"/>
      <c r="D265" s="2"/>
      <c r="E265" s="2"/>
      <c r="F265" s="2"/>
      <c r="G265" s="2"/>
      <c r="H265" s="2"/>
      <c r="I265" s="2"/>
      <c r="J265" s="2"/>
      <c r="K265" s="2"/>
      <c r="L265" s="7">
        <f t="shared" si="8"/>
        <v>0</v>
      </c>
      <c r="M265" s="1">
        <f t="shared" si="9"/>
        <v>0</v>
      </c>
    </row>
    <row r="266" spans="1:13" x14ac:dyDescent="0.2">
      <c r="A266" s="2" t="str">
        <f>IF('Service providers'!I115="Enter name of Site 18", "", 'Service providers'!I115)</f>
        <v/>
      </c>
      <c r="B266" s="2"/>
      <c r="C266" s="2"/>
      <c r="D266" s="2"/>
      <c r="E266" s="2"/>
      <c r="F266" s="2"/>
      <c r="G266" s="2"/>
      <c r="H266" s="2"/>
      <c r="I266" s="2"/>
      <c r="J266" s="2"/>
      <c r="K266" s="2"/>
      <c r="L266" s="7">
        <f t="shared" si="8"/>
        <v>0</v>
      </c>
      <c r="M266" s="1">
        <f t="shared" si="9"/>
        <v>0</v>
      </c>
    </row>
    <row r="267" spans="1:13" x14ac:dyDescent="0.2">
      <c r="A267" s="2" t="str">
        <f>IF('Service providers'!I116="Enter name of Site 19", "", 'Service providers'!I116)</f>
        <v/>
      </c>
      <c r="B267" s="2"/>
      <c r="C267" s="2"/>
      <c r="D267" s="2"/>
      <c r="E267" s="2"/>
      <c r="F267" s="2"/>
      <c r="G267" s="2"/>
      <c r="H267" s="2"/>
      <c r="I267" s="2"/>
      <c r="J267" s="2"/>
      <c r="K267" s="2"/>
      <c r="L267" s="7">
        <f t="shared" si="8"/>
        <v>0</v>
      </c>
      <c r="M267" s="1">
        <f t="shared" si="9"/>
        <v>0</v>
      </c>
    </row>
    <row r="268" spans="1:13" x14ac:dyDescent="0.2">
      <c r="A268" s="2" t="str">
        <f>IF('Service providers'!I117="Enter name of Site 20", "", 'Service providers'!I117)</f>
        <v/>
      </c>
      <c r="B268" s="2"/>
      <c r="C268" s="2"/>
      <c r="D268" s="2"/>
      <c r="E268" s="2"/>
      <c r="F268" s="2"/>
      <c r="G268" s="2"/>
      <c r="H268" s="2"/>
      <c r="I268" s="2"/>
      <c r="J268" s="2"/>
      <c r="K268" s="2"/>
      <c r="L268" s="7">
        <f t="shared" si="8"/>
        <v>0</v>
      </c>
      <c r="M268" s="1">
        <f t="shared" si="9"/>
        <v>0</v>
      </c>
    </row>
    <row r="269" spans="1:13" ht="15" x14ac:dyDescent="0.25">
      <c r="A269" s="36" t="str">
        <f>IF('Service providers'!I118="Enter name here", "", 'Service providers'!I118)</f>
        <v/>
      </c>
      <c r="B269" s="37"/>
      <c r="C269" s="37"/>
      <c r="D269" s="37"/>
      <c r="E269" s="37"/>
      <c r="F269" s="37"/>
      <c r="G269" s="37"/>
      <c r="H269" s="37"/>
      <c r="I269" s="36"/>
      <c r="J269" s="37"/>
      <c r="K269" s="36"/>
      <c r="L269" s="7">
        <f t="shared" si="8"/>
        <v>0</v>
      </c>
      <c r="M269" s="1">
        <f t="shared" si="9"/>
        <v>0</v>
      </c>
    </row>
    <row r="270" spans="1:13" x14ac:dyDescent="0.2">
      <c r="A270" s="2" t="str">
        <f>IF('Service providers'!I119="Enter name of Site 1", "", 'Service providers'!I119)</f>
        <v/>
      </c>
      <c r="B270" s="2"/>
      <c r="C270" s="2"/>
      <c r="D270" s="2"/>
      <c r="E270" s="2"/>
      <c r="F270" s="2"/>
      <c r="G270" s="2"/>
      <c r="H270" s="2"/>
      <c r="I270" s="2"/>
      <c r="J270" s="2"/>
      <c r="K270" s="2"/>
      <c r="L270" s="7">
        <f t="shared" si="8"/>
        <v>0</v>
      </c>
      <c r="M270" s="1">
        <f t="shared" si="9"/>
        <v>0</v>
      </c>
    </row>
    <row r="271" spans="1:13" x14ac:dyDescent="0.2">
      <c r="A271" s="2" t="str">
        <f>IF('Service providers'!I120="Enter name of Site 2", "", 'Service providers'!I120)</f>
        <v/>
      </c>
      <c r="B271" s="2"/>
      <c r="C271" s="2"/>
      <c r="D271" s="2"/>
      <c r="E271" s="2"/>
      <c r="F271" s="2"/>
      <c r="G271" s="2"/>
      <c r="H271" s="2"/>
      <c r="I271" s="2"/>
      <c r="J271" s="2"/>
      <c r="K271" s="2"/>
      <c r="L271" s="7">
        <f t="shared" si="8"/>
        <v>0</v>
      </c>
      <c r="M271" s="1">
        <f t="shared" si="9"/>
        <v>0</v>
      </c>
    </row>
    <row r="272" spans="1:13" x14ac:dyDescent="0.2">
      <c r="A272" s="2" t="str">
        <f>IF('Service providers'!I121="Enter name of Site 3", "", 'Service providers'!I121)</f>
        <v/>
      </c>
      <c r="B272" s="2"/>
      <c r="C272" s="2"/>
      <c r="D272" s="2"/>
      <c r="E272" s="2"/>
      <c r="F272" s="2"/>
      <c r="G272" s="2"/>
      <c r="H272" s="2"/>
      <c r="I272" s="2"/>
      <c r="J272" s="2"/>
      <c r="K272" s="2"/>
      <c r="L272" s="7">
        <f t="shared" si="8"/>
        <v>0</v>
      </c>
      <c r="M272" s="1">
        <f t="shared" si="9"/>
        <v>0</v>
      </c>
    </row>
    <row r="273" spans="1:13" x14ac:dyDescent="0.2">
      <c r="A273" s="2" t="str">
        <f>IF('Service providers'!I122="Enter name of Site 4", "", 'Service providers'!I122)</f>
        <v/>
      </c>
      <c r="B273" s="2"/>
      <c r="C273" s="2"/>
      <c r="D273" s="2"/>
      <c r="E273" s="2"/>
      <c r="F273" s="2"/>
      <c r="G273" s="2"/>
      <c r="H273" s="2"/>
      <c r="I273" s="2"/>
      <c r="J273" s="2"/>
      <c r="K273" s="2"/>
      <c r="L273" s="7">
        <f t="shared" si="8"/>
        <v>0</v>
      </c>
      <c r="M273" s="1">
        <f t="shared" si="9"/>
        <v>0</v>
      </c>
    </row>
    <row r="274" spans="1:13" x14ac:dyDescent="0.2">
      <c r="A274" s="2" t="str">
        <f>IF('Service providers'!I123="Enter name of Site 5", "", 'Service providers'!I123)</f>
        <v/>
      </c>
      <c r="B274" s="2"/>
      <c r="C274" s="2"/>
      <c r="D274" s="2"/>
      <c r="E274" s="2"/>
      <c r="F274" s="2"/>
      <c r="G274" s="2"/>
      <c r="H274" s="2"/>
      <c r="I274" s="2"/>
      <c r="J274" s="2"/>
      <c r="K274" s="2"/>
      <c r="L274" s="7">
        <f t="shared" si="8"/>
        <v>0</v>
      </c>
      <c r="M274" s="1">
        <f t="shared" si="9"/>
        <v>0</v>
      </c>
    </row>
    <row r="275" spans="1:13" x14ac:dyDescent="0.2">
      <c r="A275" s="2" t="str">
        <f>IF('Service providers'!I124="Enter name of Site 6", "", 'Service providers'!I124)</f>
        <v/>
      </c>
      <c r="B275" s="2"/>
      <c r="C275" s="2"/>
      <c r="D275" s="2"/>
      <c r="E275" s="2"/>
      <c r="F275" s="2"/>
      <c r="G275" s="2"/>
      <c r="H275" s="2"/>
      <c r="I275" s="2"/>
      <c r="J275" s="2"/>
      <c r="K275" s="2"/>
      <c r="L275" s="7">
        <f t="shared" si="8"/>
        <v>0</v>
      </c>
      <c r="M275" s="1">
        <f t="shared" si="9"/>
        <v>0</v>
      </c>
    </row>
    <row r="276" spans="1:13" x14ac:dyDescent="0.2">
      <c r="A276" s="2" t="str">
        <f>IF('Service providers'!I125="Enter name of Site 7", "", 'Service providers'!I125)</f>
        <v/>
      </c>
      <c r="B276" s="2"/>
      <c r="C276" s="2"/>
      <c r="D276" s="2"/>
      <c r="E276" s="2"/>
      <c r="F276" s="2"/>
      <c r="G276" s="2"/>
      <c r="H276" s="2"/>
      <c r="I276" s="2"/>
      <c r="J276" s="2"/>
      <c r="K276" s="2"/>
      <c r="L276" s="7">
        <f t="shared" si="8"/>
        <v>0</v>
      </c>
      <c r="M276" s="1">
        <f t="shared" si="9"/>
        <v>0</v>
      </c>
    </row>
    <row r="277" spans="1:13" x14ac:dyDescent="0.2">
      <c r="A277" s="2" t="str">
        <f>IF('Service providers'!I126="Enter name of Site 8", "", 'Service providers'!I126)</f>
        <v/>
      </c>
      <c r="B277" s="2"/>
      <c r="C277" s="2"/>
      <c r="D277" s="2"/>
      <c r="E277" s="2"/>
      <c r="F277" s="2"/>
      <c r="G277" s="2"/>
      <c r="H277" s="2"/>
      <c r="I277" s="2"/>
      <c r="J277" s="2"/>
      <c r="K277" s="2"/>
      <c r="L277" s="7">
        <f t="shared" si="8"/>
        <v>0</v>
      </c>
      <c r="M277" s="1">
        <f t="shared" si="9"/>
        <v>0</v>
      </c>
    </row>
    <row r="278" spans="1:13" x14ac:dyDescent="0.2">
      <c r="A278" s="2" t="str">
        <f>IF('Service providers'!I127="Enter name of Site 9", "", 'Service providers'!I127)</f>
        <v/>
      </c>
      <c r="B278" s="2"/>
      <c r="C278" s="2"/>
      <c r="D278" s="2"/>
      <c r="E278" s="2"/>
      <c r="F278" s="2"/>
      <c r="G278" s="2"/>
      <c r="H278" s="2"/>
      <c r="I278" s="2"/>
      <c r="J278" s="2"/>
      <c r="K278" s="2"/>
      <c r="L278" s="7">
        <f t="shared" si="8"/>
        <v>0</v>
      </c>
      <c r="M278" s="1">
        <f t="shared" si="9"/>
        <v>0</v>
      </c>
    </row>
    <row r="279" spans="1:13" x14ac:dyDescent="0.2">
      <c r="A279" s="2" t="str">
        <f>IF('Service providers'!I128="Enter name of Site 10", "", 'Service providers'!I128)</f>
        <v/>
      </c>
      <c r="B279" s="2"/>
      <c r="C279" s="2"/>
      <c r="D279" s="2"/>
      <c r="E279" s="2"/>
      <c r="F279" s="2"/>
      <c r="G279" s="2"/>
      <c r="H279" s="2"/>
      <c r="I279" s="2"/>
      <c r="J279" s="2"/>
      <c r="K279" s="2"/>
      <c r="L279" s="7">
        <f t="shared" si="8"/>
        <v>0</v>
      </c>
      <c r="M279" s="1">
        <f t="shared" si="9"/>
        <v>0</v>
      </c>
    </row>
    <row r="280" spans="1:13" x14ac:dyDescent="0.2">
      <c r="A280" s="2" t="str">
        <f>IF('Service providers'!I129="Enter name of Site 11", "", 'Service providers'!I129)</f>
        <v/>
      </c>
      <c r="B280" s="2"/>
      <c r="C280" s="2"/>
      <c r="D280" s="2"/>
      <c r="E280" s="2"/>
      <c r="F280" s="2"/>
      <c r="G280" s="2"/>
      <c r="H280" s="2"/>
      <c r="I280" s="2"/>
      <c r="J280" s="2"/>
      <c r="K280" s="2"/>
      <c r="L280" s="7">
        <f t="shared" si="8"/>
        <v>0</v>
      </c>
      <c r="M280" s="1">
        <f t="shared" si="9"/>
        <v>0</v>
      </c>
    </row>
    <row r="281" spans="1:13" x14ac:dyDescent="0.2">
      <c r="A281" s="2" t="str">
        <f>IF('Service providers'!I130="Enter name of Site 12", "", 'Service providers'!I130)</f>
        <v/>
      </c>
      <c r="B281" s="2"/>
      <c r="C281" s="2"/>
      <c r="D281" s="2"/>
      <c r="E281" s="2"/>
      <c r="F281" s="2"/>
      <c r="G281" s="2"/>
      <c r="H281" s="2"/>
      <c r="I281" s="2"/>
      <c r="J281" s="2"/>
      <c r="K281" s="2"/>
      <c r="L281" s="7">
        <f t="shared" si="8"/>
        <v>0</v>
      </c>
      <c r="M281" s="1">
        <f t="shared" si="9"/>
        <v>0</v>
      </c>
    </row>
    <row r="282" spans="1:13" x14ac:dyDescent="0.2">
      <c r="A282" s="2" t="str">
        <f>IF('Service providers'!I131="Enter name of Site 13", "", 'Service providers'!I131)</f>
        <v/>
      </c>
      <c r="B282" s="2"/>
      <c r="C282" s="2"/>
      <c r="D282" s="2"/>
      <c r="E282" s="2"/>
      <c r="F282" s="2"/>
      <c r="G282" s="2"/>
      <c r="H282" s="2"/>
      <c r="I282" s="2"/>
      <c r="J282" s="2"/>
      <c r="K282" s="2"/>
      <c r="L282" s="7">
        <f t="shared" si="8"/>
        <v>0</v>
      </c>
      <c r="M282" s="1">
        <f t="shared" si="9"/>
        <v>0</v>
      </c>
    </row>
    <row r="283" spans="1:13" x14ac:dyDescent="0.2">
      <c r="A283" s="2" t="str">
        <f>IF('Service providers'!I132="Enter name of Site 14", "", 'Service providers'!I132)</f>
        <v/>
      </c>
      <c r="B283" s="2"/>
      <c r="C283" s="2"/>
      <c r="D283" s="2"/>
      <c r="E283" s="2"/>
      <c r="F283" s="2"/>
      <c r="G283" s="2"/>
      <c r="H283" s="2"/>
      <c r="I283" s="2"/>
      <c r="J283" s="2"/>
      <c r="K283" s="2"/>
      <c r="L283" s="7">
        <f t="shared" si="8"/>
        <v>0</v>
      </c>
      <c r="M283" s="1">
        <f t="shared" si="9"/>
        <v>0</v>
      </c>
    </row>
    <row r="284" spans="1:13" x14ac:dyDescent="0.2">
      <c r="A284" s="2" t="str">
        <f>IF('Service providers'!I133="Enter name of Site 15", "", 'Service providers'!I133)</f>
        <v/>
      </c>
      <c r="B284" s="2"/>
      <c r="C284" s="2"/>
      <c r="D284" s="2"/>
      <c r="E284" s="2"/>
      <c r="F284" s="2"/>
      <c r="G284" s="2"/>
      <c r="H284" s="2"/>
      <c r="I284" s="2"/>
      <c r="J284" s="2"/>
      <c r="K284" s="2"/>
      <c r="L284" s="7">
        <f t="shared" si="8"/>
        <v>0</v>
      </c>
      <c r="M284" s="1">
        <f t="shared" si="9"/>
        <v>0</v>
      </c>
    </row>
    <row r="285" spans="1:13" x14ac:dyDescent="0.2">
      <c r="A285" s="2" t="str">
        <f>IF('Service providers'!I134="Enter name of Site 16", "", 'Service providers'!I134)</f>
        <v/>
      </c>
      <c r="B285" s="2"/>
      <c r="C285" s="2"/>
      <c r="D285" s="2"/>
      <c r="E285" s="2"/>
      <c r="F285" s="2"/>
      <c r="G285" s="2"/>
      <c r="H285" s="2"/>
      <c r="I285" s="2"/>
      <c r="J285" s="2"/>
      <c r="K285" s="2"/>
      <c r="L285" s="7">
        <f t="shared" si="8"/>
        <v>0</v>
      </c>
      <c r="M285" s="1">
        <f t="shared" si="9"/>
        <v>0</v>
      </c>
    </row>
    <row r="286" spans="1:13" x14ac:dyDescent="0.2">
      <c r="A286" s="2" t="str">
        <f>IF('Service providers'!I135="Enter name of Site 17", "", 'Service providers'!I135)</f>
        <v/>
      </c>
      <c r="B286" s="2"/>
      <c r="C286" s="2"/>
      <c r="D286" s="2"/>
      <c r="E286" s="2"/>
      <c r="F286" s="2"/>
      <c r="G286" s="2"/>
      <c r="H286" s="2"/>
      <c r="I286" s="2"/>
      <c r="J286" s="2"/>
      <c r="K286" s="2"/>
      <c r="L286" s="7">
        <f t="shared" si="8"/>
        <v>0</v>
      </c>
      <c r="M286" s="1">
        <f t="shared" si="9"/>
        <v>0</v>
      </c>
    </row>
    <row r="287" spans="1:13" x14ac:dyDescent="0.2">
      <c r="A287" s="2" t="str">
        <f>IF('Service providers'!I136="Enter name of Site 18", "", 'Service providers'!I136)</f>
        <v/>
      </c>
      <c r="B287" s="2"/>
      <c r="C287" s="2"/>
      <c r="D287" s="2"/>
      <c r="E287" s="2"/>
      <c r="F287" s="2"/>
      <c r="G287" s="2"/>
      <c r="H287" s="2"/>
      <c r="I287" s="2"/>
      <c r="J287" s="2"/>
      <c r="K287" s="2"/>
      <c r="L287" s="7">
        <f t="shared" si="8"/>
        <v>0</v>
      </c>
      <c r="M287" s="1">
        <f t="shared" si="9"/>
        <v>0</v>
      </c>
    </row>
    <row r="288" spans="1:13" x14ac:dyDescent="0.2">
      <c r="A288" s="2" t="str">
        <f>IF('Service providers'!I137="Enter name of Site 19", "", 'Service providers'!I137)</f>
        <v/>
      </c>
      <c r="B288" s="2"/>
      <c r="C288" s="2"/>
      <c r="D288" s="2"/>
      <c r="E288" s="2"/>
      <c r="F288" s="2"/>
      <c r="G288" s="2"/>
      <c r="H288" s="2"/>
      <c r="I288" s="2"/>
      <c r="J288" s="2"/>
      <c r="K288" s="2"/>
      <c r="L288" s="7">
        <f t="shared" si="8"/>
        <v>0</v>
      </c>
      <c r="M288" s="1">
        <f t="shared" si="9"/>
        <v>0</v>
      </c>
    </row>
    <row r="289" spans="1:13" x14ac:dyDescent="0.2">
      <c r="A289" s="2" t="str">
        <f>IF('Service providers'!I138="Enter name of Site 20", "", 'Service providers'!I138)</f>
        <v/>
      </c>
      <c r="B289" s="2"/>
      <c r="C289" s="2"/>
      <c r="D289" s="2"/>
      <c r="E289" s="2"/>
      <c r="F289" s="2"/>
      <c r="G289" s="2"/>
      <c r="H289" s="2"/>
      <c r="I289" s="2"/>
      <c r="J289" s="2"/>
      <c r="K289" s="2"/>
      <c r="L289" s="7">
        <f t="shared" si="8"/>
        <v>0</v>
      </c>
      <c r="M289" s="1">
        <f t="shared" si="9"/>
        <v>0</v>
      </c>
    </row>
    <row r="290" spans="1:13" ht="15" x14ac:dyDescent="0.25">
      <c r="A290" s="36" t="str">
        <f>IF('Service providers'!I139="Enter name here", "", 'Service providers'!I139)</f>
        <v/>
      </c>
      <c r="B290" s="37"/>
      <c r="C290" s="37"/>
      <c r="D290" s="37"/>
      <c r="E290" s="37"/>
      <c r="F290" s="37"/>
      <c r="G290" s="37"/>
      <c r="H290" s="37"/>
      <c r="I290" s="36"/>
      <c r="J290" s="37"/>
      <c r="K290" s="36"/>
      <c r="L290" s="7">
        <f t="shared" si="8"/>
        <v>0</v>
      </c>
      <c r="M290" s="1">
        <f t="shared" si="9"/>
        <v>0</v>
      </c>
    </row>
    <row r="291" spans="1:13" x14ac:dyDescent="0.2">
      <c r="A291" s="2" t="str">
        <f>IF('Service providers'!I140="Enter name of Site 1", "", 'Service providers'!I140)</f>
        <v/>
      </c>
      <c r="B291" s="2"/>
      <c r="C291" s="2"/>
      <c r="D291" s="2"/>
      <c r="E291" s="2"/>
      <c r="F291" s="2"/>
      <c r="G291" s="2"/>
      <c r="H291" s="2"/>
      <c r="I291" s="2"/>
      <c r="J291" s="2"/>
      <c r="K291" s="2"/>
      <c r="L291" s="7">
        <f t="shared" si="8"/>
        <v>0</v>
      </c>
      <c r="M291" s="1">
        <f t="shared" si="9"/>
        <v>0</v>
      </c>
    </row>
    <row r="292" spans="1:13" x14ac:dyDescent="0.2">
      <c r="A292" s="2" t="str">
        <f>IF('Service providers'!I141="Enter name of Site 2", "", 'Service providers'!I141)</f>
        <v/>
      </c>
      <c r="B292" s="2"/>
      <c r="C292" s="2"/>
      <c r="D292" s="2"/>
      <c r="E292" s="2"/>
      <c r="F292" s="2"/>
      <c r="G292" s="2"/>
      <c r="H292" s="2"/>
      <c r="I292" s="2"/>
      <c r="J292" s="2"/>
      <c r="K292" s="2"/>
      <c r="L292" s="7">
        <f t="shared" si="8"/>
        <v>0</v>
      </c>
      <c r="M292" s="1">
        <f t="shared" si="9"/>
        <v>0</v>
      </c>
    </row>
    <row r="293" spans="1:13" x14ac:dyDescent="0.2">
      <c r="A293" s="2" t="str">
        <f>IF('Service providers'!I142="Enter name of Site 3", "", 'Service providers'!I142)</f>
        <v/>
      </c>
      <c r="B293" s="2"/>
      <c r="C293" s="2"/>
      <c r="D293" s="2"/>
      <c r="E293" s="2"/>
      <c r="F293" s="2"/>
      <c r="G293" s="2"/>
      <c r="H293" s="2"/>
      <c r="I293" s="2"/>
      <c r="J293" s="2"/>
      <c r="K293" s="2"/>
      <c r="L293" s="7">
        <f t="shared" ref="L293:L310" si="14">B293+D293+F293+H293+J293</f>
        <v>0</v>
      </c>
      <c r="M293" s="1">
        <f t="shared" ref="M293:M310" si="15">C293+E293+G293+I293+K293</f>
        <v>0</v>
      </c>
    </row>
    <row r="294" spans="1:13" x14ac:dyDescent="0.2">
      <c r="A294" s="2" t="str">
        <f>IF('Service providers'!I143="Enter name of Site 4", "", 'Service providers'!I143)</f>
        <v/>
      </c>
      <c r="B294" s="2"/>
      <c r="C294" s="2"/>
      <c r="D294" s="2"/>
      <c r="E294" s="2"/>
      <c r="F294" s="2"/>
      <c r="G294" s="2"/>
      <c r="H294" s="2"/>
      <c r="I294" s="2"/>
      <c r="J294" s="2"/>
      <c r="K294" s="2"/>
      <c r="L294" s="7">
        <f t="shared" si="14"/>
        <v>0</v>
      </c>
      <c r="M294" s="1">
        <f t="shared" si="15"/>
        <v>0</v>
      </c>
    </row>
    <row r="295" spans="1:13" x14ac:dyDescent="0.2">
      <c r="A295" s="2" t="str">
        <f>IF('Service providers'!I144="Enter name of Site 5", "", 'Service providers'!I144)</f>
        <v/>
      </c>
      <c r="B295" s="2"/>
      <c r="C295" s="2"/>
      <c r="D295" s="2"/>
      <c r="E295" s="2"/>
      <c r="F295" s="2"/>
      <c r="G295" s="2"/>
      <c r="H295" s="2"/>
      <c r="I295" s="2"/>
      <c r="J295" s="2"/>
      <c r="K295" s="2"/>
      <c r="L295" s="7">
        <f t="shared" si="14"/>
        <v>0</v>
      </c>
      <c r="M295" s="1">
        <f t="shared" si="15"/>
        <v>0</v>
      </c>
    </row>
    <row r="296" spans="1:13" x14ac:dyDescent="0.2">
      <c r="A296" s="2" t="str">
        <f>IF('Service providers'!I145="Enter name of Site 6", "", 'Service providers'!I145)</f>
        <v/>
      </c>
      <c r="B296" s="2"/>
      <c r="C296" s="2"/>
      <c r="D296" s="2"/>
      <c r="E296" s="2"/>
      <c r="F296" s="2"/>
      <c r="G296" s="2"/>
      <c r="H296" s="2"/>
      <c r="I296" s="2"/>
      <c r="J296" s="2"/>
      <c r="K296" s="2"/>
      <c r="L296" s="7">
        <f t="shared" si="14"/>
        <v>0</v>
      </c>
      <c r="M296" s="1">
        <f t="shared" si="15"/>
        <v>0</v>
      </c>
    </row>
    <row r="297" spans="1:13" x14ac:dyDescent="0.2">
      <c r="A297" s="2" t="str">
        <f>IF('Service providers'!I146="Enter name of Site 7", "", 'Service providers'!I146)</f>
        <v/>
      </c>
      <c r="B297" s="2"/>
      <c r="C297" s="2"/>
      <c r="D297" s="2"/>
      <c r="E297" s="2"/>
      <c r="F297" s="2"/>
      <c r="G297" s="2"/>
      <c r="H297" s="2"/>
      <c r="I297" s="2"/>
      <c r="J297" s="2"/>
      <c r="K297" s="2"/>
      <c r="L297" s="7">
        <f t="shared" si="14"/>
        <v>0</v>
      </c>
      <c r="M297" s="1">
        <f t="shared" si="15"/>
        <v>0</v>
      </c>
    </row>
    <row r="298" spans="1:13" x14ac:dyDescent="0.2">
      <c r="A298" s="2" t="str">
        <f>IF('Service providers'!I147="Enter name of Site 8", "", 'Service providers'!I147)</f>
        <v/>
      </c>
      <c r="B298" s="2"/>
      <c r="C298" s="2"/>
      <c r="D298" s="2"/>
      <c r="E298" s="2"/>
      <c r="F298" s="2"/>
      <c r="G298" s="2"/>
      <c r="H298" s="2"/>
      <c r="I298" s="2"/>
      <c r="J298" s="2"/>
      <c r="K298" s="2"/>
      <c r="L298" s="7">
        <f t="shared" si="14"/>
        <v>0</v>
      </c>
      <c r="M298" s="1">
        <f t="shared" si="15"/>
        <v>0</v>
      </c>
    </row>
    <row r="299" spans="1:13" x14ac:dyDescent="0.2">
      <c r="A299" s="2" t="str">
        <f>IF('Service providers'!I148="Enter name of Site 9", "", 'Service providers'!I148)</f>
        <v/>
      </c>
      <c r="B299" s="2"/>
      <c r="C299" s="2"/>
      <c r="D299" s="2"/>
      <c r="E299" s="2"/>
      <c r="F299" s="2"/>
      <c r="G299" s="2"/>
      <c r="H299" s="2"/>
      <c r="I299" s="2"/>
      <c r="J299" s="2"/>
      <c r="K299" s="2"/>
      <c r="L299" s="7">
        <f t="shared" si="14"/>
        <v>0</v>
      </c>
      <c r="M299" s="1">
        <f t="shared" si="15"/>
        <v>0</v>
      </c>
    </row>
    <row r="300" spans="1:13" x14ac:dyDescent="0.2">
      <c r="A300" s="2" t="str">
        <f>IF('Service providers'!I149="Enter name of Site 10", "", 'Service providers'!I149)</f>
        <v/>
      </c>
      <c r="B300" s="2"/>
      <c r="C300" s="2"/>
      <c r="D300" s="2"/>
      <c r="E300" s="2"/>
      <c r="F300" s="2"/>
      <c r="G300" s="2"/>
      <c r="H300" s="2"/>
      <c r="I300" s="2"/>
      <c r="J300" s="2"/>
      <c r="K300" s="2"/>
      <c r="L300" s="7">
        <f t="shared" si="14"/>
        <v>0</v>
      </c>
      <c r="M300" s="1">
        <f t="shared" si="15"/>
        <v>0</v>
      </c>
    </row>
    <row r="301" spans="1:13" x14ac:dyDescent="0.2">
      <c r="A301" s="2" t="str">
        <f>IF('Service providers'!I150="Enter name of Site 11", "", 'Service providers'!I150)</f>
        <v/>
      </c>
      <c r="B301" s="2"/>
      <c r="C301" s="2"/>
      <c r="D301" s="2"/>
      <c r="E301" s="2"/>
      <c r="F301" s="2"/>
      <c r="G301" s="2"/>
      <c r="H301" s="2"/>
      <c r="I301" s="2"/>
      <c r="J301" s="2"/>
      <c r="K301" s="2"/>
      <c r="L301" s="7">
        <f t="shared" si="14"/>
        <v>0</v>
      </c>
      <c r="M301" s="1">
        <f t="shared" si="15"/>
        <v>0</v>
      </c>
    </row>
    <row r="302" spans="1:13" x14ac:dyDescent="0.2">
      <c r="A302" s="2" t="str">
        <f>IF('Service providers'!I151="Enter name of Site 12", "", 'Service providers'!I151)</f>
        <v/>
      </c>
      <c r="B302" s="2"/>
      <c r="C302" s="2"/>
      <c r="D302" s="2"/>
      <c r="E302" s="2"/>
      <c r="F302" s="2"/>
      <c r="G302" s="2"/>
      <c r="H302" s="2"/>
      <c r="I302" s="2"/>
      <c r="J302" s="2"/>
      <c r="K302" s="2"/>
      <c r="L302" s="7">
        <f t="shared" si="14"/>
        <v>0</v>
      </c>
      <c r="M302" s="1">
        <f t="shared" si="15"/>
        <v>0</v>
      </c>
    </row>
    <row r="303" spans="1:13" x14ac:dyDescent="0.2">
      <c r="A303" s="2" t="str">
        <f>IF('Service providers'!I152="Enter name of Site 13", "", 'Service providers'!I152)</f>
        <v/>
      </c>
      <c r="B303" s="2"/>
      <c r="C303" s="2"/>
      <c r="D303" s="2"/>
      <c r="E303" s="2"/>
      <c r="F303" s="2"/>
      <c r="G303" s="2"/>
      <c r="H303" s="2"/>
      <c r="I303" s="2"/>
      <c r="J303" s="2"/>
      <c r="K303" s="2"/>
      <c r="L303" s="7">
        <f t="shared" si="14"/>
        <v>0</v>
      </c>
      <c r="M303" s="1">
        <f t="shared" si="15"/>
        <v>0</v>
      </c>
    </row>
    <row r="304" spans="1:13" x14ac:dyDescent="0.2">
      <c r="A304" s="2" t="str">
        <f>IF('Service providers'!I153="Enter name of Site 14", "", 'Service providers'!I153)</f>
        <v/>
      </c>
      <c r="B304" s="2"/>
      <c r="C304" s="2"/>
      <c r="D304" s="2"/>
      <c r="E304" s="2"/>
      <c r="F304" s="2"/>
      <c r="G304" s="2"/>
      <c r="H304" s="2"/>
      <c r="I304" s="2"/>
      <c r="J304" s="2"/>
      <c r="K304" s="2"/>
      <c r="L304" s="7">
        <f t="shared" si="14"/>
        <v>0</v>
      </c>
      <c r="M304" s="1">
        <f t="shared" si="15"/>
        <v>0</v>
      </c>
    </row>
    <row r="305" spans="1:13" x14ac:dyDescent="0.2">
      <c r="A305" s="2" t="str">
        <f>IF('Service providers'!I154="Enter name of Site 15", "", 'Service providers'!I154)</f>
        <v/>
      </c>
      <c r="B305" s="2"/>
      <c r="C305" s="2"/>
      <c r="D305" s="2"/>
      <c r="E305" s="2"/>
      <c r="F305" s="2"/>
      <c r="G305" s="2"/>
      <c r="H305" s="2"/>
      <c r="I305" s="2"/>
      <c r="J305" s="2"/>
      <c r="K305" s="2"/>
      <c r="L305" s="7">
        <f t="shared" si="14"/>
        <v>0</v>
      </c>
      <c r="M305" s="1">
        <f t="shared" si="15"/>
        <v>0</v>
      </c>
    </row>
    <row r="306" spans="1:13" x14ac:dyDescent="0.2">
      <c r="A306" s="2" t="str">
        <f>IF('Service providers'!I155="Enter name of Site 16", "", 'Service providers'!I155)</f>
        <v/>
      </c>
      <c r="B306" s="2"/>
      <c r="C306" s="2"/>
      <c r="D306" s="2"/>
      <c r="E306" s="2"/>
      <c r="F306" s="2"/>
      <c r="G306" s="2"/>
      <c r="H306" s="2"/>
      <c r="I306" s="2"/>
      <c r="J306" s="2"/>
      <c r="K306" s="2"/>
      <c r="L306" s="7">
        <f t="shared" si="14"/>
        <v>0</v>
      </c>
      <c r="M306" s="1">
        <f t="shared" si="15"/>
        <v>0</v>
      </c>
    </row>
    <row r="307" spans="1:13" x14ac:dyDescent="0.2">
      <c r="A307" s="2" t="str">
        <f>IF('Service providers'!I156="Enter name of Site 17", "", 'Service providers'!I156)</f>
        <v/>
      </c>
      <c r="B307" s="2"/>
      <c r="C307" s="2"/>
      <c r="D307" s="2"/>
      <c r="E307" s="2"/>
      <c r="F307" s="2"/>
      <c r="G307" s="2"/>
      <c r="H307" s="2"/>
      <c r="I307" s="2"/>
      <c r="J307" s="2"/>
      <c r="K307" s="2"/>
      <c r="L307" s="7">
        <f t="shared" si="14"/>
        <v>0</v>
      </c>
      <c r="M307" s="1">
        <f t="shared" si="15"/>
        <v>0</v>
      </c>
    </row>
    <row r="308" spans="1:13" x14ac:dyDescent="0.2">
      <c r="A308" s="2" t="str">
        <f>IF('Service providers'!I157="Enter name of Site 18", "", 'Service providers'!I157)</f>
        <v/>
      </c>
      <c r="B308" s="2"/>
      <c r="C308" s="2"/>
      <c r="D308" s="2"/>
      <c r="E308" s="2"/>
      <c r="F308" s="2"/>
      <c r="G308" s="2"/>
      <c r="H308" s="2"/>
      <c r="I308" s="2"/>
      <c r="J308" s="2"/>
      <c r="K308" s="2"/>
      <c r="L308" s="7">
        <f t="shared" si="14"/>
        <v>0</v>
      </c>
      <c r="M308" s="1">
        <f t="shared" si="15"/>
        <v>0</v>
      </c>
    </row>
    <row r="309" spans="1:13" x14ac:dyDescent="0.2">
      <c r="A309" s="2" t="str">
        <f>IF('Service providers'!I158="Enter name of Site 19", "", 'Service providers'!I158)</f>
        <v/>
      </c>
      <c r="B309" s="2"/>
      <c r="C309" s="2"/>
      <c r="D309" s="2"/>
      <c r="E309" s="2"/>
      <c r="F309" s="2"/>
      <c r="G309" s="2"/>
      <c r="H309" s="2"/>
      <c r="I309" s="2"/>
      <c r="J309" s="2"/>
      <c r="K309" s="2"/>
      <c r="L309" s="7">
        <f t="shared" si="14"/>
        <v>0</v>
      </c>
      <c r="M309" s="1">
        <f t="shared" si="15"/>
        <v>0</v>
      </c>
    </row>
    <row r="310" spans="1:13" x14ac:dyDescent="0.2">
      <c r="A310" s="2" t="str">
        <f>IF('Service providers'!I159="Enter name of Site 20", "", 'Service providers'!I159)</f>
        <v/>
      </c>
      <c r="B310" s="2"/>
      <c r="C310" s="2"/>
      <c r="D310" s="2"/>
      <c r="E310" s="2"/>
      <c r="F310" s="2"/>
      <c r="G310" s="2"/>
      <c r="H310" s="2"/>
      <c r="I310" s="2"/>
      <c r="J310" s="2"/>
      <c r="K310" s="2"/>
      <c r="L310" s="7">
        <f t="shared" si="14"/>
        <v>0</v>
      </c>
      <c r="M310" s="1">
        <f t="shared" si="15"/>
        <v>0</v>
      </c>
    </row>
  </sheetData>
  <mergeCells count="15">
    <mergeCell ref="B3:I5"/>
    <mergeCell ref="A13:A14"/>
    <mergeCell ref="B13:C13"/>
    <mergeCell ref="D13:E13"/>
    <mergeCell ref="F13:G13"/>
    <mergeCell ref="C7:I7"/>
    <mergeCell ref="C8:I8"/>
    <mergeCell ref="C9:I9"/>
    <mergeCell ref="C10:I10"/>
    <mergeCell ref="C6:I6"/>
    <mergeCell ref="J13:K13"/>
    <mergeCell ref="C11:I11"/>
    <mergeCell ref="A15:K15"/>
    <mergeCell ref="A163:K163"/>
    <mergeCell ref="H13:I13"/>
  </mergeCells>
  <phoneticPr fontId="30" type="noConversion"/>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A1:D31"/>
  <sheetViews>
    <sheetView showGridLines="0" zoomScale="90" zoomScaleNormal="90" zoomScalePageLayoutView="90" workbookViewId="0">
      <selection activeCell="B25" sqref="B25"/>
    </sheetView>
  </sheetViews>
  <sheetFormatPr defaultColWidth="8.85546875" defaultRowHeight="14.25" x14ac:dyDescent="0.2"/>
  <cols>
    <col min="1" max="4" width="40.7109375" style="1" customWidth="1"/>
    <col min="5" max="16384" width="8.85546875" style="1"/>
  </cols>
  <sheetData>
    <row r="1" spans="1:4" s="14" customFormat="1" ht="20.25" x14ac:dyDescent="0.3">
      <c r="A1" s="15" t="s">
        <v>197</v>
      </c>
      <c r="B1" s="15"/>
      <c r="C1" s="15"/>
    </row>
    <row r="2" spans="1:4" s="14" customFormat="1" ht="18.75" x14ac:dyDescent="0.3">
      <c r="A2" s="16" t="s">
        <v>542</v>
      </c>
      <c r="B2" s="16"/>
      <c r="C2" s="16"/>
    </row>
    <row r="3" spans="1:4" ht="18.75" x14ac:dyDescent="0.3">
      <c r="A3" s="10"/>
      <c r="B3" s="10"/>
      <c r="C3" s="10"/>
    </row>
    <row r="4" spans="1:4" ht="23.25" x14ac:dyDescent="0.35">
      <c r="A4" s="230" t="s">
        <v>150</v>
      </c>
      <c r="B4" s="230"/>
      <c r="C4" s="231" t="s">
        <v>151</v>
      </c>
      <c r="D4" s="231"/>
    </row>
    <row r="5" spans="1:4" ht="33" x14ac:dyDescent="0.25">
      <c r="A5" s="22" t="s">
        <v>23</v>
      </c>
      <c r="B5" s="4" t="s">
        <v>152</v>
      </c>
      <c r="C5" s="23" t="s">
        <v>24</v>
      </c>
      <c r="D5" s="5" t="s">
        <v>152</v>
      </c>
    </row>
    <row r="6" spans="1:4" ht="18" hidden="1" x14ac:dyDescent="0.25">
      <c r="A6" s="4"/>
      <c r="B6" s="4"/>
      <c r="C6" s="5"/>
      <c r="D6" s="5"/>
    </row>
    <row r="7" spans="1:4" ht="72" x14ac:dyDescent="0.2">
      <c r="A7" s="83" t="s">
        <v>445</v>
      </c>
      <c r="B7" s="84" t="s">
        <v>682</v>
      </c>
      <c r="C7" s="83" t="s">
        <v>543</v>
      </c>
      <c r="D7" s="84" t="s">
        <v>544</v>
      </c>
    </row>
    <row r="8" spans="1:4" ht="48" x14ac:dyDescent="0.2">
      <c r="A8" s="83" t="s">
        <v>153</v>
      </c>
      <c r="B8" s="84" t="s">
        <v>562</v>
      </c>
      <c r="C8" s="11" t="s">
        <v>545</v>
      </c>
      <c r="D8" s="84" t="s">
        <v>546</v>
      </c>
    </row>
    <row r="9" spans="1:4" ht="36" x14ac:dyDescent="0.2">
      <c r="A9" s="83" t="s">
        <v>25</v>
      </c>
      <c r="B9" s="84" t="s">
        <v>547</v>
      </c>
      <c r="C9" s="11" t="s">
        <v>160</v>
      </c>
      <c r="D9" s="84" t="s">
        <v>678</v>
      </c>
    </row>
    <row r="10" spans="1:4" ht="84" x14ac:dyDescent="0.2">
      <c r="A10" s="83" t="s">
        <v>411</v>
      </c>
      <c r="B10" s="84" t="s">
        <v>548</v>
      </c>
      <c r="C10" s="11" t="s">
        <v>159</v>
      </c>
      <c r="D10" s="84" t="s">
        <v>549</v>
      </c>
    </row>
    <row r="11" spans="1:4" ht="36" x14ac:dyDescent="0.2">
      <c r="A11" s="11" t="s">
        <v>154</v>
      </c>
      <c r="B11" s="84" t="s">
        <v>550</v>
      </c>
      <c r="C11" s="11" t="s">
        <v>161</v>
      </c>
      <c r="D11" s="84" t="s">
        <v>551</v>
      </c>
    </row>
    <row r="12" spans="1:4" ht="60" x14ac:dyDescent="0.2">
      <c r="A12" s="11" t="s">
        <v>412</v>
      </c>
      <c r="B12" s="84" t="s">
        <v>552</v>
      </c>
      <c r="C12" s="11" t="s">
        <v>25</v>
      </c>
      <c r="D12" s="84" t="s">
        <v>547</v>
      </c>
    </row>
    <row r="13" spans="1:4" ht="36" x14ac:dyDescent="0.2">
      <c r="A13" s="11" t="s">
        <v>155</v>
      </c>
      <c r="B13" s="84" t="s">
        <v>559</v>
      </c>
      <c r="C13" s="83" t="s">
        <v>156</v>
      </c>
      <c r="D13" s="84" t="s">
        <v>553</v>
      </c>
    </row>
    <row r="14" spans="1:4" ht="84" x14ac:dyDescent="0.2">
      <c r="A14" s="11" t="s">
        <v>156</v>
      </c>
      <c r="B14" s="84" t="s">
        <v>554</v>
      </c>
      <c r="C14" s="83" t="s">
        <v>411</v>
      </c>
      <c r="D14" s="84" t="s">
        <v>548</v>
      </c>
    </row>
    <row r="15" spans="1:4" ht="24" x14ac:dyDescent="0.2">
      <c r="A15" s="11" t="s">
        <v>157</v>
      </c>
      <c r="B15" s="84" t="s">
        <v>555</v>
      </c>
      <c r="C15" s="11" t="s">
        <v>154</v>
      </c>
      <c r="D15" s="84" t="s">
        <v>550</v>
      </c>
    </row>
    <row r="16" spans="1:4" ht="60" x14ac:dyDescent="0.2">
      <c r="A16" s="83" t="s">
        <v>446</v>
      </c>
      <c r="B16" s="84" t="s">
        <v>556</v>
      </c>
      <c r="C16" s="11" t="s">
        <v>165</v>
      </c>
      <c r="D16" s="84" t="s">
        <v>557</v>
      </c>
    </row>
    <row r="17" spans="1:4" ht="60" x14ac:dyDescent="0.2">
      <c r="A17" s="12" t="s">
        <v>165</v>
      </c>
      <c r="B17" s="84" t="s">
        <v>557</v>
      </c>
      <c r="C17" s="11" t="s">
        <v>412</v>
      </c>
      <c r="D17" s="84" t="s">
        <v>552</v>
      </c>
    </row>
    <row r="18" spans="1:4" ht="48" x14ac:dyDescent="0.2">
      <c r="A18" s="109" t="s">
        <v>159</v>
      </c>
      <c r="B18" s="84" t="s">
        <v>558</v>
      </c>
      <c r="C18" s="11" t="s">
        <v>155</v>
      </c>
      <c r="D18" s="84" t="s">
        <v>559</v>
      </c>
    </row>
    <row r="19" spans="1:4" ht="60" x14ac:dyDescent="0.2">
      <c r="A19" s="109" t="s">
        <v>447</v>
      </c>
      <c r="B19" s="84" t="s">
        <v>560</v>
      </c>
      <c r="C19" s="11" t="s">
        <v>446</v>
      </c>
      <c r="D19" s="84" t="s">
        <v>556</v>
      </c>
    </row>
    <row r="20" spans="1:4" ht="36" x14ac:dyDescent="0.2">
      <c r="A20" s="109" t="s">
        <v>448</v>
      </c>
      <c r="B20" s="84" t="s">
        <v>561</v>
      </c>
      <c r="C20" s="12" t="s">
        <v>449</v>
      </c>
      <c r="D20" s="84" t="s">
        <v>563</v>
      </c>
    </row>
    <row r="21" spans="1:4" ht="24" x14ac:dyDescent="0.2">
      <c r="A21" s="111" t="s">
        <v>532</v>
      </c>
      <c r="B21" s="84" t="s">
        <v>683</v>
      </c>
      <c r="C21" s="110" t="s">
        <v>450</v>
      </c>
      <c r="D21" s="84" t="s">
        <v>564</v>
      </c>
    </row>
    <row r="22" spans="1:4" ht="61.5" customHeight="1" x14ac:dyDescent="0.2">
      <c r="A22" s="111" t="s">
        <v>684</v>
      </c>
      <c r="B22" s="84" t="s">
        <v>685</v>
      </c>
      <c r="C22" s="111" t="s">
        <v>532</v>
      </c>
      <c r="D22" s="84" t="s">
        <v>565</v>
      </c>
    </row>
    <row r="23" spans="1:4" ht="64.5" customHeight="1" x14ac:dyDescent="0.2">
      <c r="A23" s="13"/>
      <c r="B23" s="11"/>
      <c r="C23" s="111" t="s">
        <v>684</v>
      </c>
      <c r="D23" s="84" t="s">
        <v>685</v>
      </c>
    </row>
    <row r="24" spans="1:4" ht="24" x14ac:dyDescent="0.2">
      <c r="A24" s="13"/>
      <c r="B24" s="11"/>
      <c r="C24" s="110" t="s">
        <v>468</v>
      </c>
      <c r="D24" s="134" t="s">
        <v>566</v>
      </c>
    </row>
    <row r="25" spans="1:4" ht="30" customHeight="1" x14ac:dyDescent="0.2">
      <c r="A25" s="13"/>
      <c r="B25" s="11"/>
      <c r="C25" s="13" t="s">
        <v>469</v>
      </c>
      <c r="D25" s="84" t="s">
        <v>567</v>
      </c>
    </row>
    <row r="26" spans="1:4" ht="30" customHeight="1" x14ac:dyDescent="0.2">
      <c r="A26" s="13"/>
      <c r="B26" s="11"/>
      <c r="C26" s="13"/>
      <c r="D26" s="11"/>
    </row>
    <row r="27" spans="1:4" ht="38.25" customHeight="1" x14ac:dyDescent="0.2">
      <c r="A27" s="13"/>
      <c r="B27" s="11"/>
      <c r="C27" s="13"/>
      <c r="D27" s="84"/>
    </row>
    <row r="28" spans="1:4" ht="30" customHeight="1" x14ac:dyDescent="0.2">
      <c r="A28" s="13"/>
      <c r="B28" s="11"/>
      <c r="C28" s="13"/>
      <c r="D28" s="11"/>
    </row>
    <row r="29" spans="1:4" ht="30" customHeight="1" x14ac:dyDescent="0.2">
      <c r="A29" s="13"/>
      <c r="B29" s="11"/>
      <c r="C29" s="13"/>
      <c r="D29" s="11"/>
    </row>
    <row r="30" spans="1:4" ht="30" customHeight="1" x14ac:dyDescent="0.2">
      <c r="A30" s="13"/>
      <c r="B30" s="11"/>
      <c r="C30" s="13"/>
      <c r="D30" s="11"/>
    </row>
    <row r="31" spans="1:4" ht="30" customHeight="1" x14ac:dyDescent="0.2">
      <c r="A31" s="13"/>
      <c r="B31" s="11"/>
      <c r="C31" s="13"/>
      <c r="D31" s="11"/>
    </row>
  </sheetData>
  <sheetProtection password="F400" sheet="1" objects="1" scenarios="1"/>
  <mergeCells count="2">
    <mergeCell ref="A4:B4"/>
    <mergeCell ref="C4:D4"/>
  </mergeCells>
  <phoneticPr fontId="30" type="noConversion"/>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6" tint="0.79998168889431442"/>
  </sheetPr>
  <dimension ref="A1:V68"/>
  <sheetViews>
    <sheetView showGridLines="0" zoomScale="90" zoomScaleNormal="90" zoomScalePageLayoutView="90" workbookViewId="0">
      <selection activeCell="Q68" sqref="Q68"/>
    </sheetView>
  </sheetViews>
  <sheetFormatPr defaultColWidth="10.85546875" defaultRowHeight="14.25" x14ac:dyDescent="0.2"/>
  <cols>
    <col min="1" max="1" width="27.85546875" style="1" bestFit="1" customWidth="1"/>
    <col min="2" max="2" width="20.85546875" style="1" customWidth="1"/>
    <col min="3" max="3" width="16.42578125" style="1" customWidth="1"/>
    <col min="4" max="4" width="18.42578125" style="1" customWidth="1"/>
    <col min="5" max="5" width="19.85546875" style="1" customWidth="1"/>
    <col min="6" max="6" width="2.42578125" style="1" customWidth="1"/>
    <col min="7" max="7" width="14.7109375" style="1" hidden="1" customWidth="1"/>
    <col min="8" max="8" width="10.140625" style="1" hidden="1" customWidth="1"/>
    <col min="9" max="11" width="0" style="1" hidden="1" customWidth="1"/>
    <col min="12" max="12" width="16.7109375" style="1" bestFit="1" customWidth="1"/>
    <col min="13" max="16" width="14.140625" style="1" bestFit="1" customWidth="1"/>
    <col min="17" max="17" width="10.85546875" style="1"/>
    <col min="18" max="18" width="17.85546875" style="1" customWidth="1"/>
    <col min="19" max="19" width="12.5703125" style="1" customWidth="1"/>
    <col min="20" max="20" width="12.42578125" style="1" customWidth="1"/>
    <col min="21" max="21" width="13.5703125" style="1" customWidth="1"/>
    <col min="22" max="22" width="12.42578125" style="1" customWidth="1"/>
    <col min="23" max="16384" width="10.85546875" style="1"/>
  </cols>
  <sheetData>
    <row r="1" spans="1:22" ht="20.25" x14ac:dyDescent="0.3">
      <c r="A1" s="2"/>
      <c r="B1" s="389" t="s">
        <v>358</v>
      </c>
      <c r="C1" s="389"/>
      <c r="D1" s="390" t="s">
        <v>339</v>
      </c>
      <c r="E1" s="390"/>
      <c r="G1" s="391" t="s">
        <v>125</v>
      </c>
      <c r="H1" s="391"/>
      <c r="I1" s="391"/>
      <c r="J1" s="391"/>
      <c r="K1" s="392"/>
      <c r="L1" s="399" t="s">
        <v>457</v>
      </c>
      <c r="M1" s="399"/>
      <c r="N1" s="399"/>
      <c r="O1" s="399"/>
      <c r="P1" s="399"/>
      <c r="R1" s="399" t="s">
        <v>458</v>
      </c>
      <c r="S1" s="399"/>
      <c r="T1" s="399"/>
      <c r="U1" s="399"/>
      <c r="V1" s="399"/>
    </row>
    <row r="2" spans="1:22" ht="18" x14ac:dyDescent="0.25">
      <c r="A2" s="2"/>
      <c r="B2" s="32">
        <f>YearOne</f>
        <v>2012</v>
      </c>
      <c r="C2" s="32">
        <f>YearTwo</f>
        <v>2013</v>
      </c>
      <c r="D2" s="9">
        <f>YearOne</f>
        <v>2012</v>
      </c>
      <c r="E2" s="9">
        <f>YearTwo</f>
        <v>2013</v>
      </c>
      <c r="G2" s="53"/>
      <c r="H2" s="387">
        <f>YearOne</f>
        <v>2012</v>
      </c>
      <c r="I2" s="387"/>
      <c r="J2" s="387">
        <f>YearTwo</f>
        <v>2013</v>
      </c>
      <c r="K2" s="388"/>
      <c r="L2" s="2"/>
      <c r="M2" s="400" t="s">
        <v>150</v>
      </c>
      <c r="N2" s="400"/>
      <c r="O2" s="401" t="s">
        <v>151</v>
      </c>
      <c r="P2" s="401"/>
      <c r="R2" s="2"/>
      <c r="S2" s="400" t="s">
        <v>150</v>
      </c>
      <c r="T2" s="400"/>
      <c r="U2" s="401" t="s">
        <v>151</v>
      </c>
      <c r="V2" s="401"/>
    </row>
    <row r="3" spans="1:22" x14ac:dyDescent="0.2">
      <c r="A3" s="396" t="s">
        <v>123</v>
      </c>
      <c r="B3" s="397"/>
      <c r="C3" s="397"/>
      <c r="D3" s="397"/>
      <c r="E3" s="398"/>
      <c r="G3" s="2" t="s">
        <v>80</v>
      </c>
      <c r="H3" s="385">
        <f>B4+B8+B12+B16</f>
        <v>0</v>
      </c>
      <c r="I3" s="394"/>
      <c r="J3" s="385">
        <f>C4+C8+C12+C16</f>
        <v>0</v>
      </c>
      <c r="K3" s="395"/>
      <c r="L3" s="2"/>
      <c r="M3" s="121">
        <f>YearOne</f>
        <v>2012</v>
      </c>
      <c r="N3" s="121">
        <f>YearTwo</f>
        <v>2013</v>
      </c>
      <c r="O3" s="122">
        <f>YearOne</f>
        <v>2012</v>
      </c>
      <c r="P3" s="122">
        <f>YearTwo</f>
        <v>2013</v>
      </c>
      <c r="R3" s="2"/>
      <c r="S3" s="121">
        <f>YearOne</f>
        <v>2012</v>
      </c>
      <c r="T3" s="121">
        <f>YearTwo</f>
        <v>2013</v>
      </c>
      <c r="U3" s="122">
        <f>YearOne</f>
        <v>2012</v>
      </c>
      <c r="V3" s="122">
        <f>YearTwo</f>
        <v>2013</v>
      </c>
    </row>
    <row r="4" spans="1:22" ht="15" x14ac:dyDescent="0.25">
      <c r="A4" s="29" t="s">
        <v>346</v>
      </c>
      <c r="B4" s="47">
        <f>SUM(B5:B7)</f>
        <v>0</v>
      </c>
      <c r="C4" s="47">
        <f>SUM(C5:C7)</f>
        <v>0</v>
      </c>
      <c r="D4" s="47">
        <f>SUM(D5:D7)</f>
        <v>0</v>
      </c>
      <c r="E4" s="47">
        <f>SUM(E5:E7)</f>
        <v>0</v>
      </c>
      <c r="G4" s="2" t="s">
        <v>162</v>
      </c>
      <c r="H4" s="48">
        <f>B5+B9+B13+B17</f>
        <v>0</v>
      </c>
      <c r="I4" s="30" t="e">
        <f>H4/H3</f>
        <v>#DIV/0!</v>
      </c>
      <c r="J4" s="48">
        <f>C5+C9+C13+C17</f>
        <v>0</v>
      </c>
      <c r="K4" s="67" t="e">
        <f>J4/J3</f>
        <v>#DIV/0!</v>
      </c>
      <c r="L4" s="29" t="s">
        <v>124</v>
      </c>
      <c r="M4" s="48">
        <f>B4+B8+B12+B16+B21+B25+B29+B33</f>
        <v>0</v>
      </c>
      <c r="N4" s="48">
        <f>C4+C8+C12+C16+C21+C25+C29+C33</f>
        <v>0</v>
      </c>
      <c r="O4" s="48">
        <f>D4+D8+D12+D16+D21+D25+D29+D33</f>
        <v>0</v>
      </c>
      <c r="P4" s="48">
        <f>E4+E8+E12+E16+E21+E25+E29+E33</f>
        <v>0</v>
      </c>
      <c r="R4" s="29" t="s">
        <v>124</v>
      </c>
      <c r="S4" s="104" t="str">
        <f>IFERROR(S6*S5, "0")</f>
        <v>0</v>
      </c>
      <c r="T4" s="104" t="str">
        <f t="shared" ref="T4:V4" si="0">IFERROR(T6*T5, "0")</f>
        <v>0</v>
      </c>
      <c r="U4" s="104" t="str">
        <f t="shared" si="0"/>
        <v>0</v>
      </c>
      <c r="V4" s="104" t="str">
        <f t="shared" si="0"/>
        <v>0</v>
      </c>
    </row>
    <row r="5" spans="1:22" x14ac:dyDescent="0.2">
      <c r="A5" s="31" t="s">
        <v>416</v>
      </c>
      <c r="B5" s="48">
        <f>'Central + Staff calc- HIDE'!A86+'Central + Staff calc- HIDE'!P49</f>
        <v>0</v>
      </c>
      <c r="C5" s="48">
        <f>'Central + Staff calc- HIDE'!D86 + 'Central + Staff calc- HIDE'!S49</f>
        <v>0</v>
      </c>
      <c r="D5" s="48">
        <f>'Central + Staff calc- HIDE'!G65+'Central + Staff calc- HIDE'!P50</f>
        <v>0</v>
      </c>
      <c r="E5" s="48">
        <f>'Central + Staff calc- HIDE'!J65+'Central + Staff calc- HIDE'!S50</f>
        <v>0</v>
      </c>
      <c r="G5" s="2" t="s">
        <v>163</v>
      </c>
      <c r="H5" s="48">
        <f>B6+B10+B14+B18</f>
        <v>0</v>
      </c>
      <c r="I5" s="30" t="e">
        <f>H5/H3</f>
        <v>#DIV/0!</v>
      </c>
      <c r="J5" s="48">
        <f>C6+C10+C14+C18</f>
        <v>0</v>
      </c>
      <c r="K5" s="67" t="e">
        <f>J5/J3</f>
        <v>#DIV/0!</v>
      </c>
      <c r="L5" s="2" t="s">
        <v>71</v>
      </c>
      <c r="M5" s="48">
        <f>'Service providers'!C13+'Service providers'!C34+'Service providers'!C55+'Service providers'!C76+'Service providers'!C97+'Service providers'!C118+'Service providers'!C139</f>
        <v>0</v>
      </c>
      <c r="N5" s="48">
        <f>'Service providers'!D13+'Service providers'!D34+'Service providers'!D55+'Service providers'!D76+'Service providers'!D97+'Service providers'!D118+'Service providers'!D139</f>
        <v>0</v>
      </c>
      <c r="O5" s="48">
        <f>'Service providers'!K13+'Service providers'!K34+'Service providers'!K55+'Service providers'!K76+'Service providers'!K97+'Service providers'!K118+'Service providers'!K139</f>
        <v>0</v>
      </c>
      <c r="P5" s="48">
        <f>'Service providers'!L13+'Service providers'!L34+'Service providers'!L55+'Service providers'!L76+'Service providers'!L97+'Service providers'!L118+'Service providers'!L139</f>
        <v>0</v>
      </c>
      <c r="R5" s="2" t="s">
        <v>71</v>
      </c>
      <c r="S5" s="48">
        <f>'Service providers'!S12</f>
        <v>0</v>
      </c>
      <c r="T5" s="48">
        <f>'Service providers'!S13</f>
        <v>0</v>
      </c>
      <c r="U5" s="48">
        <f>'Service providers'!T12</f>
        <v>0</v>
      </c>
      <c r="V5" s="48">
        <f>'Service providers'!T13</f>
        <v>0</v>
      </c>
    </row>
    <row r="6" spans="1:22" x14ac:dyDescent="0.2">
      <c r="A6" s="31" t="s">
        <v>417</v>
      </c>
      <c r="B6" s="48">
        <f>'Central + Staff calc- HIDE'!B86+'Central + Staff calc- HIDE'!Q49</f>
        <v>0</v>
      </c>
      <c r="C6" s="48">
        <f>'Central + Staff calc- HIDE'!E86+'Central + Staff calc- HIDE'!T49</f>
        <v>0</v>
      </c>
      <c r="D6" s="48">
        <f>'Central + Staff calc- HIDE'!H65+'Central + Staff calc- HIDE'!Q50</f>
        <v>0</v>
      </c>
      <c r="E6" s="48">
        <f>'Central + Staff calc- HIDE'!K65+'Central + Staff calc- HIDE'!T50</f>
        <v>0</v>
      </c>
      <c r="G6" s="2" t="s">
        <v>164</v>
      </c>
      <c r="H6" s="48">
        <f>B7+B11+B15+B19</f>
        <v>0</v>
      </c>
      <c r="I6" s="30" t="e">
        <f>H6/H3</f>
        <v>#DIV/0!</v>
      </c>
      <c r="J6" s="48">
        <f>C7+C11+C15+C19</f>
        <v>0</v>
      </c>
      <c r="K6" s="67" t="e">
        <f>J6/J3</f>
        <v>#DIV/0!</v>
      </c>
      <c r="L6" s="2" t="s">
        <v>50</v>
      </c>
      <c r="M6" s="48" t="str">
        <f>IFERROR(M4/M5," ")</f>
        <v xml:space="preserve"> </v>
      </c>
      <c r="N6" s="48" t="str">
        <f t="shared" ref="N6:P6" si="1">IFERROR(N4/N5,"")</f>
        <v/>
      </c>
      <c r="O6" s="48" t="str">
        <f t="shared" si="1"/>
        <v/>
      </c>
      <c r="P6" s="48" t="str">
        <f t="shared" si="1"/>
        <v/>
      </c>
      <c r="R6" s="2" t="s">
        <v>50</v>
      </c>
      <c r="S6" s="48" t="str">
        <f>M6</f>
        <v xml:space="preserve"> </v>
      </c>
      <c r="T6" s="48" t="str">
        <f t="shared" ref="T6:V6" si="2">N6</f>
        <v/>
      </c>
      <c r="U6" s="48" t="str">
        <f t="shared" si="2"/>
        <v/>
      </c>
      <c r="V6" s="48" t="str">
        <f t="shared" si="2"/>
        <v/>
      </c>
    </row>
    <row r="7" spans="1:22" x14ac:dyDescent="0.2">
      <c r="A7" s="31" t="s">
        <v>418</v>
      </c>
      <c r="B7" s="48">
        <f>'Central + Staff calc- HIDE'!C86+'Central + Staff calc- HIDE'!C88+'Central + Staff calc- HIDE'!R49</f>
        <v>0</v>
      </c>
      <c r="C7" s="48">
        <f>'Central + Staff calc- HIDE'!F86+'Central + Staff calc- HIDE'!U49</f>
        <v>0</v>
      </c>
      <c r="D7" s="48">
        <f>'Central + Staff calc- HIDE'!I65+'Central + Staff calc- HIDE'!R50</f>
        <v>0</v>
      </c>
      <c r="E7" s="48">
        <f>'Central + Staff calc- HIDE'!L65+'Central + Staff calc- HIDE'!U50</f>
        <v>0</v>
      </c>
      <c r="L7" s="402" t="s">
        <v>74</v>
      </c>
      <c r="M7" s="403"/>
      <c r="N7" s="403"/>
      <c r="O7" s="403"/>
      <c r="P7" s="404"/>
      <c r="R7" s="402" t="s">
        <v>74</v>
      </c>
      <c r="S7" s="403"/>
      <c r="T7" s="403"/>
      <c r="U7" s="403"/>
      <c r="V7" s="404"/>
    </row>
    <row r="8" spans="1:22" ht="15" x14ac:dyDescent="0.25">
      <c r="A8" s="29" t="s">
        <v>341</v>
      </c>
      <c r="B8" s="47">
        <f>SUM(B9:B11)</f>
        <v>0</v>
      </c>
      <c r="C8" s="47">
        <f t="shared" ref="C8:E8" si="3">SUM(C9:C11)</f>
        <v>0</v>
      </c>
      <c r="D8" s="47">
        <f t="shared" si="3"/>
        <v>0</v>
      </c>
      <c r="E8" s="47">
        <f t="shared" si="3"/>
        <v>0</v>
      </c>
      <c r="G8" s="393" t="s">
        <v>126</v>
      </c>
      <c r="H8" s="393"/>
      <c r="I8" s="393"/>
      <c r="J8" s="393"/>
      <c r="K8" s="393"/>
      <c r="L8" s="68" t="s">
        <v>128</v>
      </c>
      <c r="M8" s="69">
        <f>B4+B8+B12+B16</f>
        <v>0</v>
      </c>
      <c r="N8" s="69">
        <f>C4+C8+C12+C16</f>
        <v>0</v>
      </c>
      <c r="O8" s="69">
        <f>D4+D8+D12+D16</f>
        <v>0</v>
      </c>
      <c r="P8" s="69">
        <f>E4+E8+E12+E16</f>
        <v>0</v>
      </c>
      <c r="R8" s="68" t="s">
        <v>128</v>
      </c>
      <c r="S8" s="123" t="str">
        <f>IFERROR(S4*(M8/(M8+M9)), "0")</f>
        <v>0</v>
      </c>
      <c r="T8" s="123" t="str">
        <f t="shared" ref="T8:V8" si="4">IFERROR(T4*(N8/(N8+N9)), "0")</f>
        <v>0</v>
      </c>
      <c r="U8" s="123" t="str">
        <f t="shared" si="4"/>
        <v>0</v>
      </c>
      <c r="V8" s="123" t="str">
        <f t="shared" si="4"/>
        <v>0</v>
      </c>
    </row>
    <row r="9" spans="1:22" ht="15" x14ac:dyDescent="0.25">
      <c r="A9" s="31" t="s">
        <v>416</v>
      </c>
      <c r="B9" s="48">
        <f>SUMIF('Commodities-NSP'!$C$10:$C$35, "NSP_High_Priority", 'Commodities-NSP'!$E$10:$E$35)</f>
        <v>0</v>
      </c>
      <c r="C9" s="48">
        <f>SUMIF('Commodities-NSP'!$C$10:$C$35, "NSP_High_Priority", 'Commodities-NSP'!$F$10:$F$35)</f>
        <v>0</v>
      </c>
      <c r="D9" s="48">
        <f>SUMIF('Commodities-OST'!$C$10:$C$36, "OST_High_Priority", 'Commodities-OST'!$E$10:$E$36)</f>
        <v>0</v>
      </c>
      <c r="E9" s="48">
        <f>SUMIF('Commodities-OST'!$C$10:$C$36, "OST_High_Priority", 'Commodities-OST'!$F$10:$F$36)</f>
        <v>0</v>
      </c>
      <c r="G9" s="53"/>
      <c r="H9" s="387">
        <f>YearOne</f>
        <v>2012</v>
      </c>
      <c r="I9" s="387"/>
      <c r="J9" s="387">
        <f>YearTwo</f>
        <v>2013</v>
      </c>
      <c r="K9" s="387"/>
      <c r="L9" s="68" t="s">
        <v>129</v>
      </c>
      <c r="M9" s="69">
        <f>B21+B25+B29+B33</f>
        <v>0</v>
      </c>
      <c r="N9" s="69">
        <f>C21+C25+C29+C33</f>
        <v>0</v>
      </c>
      <c r="O9" s="69">
        <f>D21+D25+D29+D33</f>
        <v>0</v>
      </c>
      <c r="P9" s="69">
        <f>E21+E25+E29+E33</f>
        <v>0</v>
      </c>
      <c r="R9" s="68" t="s">
        <v>129</v>
      </c>
      <c r="S9" s="123" t="str">
        <f>IFERROR(S4*(M9/(M8+M9)), "0")</f>
        <v>0</v>
      </c>
      <c r="T9" s="123" t="str">
        <f>IFERROR(T4*(N9/(N8+N9)), "0")</f>
        <v>0</v>
      </c>
      <c r="U9" s="123" t="str">
        <f>IFERROR(U4*(O9/(O8+O9)), "0")</f>
        <v>0</v>
      </c>
      <c r="V9" s="123" t="str">
        <f>IFERROR(V4*(P9/(P8+P9)), "0")</f>
        <v>0</v>
      </c>
    </row>
    <row r="10" spans="1:22" x14ac:dyDescent="0.2">
      <c r="A10" s="31" t="s">
        <v>417</v>
      </c>
      <c r="B10" s="48">
        <f>SUMIF('Commodities-NSP'!$C$10:$C$35, "NSP_Medium_Priority", 'Commodities-NSP'!$E$10:$E$35)</f>
        <v>0</v>
      </c>
      <c r="C10" s="48">
        <f>SUMIF('Commodities-NSP'!$C$10:$C$35, "NSP_Medium_Priority", 'Commodities-NSP'!$F$10:$F$35)</f>
        <v>0</v>
      </c>
      <c r="D10" s="48">
        <f>SUMIF('Commodities-OST'!$C$10:$C$36, "OST_Medium_Priority", 'Commodities-OST'!$E$10:$E$36)</f>
        <v>0</v>
      </c>
      <c r="E10" s="48">
        <f>SUMIF('Commodities-OST'!$C$10:$C$36, "OST_Medium_Priority", 'Commodities-OST'!$F$10:$F$36)</f>
        <v>0</v>
      </c>
      <c r="G10" s="2" t="s">
        <v>80</v>
      </c>
      <c r="H10" s="385">
        <f>D4+D8+D12+D16</f>
        <v>0</v>
      </c>
      <c r="I10" s="386"/>
      <c r="J10" s="385">
        <f>E4+E8+E12+E16</f>
        <v>0</v>
      </c>
      <c r="K10" s="386"/>
      <c r="L10" s="402" t="s">
        <v>73</v>
      </c>
      <c r="M10" s="403"/>
      <c r="N10" s="403"/>
      <c r="O10" s="403"/>
      <c r="P10" s="404"/>
      <c r="R10" s="402" t="s">
        <v>73</v>
      </c>
      <c r="S10" s="403"/>
      <c r="T10" s="403"/>
      <c r="U10" s="403"/>
      <c r="V10" s="404"/>
    </row>
    <row r="11" spans="1:22" x14ac:dyDescent="0.2">
      <c r="A11" s="31" t="s">
        <v>418</v>
      </c>
      <c r="B11" s="48">
        <f>SUMIF('Commodities-NSP'!$C$10:$C$35, "NSP_Low_Priority", 'Commodities-NSP'!$E$10:$E$35)</f>
        <v>0</v>
      </c>
      <c r="C11" s="48">
        <f>SUMIF('Commodities-NSP'!$C$10:$C$35, "NSP_Low_Priority", 'Commodities-NSP'!$F$10:$F$35)</f>
        <v>0</v>
      </c>
      <c r="D11" s="48">
        <f>SUMIF('Commodities-OST'!$C$10:$C$36, "OST_Low_Priority", 'Commodities-OST'!$E$10:$E$36)</f>
        <v>0</v>
      </c>
      <c r="E11" s="48">
        <f>SUMIF('Commodities-OST'!$C$10:$C$36, "OST_Low_Priority", 'Commodities-OST'!$F$10:$F$36)</f>
        <v>0</v>
      </c>
      <c r="G11" s="2" t="s">
        <v>162</v>
      </c>
      <c r="H11" s="48">
        <f>D5+D9+D13+D17</f>
        <v>0</v>
      </c>
      <c r="I11" s="30" t="e">
        <f>H11/H10</f>
        <v>#DIV/0!</v>
      </c>
      <c r="J11" s="48">
        <f>E5+E9+E13+E17</f>
        <v>0</v>
      </c>
      <c r="K11" s="30" t="e">
        <f>J11/J10</f>
        <v>#DIV/0!</v>
      </c>
      <c r="L11" s="2" t="s">
        <v>432</v>
      </c>
      <c r="M11" s="48" t="str">
        <f>IFERROR(B5+B9+B13+B17+B22+B26+B30+B34," ")</f>
        <v xml:space="preserve"> </v>
      </c>
      <c r="N11" s="48" t="str">
        <f t="shared" ref="N11:P11" si="5">IFERROR(C5+C9+C13+C17+C22+C26+C30+C34," ")</f>
        <v xml:space="preserve"> </v>
      </c>
      <c r="O11" s="48" t="str">
        <f t="shared" si="5"/>
        <v xml:space="preserve"> </v>
      </c>
      <c r="P11" s="48" t="str">
        <f t="shared" si="5"/>
        <v xml:space="preserve"> </v>
      </c>
      <c r="R11" s="2" t="s">
        <v>432</v>
      </c>
      <c r="S11" s="104" t="str">
        <f>IFERROR(S4*(M11/($M$11+$M$12+$M$13)), "0")</f>
        <v>0</v>
      </c>
      <c r="T11" s="104" t="str">
        <f>IFERROR(T4*(N11/(N11+N12+N13)), "0")</f>
        <v>0</v>
      </c>
      <c r="U11" s="104" t="str">
        <f>IFERROR(U4*(O11/(O11+O12+O13)), "0")</f>
        <v>0</v>
      </c>
      <c r="V11" s="104" t="str">
        <f>IFERROR(V4*(P11/(P11+P12+P13)), "0")</f>
        <v>0</v>
      </c>
    </row>
    <row r="12" spans="1:22" ht="15" x14ac:dyDescent="0.25">
      <c r="A12" s="29" t="s">
        <v>342</v>
      </c>
      <c r="B12" s="47">
        <f>SUM(B13:B15)</f>
        <v>0</v>
      </c>
      <c r="C12" s="47">
        <f t="shared" ref="C12:E12" si="6">SUM(C13:C15)</f>
        <v>0</v>
      </c>
      <c r="D12" s="47">
        <f t="shared" si="6"/>
        <v>0</v>
      </c>
      <c r="E12" s="47">
        <f t="shared" si="6"/>
        <v>0</v>
      </c>
      <c r="G12" s="2" t="s">
        <v>163</v>
      </c>
      <c r="H12" s="48">
        <f>D6+D10+D14+D18</f>
        <v>0</v>
      </c>
      <c r="I12" s="30" t="e">
        <f>H12/H10</f>
        <v>#DIV/0!</v>
      </c>
      <c r="J12" s="48">
        <f t="shared" ref="J12:J13" si="7">E6+E10+E14+E18</f>
        <v>0</v>
      </c>
      <c r="K12" s="30" t="e">
        <f>J12/J10</f>
        <v>#DIV/0!</v>
      </c>
      <c r="L12" s="2" t="s">
        <v>433</v>
      </c>
      <c r="M12" s="48" t="str">
        <f>IFERROR(B6+B10+B14+B18+B23+B27+B31+B35," ")</f>
        <v xml:space="preserve"> </v>
      </c>
      <c r="N12" s="48" t="str">
        <f t="shared" ref="N12:P12" si="8">IFERROR(C6+C10+C14+C18+C23+C27+C31+C35," ")</f>
        <v xml:space="preserve"> </v>
      </c>
      <c r="O12" s="48" t="str">
        <f t="shared" si="8"/>
        <v xml:space="preserve"> </v>
      </c>
      <c r="P12" s="48" t="str">
        <f t="shared" si="8"/>
        <v xml:space="preserve"> </v>
      </c>
      <c r="R12" s="2" t="s">
        <v>433</v>
      </c>
      <c r="S12" s="104" t="str">
        <f>IFERROR(S4*(M12/(M11+M12+M13)), "0")</f>
        <v>0</v>
      </c>
      <c r="T12" s="104" t="str">
        <f>IFERROR(T4*(N12/(N11+N12+N13)), "0")</f>
        <v>0</v>
      </c>
      <c r="U12" s="104" t="str">
        <f>IFERROR(U4*(O12/(O11+O12+O13)), "0")</f>
        <v>0</v>
      </c>
      <c r="V12" s="104" t="str">
        <f>IFERROR(V4*(P12/(P11+P12+P13)), "0")</f>
        <v>0</v>
      </c>
    </row>
    <row r="13" spans="1:22" x14ac:dyDescent="0.2">
      <c r="A13" s="31" t="s">
        <v>416</v>
      </c>
      <c r="B13" s="48">
        <f>SUMIF('Other direct-NSP&amp;OST'!$C$11:$C$21, "NSP_High_Priority", 'Other direct-NSP&amp;OST'!E11:E21)</f>
        <v>0</v>
      </c>
      <c r="C13" s="48">
        <f>SUMIF('Other direct-NSP&amp;OST'!$C$11:$C$21, "NSP_High_Priority", 'Other direct-NSP&amp;OST'!F11:F21)</f>
        <v>0</v>
      </c>
      <c r="D13" s="48">
        <f>SUMIF('Other direct-NSP&amp;OST'!$C$23:$C$31, "OST_High_Priority", 'Other direct-NSP&amp;OST'!E23:E31)</f>
        <v>0</v>
      </c>
      <c r="E13" s="48">
        <f>SUMIF('Other direct-NSP&amp;OST'!$C$23:$C$31, "OST_High_Priority", 'Other direct-NSP&amp;OST'!F23:F31)</f>
        <v>0</v>
      </c>
      <c r="G13" s="2" t="s">
        <v>164</v>
      </c>
      <c r="H13" s="48">
        <f>D7+D11+D15+D19</f>
        <v>0</v>
      </c>
      <c r="I13" s="30" t="e">
        <f>H13/H10</f>
        <v>#DIV/0!</v>
      </c>
      <c r="J13" s="48">
        <f t="shared" si="7"/>
        <v>0</v>
      </c>
      <c r="K13" s="67" t="e">
        <f>J13/J10</f>
        <v>#DIV/0!</v>
      </c>
      <c r="L13" s="2" t="s">
        <v>434</v>
      </c>
      <c r="M13" s="48" t="str">
        <f>IFERROR(B7+B11+B15+B19+B24+B28+B32+B36, "")</f>
        <v/>
      </c>
      <c r="N13" s="48" t="str">
        <f t="shared" ref="N13:P13" si="9">IFERROR(C7+C11+C15+C19+C24+C28+C32+C36, "")</f>
        <v/>
      </c>
      <c r="O13" s="48" t="str">
        <f t="shared" si="9"/>
        <v/>
      </c>
      <c r="P13" s="48" t="str">
        <f t="shared" si="9"/>
        <v/>
      </c>
      <c r="R13" s="2" t="s">
        <v>434</v>
      </c>
      <c r="S13" s="104" t="str">
        <f>IFERROR(S4*(M13/(M11+M12+M13)), "0")</f>
        <v>0</v>
      </c>
      <c r="T13" s="104" t="str">
        <f>IFERROR(T4*(N13/(N11+N12+N13)), "0")</f>
        <v>0</v>
      </c>
      <c r="U13" s="104" t="str">
        <f>IFERROR(U4*(O13/(O11+O12+O13)), "0")</f>
        <v>0</v>
      </c>
      <c r="V13" s="104" t="str">
        <f>IFERROR(V4*(P13/(P11+P12+P13)), "0")</f>
        <v>0</v>
      </c>
    </row>
    <row r="14" spans="1:22" x14ac:dyDescent="0.2">
      <c r="A14" s="31" t="s">
        <v>417</v>
      </c>
      <c r="B14" s="48">
        <f>SUMIF('Other direct-NSP&amp;OST'!$C$11:$C$21, "NSP_Medium_Priority", 'Other direct-NSP&amp;OST'!E11:E21)</f>
        <v>0</v>
      </c>
      <c r="C14" s="48">
        <f>SUMIF('Other direct-NSP&amp;OST'!$C$11:$C$21, "NSP_Medium_Priority", 'Other direct-NSP&amp;OST'!F11:F21)</f>
        <v>0</v>
      </c>
      <c r="D14" s="48">
        <f>SUMIF('Other direct-NSP&amp;OST'!$C$23:$C$31, "OST_Medium_Priority", 'Other direct-NSP&amp;OST'!E23:E31)</f>
        <v>0</v>
      </c>
      <c r="E14" s="48">
        <f>SUMIF('Other direct-NSP&amp;OST'!$C$23:$C$31, "OST_Medium_Priority", 'Other direct-NSP&amp;OST'!F23:F31)</f>
        <v>0</v>
      </c>
      <c r="L14" s="402" t="s">
        <v>528</v>
      </c>
      <c r="M14" s="403"/>
      <c r="N14" s="403"/>
      <c r="O14" s="403"/>
      <c r="P14" s="404"/>
      <c r="R14" s="402" t="s">
        <v>528</v>
      </c>
      <c r="S14" s="403"/>
      <c r="T14" s="403"/>
      <c r="U14" s="403"/>
      <c r="V14" s="404"/>
    </row>
    <row r="15" spans="1:22" x14ac:dyDescent="0.2">
      <c r="A15" s="31" t="s">
        <v>418</v>
      </c>
      <c r="B15" s="48">
        <f>SUMIF('Other direct-NSP&amp;OST'!$C$11:$C$21, "NSP_Low_Priority", 'Other direct-NSP&amp;OST'!E11:E21)</f>
        <v>0</v>
      </c>
      <c r="C15" s="48">
        <f>SUMIF('Other direct-NSP&amp;OST'!$C$11:$C$21, "NSP_Low_Priority", 'Other direct-NSP&amp;OST'!F11:F21)</f>
        <v>0</v>
      </c>
      <c r="D15" s="48">
        <f>SUMIF('Other direct-NSP&amp;OST'!$C$23:$C$31, "OST_Low_Priority", 'Other direct-NSP&amp;OST'!E23:E31)</f>
        <v>0</v>
      </c>
      <c r="E15" s="48">
        <f>SUMIF('Other direct-NSP&amp;OST'!$C$23:$C$31, "OST_Low_Priority", 'Other direct-NSP&amp;OST'!F23:F31)</f>
        <v>0</v>
      </c>
      <c r="L15" s="2" t="s">
        <v>473</v>
      </c>
      <c r="M15" s="48">
        <f>B42+B46+B50+B54+B58+B62+B66</f>
        <v>0</v>
      </c>
      <c r="N15" s="48">
        <f t="shared" ref="N15:P15" si="10">C42+C46+C50+C54+C58+C62+C66</f>
        <v>0</v>
      </c>
      <c r="O15" s="48">
        <f t="shared" si="10"/>
        <v>0</v>
      </c>
      <c r="P15" s="48">
        <f t="shared" si="10"/>
        <v>0</v>
      </c>
      <c r="R15" s="2" t="s">
        <v>473</v>
      </c>
      <c r="S15" s="104" t="str">
        <f>IFERROR($S$4*(M15/($M$15+$M$16+$M$17)), "0")</f>
        <v>0</v>
      </c>
      <c r="T15" s="104" t="str">
        <f>IFERROR($T$4*(N15/($N$15+$N$16+$N$17)), "0")</f>
        <v>0</v>
      </c>
      <c r="U15" s="104" t="str">
        <f>IFERROR($U$4*(O15/($O$15+$O$16+$O$17)), "0")</f>
        <v>0</v>
      </c>
      <c r="V15" s="104" t="str">
        <f>IFERROR($V$4*(P15/($P$15+$P$16+$P$17)), "0")</f>
        <v>0</v>
      </c>
    </row>
    <row r="16" spans="1:22" ht="15" x14ac:dyDescent="0.25">
      <c r="A16" s="29" t="s">
        <v>343</v>
      </c>
      <c r="B16" s="47">
        <f>SUM(B17:B19)</f>
        <v>0</v>
      </c>
      <c r="C16" s="47">
        <f t="shared" ref="C16:E16" si="11">SUM(C17:C19)</f>
        <v>0</v>
      </c>
      <c r="D16" s="47">
        <f t="shared" si="11"/>
        <v>0</v>
      </c>
      <c r="E16" s="47">
        <f t="shared" si="11"/>
        <v>0</v>
      </c>
      <c r="L16" s="2" t="s">
        <v>529</v>
      </c>
      <c r="M16" s="48">
        <f t="shared" ref="M16:M17" si="12">B43+B47+B51+B55+B59+B63+B67</f>
        <v>0</v>
      </c>
      <c r="N16" s="48">
        <f t="shared" ref="N16:N17" si="13">C43+C47+C51+C55+C59+C63+C67</f>
        <v>0</v>
      </c>
      <c r="O16" s="48">
        <f t="shared" ref="O16:O17" si="14">D43+D47+D51+D55+D59+D63+D67</f>
        <v>0</v>
      </c>
      <c r="P16" s="48">
        <f t="shared" ref="P16" si="15">E43+E47+E51+E55+E59+E63+E67</f>
        <v>0</v>
      </c>
      <c r="R16" s="2" t="s">
        <v>529</v>
      </c>
      <c r="S16" s="104" t="str">
        <f t="shared" ref="S16:S17" si="16">IFERROR($S$4*(M16/($M$15+$M$16+$M$17)), "0")</f>
        <v>0</v>
      </c>
      <c r="T16" s="104" t="str">
        <f t="shared" ref="T16:T17" si="17">IFERROR($T$4*(N16/($N$15+$N$16+$N$17)), "0")</f>
        <v>0</v>
      </c>
      <c r="U16" s="104" t="str">
        <f t="shared" ref="U16:U17" si="18">IFERROR($U$4*(O16/($O$15+$O$16+$O$17)), "0")</f>
        <v>0</v>
      </c>
      <c r="V16" s="104" t="str">
        <f t="shared" ref="V16:V17" si="19">IFERROR($V$4*(P16/($P$15+$P$16+$P$17)), "0")</f>
        <v>0</v>
      </c>
    </row>
    <row r="17" spans="1:22" x14ac:dyDescent="0.2">
      <c r="A17" s="31" t="s">
        <v>416</v>
      </c>
      <c r="B17" s="104">
        <f>IFERROR(SUMPRODUCT('Med equip-NSP-HIDE'!$C$4:$C$149, 'Med equip-NSP-HIDE'!$F$4:$F$149)+SUMPRODUCT('Med equip-NSP-HIDE'!$K$4:$K$149,'Med equip-NSP-HIDE'!$N$4:$N$149)+SUMPRODUCT('Med equip-NSP-HIDE'!$S$4:$S$149,'Med equip-NSP-HIDE'!$V$4:$V$149)+SUMPRODUCT('Med equip-NSP-HIDE'!$AA$4:$AA$149,'Med equip-NSP-HIDE'!$AD$4:$AD$149)+SUMPRODUCT('Med equip-NSP-HIDE'!$AI$4:$AI$149,'Med equip-NSP-HIDE'!$AL$4:$AL$149)+SUMPRODUCT('Med equip-NSP-HIDE'!$AQ$4:$AQ$149,'Med equip-NSP-HIDE'!$AT$4:$AT$149)+SUMPRODUCT('Med equip-NSP-HIDE'!$AY$4:$AY$149,'Med equip-NSP-HIDE'!$BB$4:$BB$149)+SUMPRODUCT('Med equip-NSP-HIDE'!$BG$4:$BG$149,'Med equip-NSP-HIDE'!$BJ$4:$BJ$149), "0")</f>
        <v>0</v>
      </c>
      <c r="C17" s="104">
        <f>IFERROR(SUMPRODUCT('Med equip-NSP-HIDE'!$E$4:$E$149, 'Med equip-NSP-HIDE'!$F$4:$F$149)+SUMPRODUCT('Med equip-NSP-HIDE'!$M$4:$M$149,'Med equip-NSP-HIDE'!$N$4:$N$149)+SUMPRODUCT('Med equip-NSP-HIDE'!$U$4:$U$149,'Med equip-NSP-HIDE'!$V$4:$V$149)+SUMPRODUCT('Med equip-NSP-HIDE'!$AC$4:$AC$149,'Med equip-NSP-HIDE'!$AD$4:$AD$149)+SUMPRODUCT('Med equip-NSP-HIDE'!$AK$4:$AK$149,'Med equip-NSP-HIDE'!$AL$4:$AL$149)+SUMPRODUCT('Med equip-NSP-HIDE'!$AS$4:$AS$149,'Med equip-NSP-HIDE'!$AT$4:$AT$149)+SUMPRODUCT('Med equip-NSP-HIDE'!$BA$4:$BA$149,'Med equip-NSP-HIDE'!$BB$4:$BB$149)+SUMPRODUCT('Med equip-NSP-HIDE'!$BI$4:$BI$149,'Med equip-NSP-HIDE'!$BJ$4:$BJ$149), "0")</f>
        <v>0</v>
      </c>
      <c r="D17" s="104">
        <f>IFERROR(SUMPRODUCT('Med equip-OST-HIDE'!$C$4:$C$149, 'Med equip-OST-HIDE'!$F$4:$F$149)+SUMPRODUCT('Med equip-OST-HIDE'!$K$4:$K$149,'Med equip-OST-HIDE'!$N$4:$N$149)+SUMPRODUCT('Med equip-OST-HIDE'!$S$4:$S$149,'Med equip-OST-HIDE'!$V$4:$V$149)+SUMPRODUCT('Med equip-OST-HIDE'!$AA$4:$AA$149,'Med equip-OST-HIDE'!$AD$4:$AD$149)+SUMPRODUCT('Med equip-OST-HIDE'!$AI$4:$AI$149,'Med equip-OST-HIDE'!$AL$4:$AL$149)+SUMPRODUCT('Med equip-OST-HIDE'!$AQ$4:$AQ$149,'Med equip-OST-HIDE'!$AT$4:$AT$149)+SUMPRODUCT('Med equip-OST-HIDE'!$AY$4:$AY$149,'Med equip-OST-HIDE'!$BB$4:$BB$149)+SUMPRODUCT('Med equip-OST-HIDE'!$BG$4:$BG$149,'Med equip-OST-HIDE'!$BJ$4:$BJ$149), "0")</f>
        <v>0</v>
      </c>
      <c r="E17" s="104">
        <f>IFERROR(SUMPRODUCT('Med equip-OST-HIDE'!$E$4:$E$149, 'Med equip-OST-HIDE'!$F$4:$F$149)+SUMPRODUCT('Med equip-OST-HIDE'!$M$4:$M$149,'Med equip-OST-HIDE'!$N$4:$N$149)+SUMPRODUCT('Med equip-OST-HIDE'!$U$4:$U$149,'Med equip-OST-HIDE'!$V$4:$V$149)+SUMPRODUCT('Med equip-OST-HIDE'!$AC$4:$AC$149,'Med equip-OST-HIDE'!$AD$4:$AD$149)+SUMPRODUCT('Med equip-OST-HIDE'!$AK$4:$AK$149,'Med equip-OST-HIDE'!$AL$4:$AL$149)+SUMPRODUCT('Med equip-OST-HIDE'!$AS$4:$AS$149,'Med equip-OST-HIDE'!$AT$4:$AT$149)+SUMPRODUCT('Med equip-OST-HIDE'!$BA$4:$BA$149,'Med equip-OST-HIDE'!$BB$4:$BB$149)+SUMPRODUCT('Med equip-OST-HIDE'!$BI$4:$BI$149,'Med equip-OST-HIDE'!$BJ$4:$BJ$149), "0")</f>
        <v>0</v>
      </c>
      <c r="L17" s="2" t="s">
        <v>236</v>
      </c>
      <c r="M17" s="48">
        <f t="shared" si="12"/>
        <v>0</v>
      </c>
      <c r="N17" s="48">
        <f t="shared" si="13"/>
        <v>0</v>
      </c>
      <c r="O17" s="48">
        <f t="shared" si="14"/>
        <v>0</v>
      </c>
      <c r="P17" s="48">
        <f>E44+E48+E52+E56+E60+E64+E68</f>
        <v>0</v>
      </c>
      <c r="R17" s="2" t="s">
        <v>236</v>
      </c>
      <c r="S17" s="104" t="str">
        <f t="shared" si="16"/>
        <v>0</v>
      </c>
      <c r="T17" s="104" t="str">
        <f t="shared" si="17"/>
        <v>0</v>
      </c>
      <c r="U17" s="104" t="str">
        <f t="shared" si="18"/>
        <v>0</v>
      </c>
      <c r="V17" s="104" t="str">
        <f t="shared" si="19"/>
        <v>0</v>
      </c>
    </row>
    <row r="18" spans="1:22" x14ac:dyDescent="0.2">
      <c r="A18" s="31" t="s">
        <v>417</v>
      </c>
      <c r="B18" s="104">
        <f>IFERROR(SUMPRODUCT('Med equip-NSP-HIDE'!$C$4:$C$149, 'Med equip-NSP-HIDE'!$G$4:$G$149)+SUMPRODUCT('Med equip-NSP-HIDE'!$K$4:$K$149,'Med equip-NSP-HIDE'!$O$4:$O$149)+SUMPRODUCT('Med equip-NSP-HIDE'!$S$4:$S$149,'Med equip-NSP-HIDE'!$W$4:$W$149)+SUMPRODUCT('Med equip-NSP-HIDE'!$AA$4:$AA$149,'Med equip-NSP-HIDE'!$AE$4:$AE$149)+SUMPRODUCT('Med equip-NSP-HIDE'!$AI$4:$AI$149,'Med equip-NSP-HIDE'!$AM$4:$AM$149)+SUMPRODUCT('Med equip-NSP-HIDE'!$AQ$4:$AQ$149,'Med equip-NSP-HIDE'!$AU$4:$AU$149)+SUMPRODUCT('Med equip-NSP-HIDE'!$AY$4:$AY$149,'Med equip-NSP-HIDE'!$BC$4:$BC$149)+SUMPRODUCT('Med equip-NSP-HIDE'!$BG$4:$BG$149,'Med equip-NSP-HIDE'!$BK$4:$BK$149), "0")</f>
        <v>0</v>
      </c>
      <c r="C18" s="104">
        <f>IFERROR(SUMPRODUCT('Med equip-NSP-HIDE'!$E$4:$E$149, 'Med equip-NSP-HIDE'!$G$4:$G$149)+SUMPRODUCT('Med equip-NSP-HIDE'!$M$4:$M$149,'Med equip-NSP-HIDE'!$O$4:$O$149)+SUMPRODUCT('Med equip-NSP-HIDE'!$U$4:$U$149,'Med equip-NSP-HIDE'!$W$4:$W$149)+SUMPRODUCT('Med equip-NSP-HIDE'!$AC$4:$AC$149,'Med equip-NSP-HIDE'!$AE$4:$AE$149)+SUMPRODUCT('Med equip-NSP-HIDE'!$AK$4:$AK$149,'Med equip-NSP-HIDE'!$AM$4:$AM$149)+SUMPRODUCT('Med equip-NSP-HIDE'!$AS$4:$AS$149,'Med equip-NSP-HIDE'!$AU$4:$AU$149)+SUMPRODUCT('Med equip-NSP-HIDE'!$BA$4:$BA$149,'Med equip-NSP-HIDE'!$BC$4:$BC$149)+SUMPRODUCT('Med equip-NSP-HIDE'!$BI$4:$BI$149,'Med equip-NSP-HIDE'!$BK$4:$BK$149), "0")</f>
        <v>0</v>
      </c>
      <c r="D18" s="104">
        <f>IFERROR(SUMPRODUCT('Med equip-OST-HIDE'!$C$4:$C$149, 'Med equip-OST-HIDE'!$G$4:$G$149)+SUMPRODUCT('Med equip-OST-HIDE'!$K$4:$K$149,'Med equip-OST-HIDE'!$O$4:$O$149)+SUMPRODUCT('Med equip-OST-HIDE'!$S$4:$S$149,'Med equip-OST-HIDE'!$W$4:$W$149)+SUMPRODUCT('Med equip-OST-HIDE'!$AA$4:$AA$149,'Med equip-OST-HIDE'!$AE$4:$AE$149)+SUMPRODUCT('Med equip-OST-HIDE'!$AI$4:$AI$149,'Med equip-OST-HIDE'!$AM$4:$AM$149)+SUMPRODUCT('Med equip-OST-HIDE'!$AQ$4:$AQ$149,'Med equip-OST-HIDE'!$AU$4:$AU$149)+SUMPRODUCT('Med equip-OST-HIDE'!$AY$4:$AY$149,'Med equip-OST-HIDE'!$BC$4:$BC$149)+SUMPRODUCT('Med equip-OST-HIDE'!$BG$4:$BG$149,'Med equip-OST-HIDE'!$BK$4:$BK$149), "0")</f>
        <v>0</v>
      </c>
      <c r="E18" s="104">
        <f>IFERROR(SUMPRODUCT('Med equip-OST-HIDE'!$E$4:$E$149, 'Med equip-OST-HIDE'!$G$4:$G$149)+SUMPRODUCT('Med equip-OST-HIDE'!$M$4:$M$149,'Med equip-OST-HIDE'!$O$4:$O$149)+SUMPRODUCT('Med equip-OST-HIDE'!$U$4:$U$149,'Med equip-OST-HIDE'!$W$4:$W$149)+SUMPRODUCT('Med equip-OST-HIDE'!$AC$4:$AC$149,'Med equip-OST-HIDE'!$AE$4:$AE$149)+SUMPRODUCT('Med equip-OST-HIDE'!$AK$4:$AK$149,'Med equip-OST-HIDE'!$AM$4:$AM$149)+SUMPRODUCT('Med equip-OST-HIDE'!$AS$4:$AS$149,'Med equip-OST-HIDE'!$AU$4:$AU$149)+SUMPRODUCT('Med equip-OST-HIDE'!$BA$4:$BA$149,'Med equip-OST-HIDE'!$BC$4:$BC$149)+SUMPRODUCT('Med equip-OST-HIDE'!$BI$4:$BI$149,'Med equip-OST-HIDE'!$BK$4:$BK$149), "0")</f>
        <v>0</v>
      </c>
      <c r="L18" s="127"/>
      <c r="M18" s="128"/>
      <c r="N18" s="128"/>
      <c r="O18" s="128"/>
      <c r="P18" s="128"/>
      <c r="R18" s="127"/>
      <c r="S18" s="129"/>
      <c r="T18" s="129"/>
      <c r="U18" s="129"/>
      <c r="V18" s="129"/>
    </row>
    <row r="19" spans="1:22" x14ac:dyDescent="0.2">
      <c r="A19" s="31" t="s">
        <v>418</v>
      </c>
      <c r="B19" s="104">
        <f>IFERROR(SUMPRODUCT('Med equip-NSP-HIDE'!$C$4:$C$149, 'Med equip-NSP-HIDE'!$H$4:$H$149)+SUMPRODUCT('Med equip-NSP-HIDE'!$K$4:$K$149,'Med equip-NSP-HIDE'!$P$4:$P$149)+SUMPRODUCT('Med equip-NSP-HIDE'!$S$4:$S$149,'Med equip-NSP-HIDE'!$X$4:$X$149)+SUMPRODUCT('Med equip-NSP-HIDE'!$AA$4:$AA$149,'Med equip-NSP-HIDE'!$AF$4:$AF$149)+SUMPRODUCT('Med equip-NSP-HIDE'!$AI$4:$AI$149,'Med equip-NSP-HIDE'!$AN$4:$AN$149)+SUMPRODUCT('Med equip-NSP-HIDE'!$AQ$4:$AQ$149,'Med equip-NSP-HIDE'!$AV$4:$AV$149)+SUMPRODUCT('Med equip-NSP-HIDE'!$AY$4:$AY$149,'Med equip-NSP-HIDE'!$BD$4:$BD$149)+SUMPRODUCT('Med equip-NSP-HIDE'!$BG$4:$BG$149,'Med equip-NSP-HIDE'!$BL$4:$BL$149), "0")</f>
        <v>0</v>
      </c>
      <c r="C19" s="104">
        <f>IFERROR(SUMPRODUCT('Med equip-NSP-HIDE'!$E$4:$E$149, 'Med equip-NSP-HIDE'!$H$4:$H$149)+SUMPRODUCT('Med equip-NSP-HIDE'!$M$4:$M$149,'Med equip-NSP-HIDE'!$P$4:$P$149)+SUMPRODUCT('Med equip-NSP-HIDE'!$U$4:$U$149,'Med equip-NSP-HIDE'!$X$4:$X$149)+SUMPRODUCT('Med equip-NSP-HIDE'!$AC$4:$AC$149,'Med equip-NSP-HIDE'!$AF$4:$AF$149)+SUMPRODUCT('Med equip-NSP-HIDE'!$AK$4:$AK$149,'Med equip-NSP-HIDE'!$AN$4:$AN$149)+SUMPRODUCT('Med equip-NSP-HIDE'!$AS$4:$AS$149,'Med equip-NSP-HIDE'!$AV$4:$AV$149)+SUMPRODUCT('Med equip-NSP-HIDE'!$BA$4:$BA$149,'Med equip-NSP-HIDE'!$BD$4:$BD$149)+SUMPRODUCT('Med equip-NSP-HIDE'!$BI$4:$BI$149,'Med equip-NSP-HIDE'!$BL$4:$BL$149), "0")</f>
        <v>0</v>
      </c>
      <c r="D19" s="104">
        <f>IFERROR(SUMPRODUCT('Med equip-OST-HIDE'!$C$4:$C$149, 'Med equip-OST-HIDE'!$H$4:$H$149)+SUMPRODUCT('Med equip-OST-HIDE'!$K$4:$K$149,'Med equip-OST-HIDE'!$P$4:$P$149)+SUMPRODUCT('Med equip-OST-HIDE'!$S$4:$S$149,'Med equip-OST-HIDE'!$X$4:$X$149)+SUMPRODUCT('Med equip-OST-HIDE'!$AA$4:$AA$149,'Med equip-OST-HIDE'!$AF$4:$AF$149)+SUMPRODUCT('Med equip-OST-HIDE'!$AI$4:$AI$149,'Med equip-OST-HIDE'!$AN$4:$AN$149)+SUMPRODUCT('Med equip-OST-HIDE'!$AQ$4:$AQ$149,'Med equip-OST-HIDE'!$AV$4:$AV$149)+SUMPRODUCT('Med equip-OST-HIDE'!$AY$4:$AY$149,'Med equip-OST-HIDE'!$BD$4:$BD$149)+SUMPRODUCT('Med equip-OST-HIDE'!$BG$4:$BG$149,'Med equip-OST-HIDE'!$BL$4:$BL$149), "0")</f>
        <v>0</v>
      </c>
      <c r="E19" s="104">
        <f>IFERROR(SUMPRODUCT('Med equip-OST-HIDE'!$E$4:$E$149, 'Med equip-OST-HIDE'!$H$4:$H$149)+SUMPRODUCT('Med equip-OST-HIDE'!$M$4:$M$149,'Med equip-OST-HIDE'!$P$4:$P$149)+SUMPRODUCT('Med equip-OST-HIDE'!$U$4:$U$149,'Med equip-OST-HIDE'!$X$4:$X$149)+SUMPRODUCT('Med equip-OST-HIDE'!$AC$4:$AC$149,'Med equip-OST-HIDE'!$AF$4:$AF$149)+SUMPRODUCT('Med equip-OST-HIDE'!$AK$4:$AK$149,'Med equip-OST-HIDE'!$AN$4:$AN$149)+SUMPRODUCT('Med equip-OST-HIDE'!$AS$4:$AS$149,'Med equip-OST-HIDE'!$AV$4:$AV$149)+SUMPRODUCT('Med equip-OST-HIDE'!$BA$4:$BA$149,'Med equip-OST-HIDE'!$BD$4:$BD$149)+SUMPRODUCT('Med equip-OST-HIDE'!$BI$4:$BI$149,'Med equip-OST-HIDE'!$BL$4:$BL$149), "0")</f>
        <v>0</v>
      </c>
    </row>
    <row r="20" spans="1:22" ht="15" x14ac:dyDescent="0.25">
      <c r="A20" s="396" t="s">
        <v>348</v>
      </c>
      <c r="B20" s="397"/>
      <c r="C20" s="397"/>
      <c r="D20" s="397"/>
      <c r="E20" s="398"/>
      <c r="L20" s="399" t="s">
        <v>457</v>
      </c>
      <c r="M20" s="399"/>
      <c r="N20" s="399"/>
      <c r="O20" s="399"/>
      <c r="R20" s="399" t="s">
        <v>458</v>
      </c>
      <c r="S20" s="399"/>
      <c r="T20" s="399"/>
      <c r="U20" s="399"/>
    </row>
    <row r="21" spans="1:22" ht="15" x14ac:dyDescent="0.25">
      <c r="A21" s="29" t="s">
        <v>340</v>
      </c>
      <c r="B21" s="47">
        <f>SUM('Central expenditures-NSP'!C14:C291)+SUM('Central expenditures-NSP'!I12:I18)+SUM('Central expenditures-NSP'!K12:K18)+'Central + Staff calc- HIDE'!F10</f>
        <v>0</v>
      </c>
      <c r="C21" s="47">
        <f>SUM('Central expenditures-NSP'!D14:D291)+SUM('Central expenditures-NSP'!J12:J18)+SUM('Central expenditures-NSP'!L12:L18)+'Central + Staff calc- HIDE'!G10</f>
        <v>0</v>
      </c>
      <c r="D21" s="47">
        <f>SUM('Central expenditures-OST'!C14:C298)+SUM('Central expenditures-OST'!I12:I18)+SUM('Central expenditures-OST'!K12:K18)+'Central + Staff calc- HIDE'!L10</f>
        <v>0</v>
      </c>
      <c r="E21" s="47">
        <f>SUM('Central expenditures-OST'!D14:D298)+SUM('Central expenditures-OST'!J12:J18)+SUM('Central expenditures-OST'!L12:L18)+'Central + Staff calc- HIDE'!M10</f>
        <v>0</v>
      </c>
      <c r="L21" s="29"/>
      <c r="M21" s="50" t="s">
        <v>150</v>
      </c>
      <c r="N21" s="51" t="s">
        <v>151</v>
      </c>
      <c r="O21" s="70" t="s">
        <v>51</v>
      </c>
      <c r="R21" s="29"/>
      <c r="S21" s="119" t="s">
        <v>150</v>
      </c>
      <c r="T21" s="120" t="s">
        <v>151</v>
      </c>
      <c r="U21" s="70" t="s">
        <v>51</v>
      </c>
    </row>
    <row r="22" spans="1:22" ht="15" x14ac:dyDescent="0.25">
      <c r="A22" s="31" t="s">
        <v>416</v>
      </c>
      <c r="B22" s="48" t="str">
        <f>IFERROR(B21*I4, "")</f>
        <v/>
      </c>
      <c r="C22" s="48" t="str">
        <f>IFERROR(C21*K4,"")</f>
        <v/>
      </c>
      <c r="D22" s="48" t="str">
        <f>IFERROR(D21*I11,"")</f>
        <v/>
      </c>
      <c r="E22" s="48" t="str">
        <f>IFERROR(E21*K11,"")</f>
        <v/>
      </c>
      <c r="L22" s="116" t="s">
        <v>49</v>
      </c>
      <c r="M22" s="117">
        <f>M4+N4</f>
        <v>0</v>
      </c>
      <c r="N22" s="117">
        <f>O4+P4</f>
        <v>0</v>
      </c>
      <c r="O22" s="71">
        <f>M22+N22</f>
        <v>0</v>
      </c>
      <c r="R22" s="116" t="s">
        <v>49</v>
      </c>
      <c r="S22" s="117">
        <f>S4+T4</f>
        <v>0</v>
      </c>
      <c r="T22" s="117">
        <f>U4+V4</f>
        <v>0</v>
      </c>
      <c r="U22" s="71">
        <f>S22+T22</f>
        <v>0</v>
      </c>
    </row>
    <row r="23" spans="1:22" ht="15" x14ac:dyDescent="0.25">
      <c r="A23" s="31" t="s">
        <v>417</v>
      </c>
      <c r="B23" s="48" t="str">
        <f>IFERROR(B21*I5,"")</f>
        <v/>
      </c>
      <c r="C23" s="48" t="str">
        <f>IFERROR(C21*K5,"")</f>
        <v/>
      </c>
      <c r="D23" s="48" t="str">
        <f>IFERROR(D21*I12,"")</f>
        <v/>
      </c>
      <c r="E23" s="48" t="str">
        <f>IFERROR(E21*K12,"")</f>
        <v/>
      </c>
      <c r="L23" s="116" t="s">
        <v>50</v>
      </c>
      <c r="M23" s="118" t="str">
        <f>IFERROR((M6+N6)/2, "")</f>
        <v/>
      </c>
      <c r="N23" s="118" t="str">
        <f>IFERROR((O6+P6)/2, "")</f>
        <v/>
      </c>
      <c r="R23" s="116" t="s">
        <v>50</v>
      </c>
      <c r="S23" s="118" t="str">
        <f>M23</f>
        <v/>
      </c>
      <c r="T23" s="118" t="str">
        <f>N23</f>
        <v/>
      </c>
    </row>
    <row r="24" spans="1:22" x14ac:dyDescent="0.2">
      <c r="A24" s="31" t="s">
        <v>418</v>
      </c>
      <c r="B24" s="48" t="str">
        <f>IFERROR(B21*I6,"")</f>
        <v/>
      </c>
      <c r="C24" s="48" t="str">
        <f>IFERROR(C21*K6,"")</f>
        <v/>
      </c>
      <c r="D24" s="48" t="str">
        <f>IFERROR(D21*I13,"")</f>
        <v/>
      </c>
      <c r="E24" s="48" t="str">
        <f>IFERROR(E21*K13,"")</f>
        <v/>
      </c>
    </row>
    <row r="25" spans="1:22" ht="15" x14ac:dyDescent="0.25">
      <c r="A25" s="29" t="s">
        <v>347</v>
      </c>
      <c r="B25" s="47">
        <f>'Central + Staff calc- HIDE'!S23+'Central + Staff calc- HIDE'!R37</f>
        <v>0</v>
      </c>
      <c r="C25" s="47">
        <f>'Central + Staff calc- HIDE'!T23+'Central + Staff calc- HIDE'!S37</f>
        <v>0</v>
      </c>
      <c r="D25" s="47">
        <f>'Central + Staff calc- HIDE'!Y23+'Central + Staff calc- HIDE'!R38</f>
        <v>0</v>
      </c>
      <c r="E25" s="47">
        <f>'Central + Staff calc- HIDE'!Z23+'Central + Staff calc- HIDE'!S38</f>
        <v>0</v>
      </c>
    </row>
    <row r="26" spans="1:22" x14ac:dyDescent="0.2">
      <c r="A26" s="31" t="s">
        <v>416</v>
      </c>
      <c r="B26" s="48" t="str">
        <f>IFERROR(B25*I4,"")</f>
        <v/>
      </c>
      <c r="C26" s="48" t="str">
        <f>IFERROR(C25*K4,"")</f>
        <v/>
      </c>
      <c r="D26" s="48" t="str">
        <f>IFERROR(D25*I11,"")</f>
        <v/>
      </c>
      <c r="E26" s="48" t="str">
        <f>IFERROR(E25*K11,"")</f>
        <v/>
      </c>
    </row>
    <row r="27" spans="1:22" x14ac:dyDescent="0.2">
      <c r="A27" s="31" t="s">
        <v>417</v>
      </c>
      <c r="B27" s="48" t="str">
        <f>IFERROR(B25*I5,"")</f>
        <v/>
      </c>
      <c r="C27" s="48" t="str">
        <f>IFERROR(C25*K5,"")</f>
        <v/>
      </c>
      <c r="D27" s="48" t="str">
        <f>IFERROR(D25*I12,"")</f>
        <v/>
      </c>
      <c r="E27" s="48" t="str">
        <f>IFERROR(E25*K12,"")</f>
        <v/>
      </c>
    </row>
    <row r="28" spans="1:22" x14ac:dyDescent="0.2">
      <c r="A28" s="31" t="s">
        <v>418</v>
      </c>
      <c r="B28" s="48" t="str">
        <f>IFERROR(B25*I6,"")</f>
        <v/>
      </c>
      <c r="C28" s="48" t="str">
        <f>IFERROR(C25*K6,"")</f>
        <v/>
      </c>
      <c r="D28" s="48" t="str">
        <f>IFERROR(D25*I13,"")</f>
        <v/>
      </c>
      <c r="E28" s="48" t="str">
        <f>IFERROR(E25*K13,"")</f>
        <v/>
      </c>
    </row>
    <row r="29" spans="1:22" ht="15" x14ac:dyDescent="0.25">
      <c r="A29" s="29" t="s">
        <v>344</v>
      </c>
      <c r="B29" s="47">
        <f>'NM equip and OH calc-HIDE'!F150</f>
        <v>0</v>
      </c>
      <c r="C29" s="47">
        <f>'NM equip and OH calc-HIDE'!G150</f>
        <v>0</v>
      </c>
      <c r="D29" s="47">
        <f>'NM equip and OH calc-HIDE'!M150</f>
        <v>0</v>
      </c>
      <c r="E29" s="47">
        <f>'NM equip and OH calc-HIDE'!N150</f>
        <v>0</v>
      </c>
    </row>
    <row r="30" spans="1:22" x14ac:dyDescent="0.2">
      <c r="A30" s="31" t="s">
        <v>416</v>
      </c>
      <c r="B30" s="48" t="str">
        <f>IFERROR(B29*I4,"")</f>
        <v/>
      </c>
      <c r="C30" s="48" t="str">
        <f>IFERROR(K4*C29,"")</f>
        <v/>
      </c>
      <c r="D30" s="48" t="str">
        <f>IFERROR(D29*I11,"")</f>
        <v/>
      </c>
      <c r="E30" s="48" t="str">
        <f>IFERROR(E29*K11,"")</f>
        <v/>
      </c>
    </row>
    <row r="31" spans="1:22" x14ac:dyDescent="0.2">
      <c r="A31" s="31" t="s">
        <v>417</v>
      </c>
      <c r="B31" s="48" t="str">
        <f>IFERROR(B29*I5,"")</f>
        <v/>
      </c>
      <c r="C31" s="48" t="str">
        <f>IFERROR(C29*K5,"")</f>
        <v/>
      </c>
      <c r="D31" s="48" t="str">
        <f>IFERROR(D29*I12,"")</f>
        <v/>
      </c>
      <c r="E31" s="48" t="str">
        <f>IFERROR(E29*K12,"")</f>
        <v/>
      </c>
    </row>
    <row r="32" spans="1:22" x14ac:dyDescent="0.2">
      <c r="A32" s="31" t="s">
        <v>418</v>
      </c>
      <c r="B32" s="48" t="str">
        <f>IFERROR(B29*I6,"")</f>
        <v/>
      </c>
      <c r="C32" s="48" t="str">
        <f>IFERROR(C29*K6,"")</f>
        <v/>
      </c>
      <c r="D32" s="48" t="str">
        <f>IFERROR(D29*I13,"")</f>
        <v/>
      </c>
      <c r="E32" s="48" t="str">
        <f>IFERROR(E29*K13,"")</f>
        <v/>
      </c>
    </row>
    <row r="33" spans="1:5" ht="15" x14ac:dyDescent="0.25">
      <c r="A33" s="29" t="s">
        <v>345</v>
      </c>
      <c r="B33" s="47">
        <f>'NM equip and OH calc-HIDE'!Q150</f>
        <v>0</v>
      </c>
      <c r="C33" s="47">
        <f>'NM equip and OH calc-HIDE'!R150</f>
        <v>0</v>
      </c>
      <c r="D33" s="47">
        <f>'NM equip and OH calc-HIDE'!U150</f>
        <v>0</v>
      </c>
      <c r="E33" s="47">
        <f>'NM equip and OH calc-HIDE'!V150</f>
        <v>0</v>
      </c>
    </row>
    <row r="34" spans="1:5" x14ac:dyDescent="0.2">
      <c r="A34" s="31" t="s">
        <v>416</v>
      </c>
      <c r="B34" s="48" t="str">
        <f>IFERROR(B33*I4,"")</f>
        <v/>
      </c>
      <c r="C34" s="48" t="str">
        <f>IFERROR(C33*K4,"")</f>
        <v/>
      </c>
      <c r="D34" s="48" t="str">
        <f>IFERROR(D33*I11,"")</f>
        <v/>
      </c>
      <c r="E34" s="48" t="str">
        <f>IFERROR(E33*K11,"")</f>
        <v/>
      </c>
    </row>
    <row r="35" spans="1:5" x14ac:dyDescent="0.2">
      <c r="A35" s="31" t="s">
        <v>417</v>
      </c>
      <c r="B35" s="48" t="str">
        <f>IFERROR(B33*I5,"")</f>
        <v/>
      </c>
      <c r="C35" s="48" t="str">
        <f>IFERROR(C33*K5,"")</f>
        <v/>
      </c>
      <c r="D35" s="48" t="str">
        <f>IFERROR(D33*I12,"")</f>
        <v/>
      </c>
      <c r="E35" s="48" t="str">
        <f>IFERROR(E33*K12,"")</f>
        <v/>
      </c>
    </row>
    <row r="36" spans="1:5" x14ac:dyDescent="0.2">
      <c r="A36" s="31" t="s">
        <v>418</v>
      </c>
      <c r="B36" s="48" t="str">
        <f>IFERROR(B33*I6,"")</f>
        <v/>
      </c>
      <c r="C36" s="48" t="str">
        <f>IFERROR(C33*K6,"")</f>
        <v/>
      </c>
      <c r="D36" s="48" t="str">
        <f>IFERROR(D33*I13,"")</f>
        <v/>
      </c>
      <c r="E36" s="48" t="str">
        <f>IFERROR(E33*K13,"")</f>
        <v/>
      </c>
    </row>
    <row r="39" spans="1:5" ht="20.25" x14ac:dyDescent="0.3">
      <c r="A39" s="2"/>
      <c r="B39" s="389" t="s">
        <v>358</v>
      </c>
      <c r="C39" s="389"/>
      <c r="D39" s="390" t="s">
        <v>306</v>
      </c>
      <c r="E39" s="390"/>
    </row>
    <row r="40" spans="1:5" ht="15.75" x14ac:dyDescent="0.25">
      <c r="A40" s="2"/>
      <c r="B40" s="32">
        <f>YearOne</f>
        <v>2012</v>
      </c>
      <c r="C40" s="32">
        <f>YearTwo</f>
        <v>2013</v>
      </c>
      <c r="D40" s="9">
        <f>YearOne</f>
        <v>2012</v>
      </c>
      <c r="E40" s="9">
        <f>YearTwo</f>
        <v>2013</v>
      </c>
    </row>
    <row r="41" spans="1:5" ht="15" x14ac:dyDescent="0.25">
      <c r="A41" s="29" t="s">
        <v>340</v>
      </c>
      <c r="B41" s="47"/>
      <c r="C41" s="47"/>
      <c r="D41" s="47"/>
      <c r="E41" s="47"/>
    </row>
    <row r="42" spans="1:5" x14ac:dyDescent="0.2">
      <c r="A42" s="31" t="s">
        <v>473</v>
      </c>
      <c r="B42" s="48">
        <f>SUMIF('Funding source calc-HIDE'!$B$4:$B$10, "Global Fund", 'Funding source calc-HIDE'!$C$4:$C$10)</f>
        <v>0</v>
      </c>
      <c r="C42" s="48">
        <f>SUMIF('Funding source calc-HIDE'!$B$4:$B$10, "Global Fund", 'Funding source calc-HIDE'!$D$4:$D$10)</f>
        <v>0</v>
      </c>
      <c r="D42" s="48">
        <f>SUMIF('Funding source calc-HIDE'!$B$13:$B$19, "Global Fund", 'Funding source calc-HIDE'!$C$13:$C$19)</f>
        <v>0</v>
      </c>
      <c r="E42" s="48">
        <f>SUMIF('Funding source calc-HIDE'!$B$13:$B$19, "Global Fund", 'Funding source calc-HIDE'!$D$13:$D$19)</f>
        <v>0</v>
      </c>
    </row>
    <row r="43" spans="1:5" x14ac:dyDescent="0.2">
      <c r="A43" s="31" t="s">
        <v>474</v>
      </c>
      <c r="B43" s="48">
        <f>SUMIF('Funding source calc-HIDE'!$B$4:$B$10, "National government", 'Funding source calc-HIDE'!$C$4:$C$10)</f>
        <v>0</v>
      </c>
      <c r="C43" s="48">
        <f>SUMIF('Funding source calc-HIDE'!$B$4:$B$10, "National government", 'Funding source calc-HIDE'!$D$4:$D$10)</f>
        <v>0</v>
      </c>
      <c r="D43" s="48">
        <f>SUMIF('Funding source calc-HIDE'!$B$13:$B$19, "National government", 'Funding source calc-HIDE'!$C$13:$C$19)</f>
        <v>0</v>
      </c>
      <c r="E43" s="48">
        <f>SUMIF('Funding source calc-HIDE'!$B$13:$B$19, "National government", 'Funding source calc-HIDE'!$D$13:$D$19)</f>
        <v>0</v>
      </c>
    </row>
    <row r="44" spans="1:5" x14ac:dyDescent="0.2">
      <c r="A44" s="31" t="s">
        <v>236</v>
      </c>
      <c r="B44" s="48">
        <f>SUMIF('Funding source calc-HIDE'!$B$4:$B$10, "Other", 'Funding source calc-HIDE'!$C$4:$C$10)</f>
        <v>0</v>
      </c>
      <c r="C44" s="48">
        <f>SUMIF('Funding source calc-HIDE'!$B$4:$B$10, "Other", 'Funding source calc-HIDE'!$D$4:$D$10)</f>
        <v>0</v>
      </c>
      <c r="D44" s="48">
        <f>SUMIF('Funding source calc-HIDE'!$B$13:$B$19, "Other", 'Funding source calc-HIDE'!$C$13:$C$19)</f>
        <v>0</v>
      </c>
      <c r="E44" s="48">
        <f>SUMIF('Funding source calc-HIDE'!$B$13:$B$19, "Other", 'Funding source calc-HIDE'!$D$13:$D$19)</f>
        <v>0</v>
      </c>
    </row>
    <row r="45" spans="1:5" ht="15" x14ac:dyDescent="0.25">
      <c r="A45" s="29" t="s">
        <v>530</v>
      </c>
      <c r="B45" s="47"/>
      <c r="C45" s="47"/>
      <c r="D45" s="47"/>
      <c r="E45" s="47"/>
    </row>
    <row r="46" spans="1:5" x14ac:dyDescent="0.2">
      <c r="A46" s="31" t="s">
        <v>473</v>
      </c>
      <c r="B46" s="48">
        <f>SUMIF('Funding source calc-HIDE'!$B$4:$B$10, "Global Fund", 'Funding source calc-HIDE'!$E$4:$E$10)</f>
        <v>0</v>
      </c>
      <c r="C46" s="48">
        <f>SUMIF('Funding source calc-HIDE'!$B$4:$B$10, "Global Fund", 'Funding source calc-HIDE'!$F$4:$F$10)</f>
        <v>0</v>
      </c>
      <c r="D46" s="48">
        <f>SUMIF('Funding source calc-HIDE'!$B$13:$B$19, "Global Fund", 'Funding source calc-HIDE'!$E$13:$E$19)</f>
        <v>0</v>
      </c>
      <c r="E46" s="48">
        <f>SUMIF('Funding source calc-HIDE'!$B$13:$B$19, "Global Fund", 'Funding source calc-HIDE'!$F$13:$F$19)</f>
        <v>0</v>
      </c>
    </row>
    <row r="47" spans="1:5" x14ac:dyDescent="0.2">
      <c r="A47" s="31" t="s">
        <v>474</v>
      </c>
      <c r="B47" s="48">
        <f>SUMIF('Funding source calc-HIDE'!$B$4:$B$10, "National government", 'Funding source calc-HIDE'!$E$4:$E$10)</f>
        <v>0</v>
      </c>
      <c r="C47" s="48">
        <f>SUMIF('Funding source calc-HIDE'!$B$4:$B$10, "National government", 'Funding source calc-HIDE'!$F$4:$F$10)</f>
        <v>0</v>
      </c>
      <c r="D47" s="48">
        <f>SUMIF('Funding source calc-HIDE'!$B$13:$B$19, "National government", 'Funding source calc-HIDE'!$E$13:$E$19)</f>
        <v>0</v>
      </c>
      <c r="E47" s="48">
        <f>SUMIF('Funding source calc-HIDE'!$B$13:$B$19, "National government", 'Funding source calc-HIDE'!$F$13:$F$19)</f>
        <v>0</v>
      </c>
    </row>
    <row r="48" spans="1:5" x14ac:dyDescent="0.2">
      <c r="A48" s="31" t="s">
        <v>236</v>
      </c>
      <c r="B48" s="48">
        <f>SUMIF('Funding source calc-HIDE'!$B$4:$B$10, "Other", 'Funding source calc-HIDE'!$E$4:$E$10)</f>
        <v>0</v>
      </c>
      <c r="C48" s="48">
        <f>SUMIF('Funding source calc-HIDE'!$B$4:$B$10, "Other", 'Funding source calc-HIDE'!$F$4:$F$10)</f>
        <v>0</v>
      </c>
      <c r="D48" s="48">
        <f>SUMIF('Funding source calc-HIDE'!$B$13:$B$19, "Other", 'Funding source calc-HIDE'!$E$13:$E$19)</f>
        <v>0</v>
      </c>
      <c r="E48" s="48">
        <f>SUMIF('Funding source calc-HIDE'!$B$13:$B$19, "Other", 'Funding source calc-HIDE'!$F$13:$F$19)</f>
        <v>0</v>
      </c>
    </row>
    <row r="49" spans="1:5" ht="15" x14ac:dyDescent="0.25">
      <c r="A49" s="29" t="s">
        <v>341</v>
      </c>
      <c r="B49" s="47"/>
      <c r="C49" s="47"/>
      <c r="D49" s="47"/>
      <c r="E49" s="47"/>
    </row>
    <row r="50" spans="1:5" x14ac:dyDescent="0.2">
      <c r="A50" s="31" t="s">
        <v>473</v>
      </c>
      <c r="B50" s="48">
        <f>SUMIF('Commodities-NSP'!$B$10:$B$35, "Global Fund", 'Commodities-NSP'!$E$10:$E$35)</f>
        <v>0</v>
      </c>
      <c r="C50" s="48">
        <f>SUMIF('Commodities-NSP'!$B$10:$B$35, "Global Fund", 'Commodities-NSP'!$F$10:$F$35)</f>
        <v>0</v>
      </c>
      <c r="D50" s="48">
        <f>SUMIF('Commodities-OST'!$B$10:$B$36, "Global Fund", 'Commodities-OST'!$E$10:$E$36)</f>
        <v>0</v>
      </c>
      <c r="E50" s="48">
        <f>SUMIF('Commodities-OST'!$B$10:$B$36, "Global Fund", 'Commodities-OST'!$F$10:$F$36)</f>
        <v>0</v>
      </c>
    </row>
    <row r="51" spans="1:5" x14ac:dyDescent="0.2">
      <c r="A51" s="31" t="s">
        <v>474</v>
      </c>
      <c r="B51" s="48">
        <f>SUMIF('Commodities-NSP'!$B$10:$B$35, "National government", 'Commodities-NSP'!$E$10:$E$35)</f>
        <v>0</v>
      </c>
      <c r="C51" s="48">
        <f>SUMIF('Commodities-NSP'!$B$10:$B$35, "National government", 'Commodities-NSP'!$F$10:$F$35)</f>
        <v>0</v>
      </c>
      <c r="D51" s="48">
        <f>SUMIF('Commodities-OST'!$B$10:$B$36, "National government", 'Commodities-OST'!$E$10:$E$36)</f>
        <v>0</v>
      </c>
      <c r="E51" s="48">
        <f>SUMIF('Commodities-OST'!$B$10:$B$36, "National government", 'Commodities-OST'!$F$10:$F$36)</f>
        <v>0</v>
      </c>
    </row>
    <row r="52" spans="1:5" x14ac:dyDescent="0.2">
      <c r="A52" s="31" t="s">
        <v>236</v>
      </c>
      <c r="B52" s="48">
        <f>SUMIF('Commodities-NSP'!$B$10:$B$35, "Other", 'Commodities-NSP'!$E$10:$E$35)</f>
        <v>0</v>
      </c>
      <c r="C52" s="48">
        <f>SUMIF('Commodities-NSP'!$B$10:$B$35, "Other", 'Commodities-NSP'!$F$10:$F$35)</f>
        <v>0</v>
      </c>
      <c r="D52" s="48">
        <f>SUMIF('Commodities-OST'!$B$10:$B$36, "Other", 'Commodities-OST'!$E$10:$E$36)</f>
        <v>0</v>
      </c>
      <c r="E52" s="48">
        <f>SUMIF('Commodities-OST'!$B$10:$B$36, "Other", 'Commodities-OST'!$F$10:$F$36)</f>
        <v>0</v>
      </c>
    </row>
    <row r="53" spans="1:5" ht="15" x14ac:dyDescent="0.25">
      <c r="A53" s="29" t="s">
        <v>342</v>
      </c>
      <c r="B53" s="47"/>
      <c r="C53" s="47"/>
      <c r="D53" s="47"/>
      <c r="E53" s="47"/>
    </row>
    <row r="54" spans="1:5" x14ac:dyDescent="0.2">
      <c r="A54" s="31" t="s">
        <v>473</v>
      </c>
      <c r="B54" s="48">
        <f>SUMIF('Other direct-NSP&amp;OST'!$B$11:$B$21, "Global Fund", 'Other direct-NSP&amp;OST'!$E$11:$E$21)</f>
        <v>0</v>
      </c>
      <c r="C54" s="48">
        <f>SUMIF('Other direct-NSP&amp;OST'!$B$11:$B$21, "Global Fund", 'Other direct-NSP&amp;OST'!$F$11:$F$21)</f>
        <v>0</v>
      </c>
      <c r="D54" s="48">
        <f>SUMIF('Other direct-NSP&amp;OST'!$B$23:$B$31, "Global Fund", 'Other direct-NSP&amp;OST'!$E$23:$E$31)</f>
        <v>0</v>
      </c>
      <c r="E54" s="48">
        <f>SUMIF('Other direct-NSP&amp;OST'!$B$23:$B$31, "Global Fund", 'Other direct-NSP&amp;OST'!$F$23:$F$31)</f>
        <v>0</v>
      </c>
    </row>
    <row r="55" spans="1:5" x14ac:dyDescent="0.2">
      <c r="A55" s="31" t="s">
        <v>474</v>
      </c>
      <c r="B55" s="48">
        <f>SUMIF('Other direct-NSP&amp;OST'!$B$11:$B$21, "National government", 'Other direct-NSP&amp;OST'!$E$11:$E$21)</f>
        <v>0</v>
      </c>
      <c r="C55" s="48">
        <f>SUMIF('Other direct-NSP&amp;OST'!$B$11:$B$21, "National government", 'Other direct-NSP&amp;OST'!$F$11:$F$21)</f>
        <v>0</v>
      </c>
      <c r="D55" s="48">
        <f>SUMIF('Other direct-NSP&amp;OST'!$B$23:$B$31, "National government", 'Other direct-NSP&amp;OST'!$E$23:$E$31)</f>
        <v>0</v>
      </c>
      <c r="E55" s="48">
        <f>SUMIF('Other direct-NSP&amp;OST'!$B$23:$B$31, "National government", 'Other direct-NSP&amp;OST'!$F$23:$F$31)</f>
        <v>0</v>
      </c>
    </row>
    <row r="56" spans="1:5" x14ac:dyDescent="0.2">
      <c r="A56" s="31" t="s">
        <v>236</v>
      </c>
      <c r="B56" s="48">
        <f>SUMIF('Other direct-NSP&amp;OST'!$B$11:$B$21, "Other", 'Other direct-NSP&amp;OST'!$E$11:$E$21)</f>
        <v>0</v>
      </c>
      <c r="C56" s="48">
        <f>SUMIF('Other direct-NSP&amp;OST'!$B$11:$B$21, "Other", 'Other direct-NSP&amp;OST'!$F$11:$F$21)</f>
        <v>0</v>
      </c>
      <c r="D56" s="48">
        <f>SUMIF('Other direct-NSP&amp;OST'!$B$23:$B$31, "Other", 'Other direct-NSP&amp;OST'!$E$23:$E$31)</f>
        <v>0</v>
      </c>
      <c r="E56" s="48">
        <f>SUMIF('Other direct-NSP&amp;OST'!$B$23:$B$31, "Other", 'Other direct-NSP&amp;OST'!$F$23:$F$31)</f>
        <v>0</v>
      </c>
    </row>
    <row r="57" spans="1:5" ht="15" x14ac:dyDescent="0.25">
      <c r="A57" s="29" t="s">
        <v>343</v>
      </c>
      <c r="B57" s="47"/>
      <c r="C57" s="47"/>
      <c r="D57" s="47"/>
      <c r="E57" s="47"/>
    </row>
    <row r="58" spans="1:5" x14ac:dyDescent="0.2">
      <c r="A58" s="31" t="s">
        <v>473</v>
      </c>
      <c r="B58" s="104">
        <f>SUMIF('Service providers'!$B$14:$B$159, "Global Fund", 'Medical equipment-NSP'!$BG$12:$BG$157)</f>
        <v>0</v>
      </c>
      <c r="C58" s="104">
        <f>SUMIF('Service providers'!$B$14:$B$159, "Global Fund", 'Medical equipment-NSP'!$BH$12:$BH$157)</f>
        <v>0</v>
      </c>
      <c r="D58" s="104">
        <f>SUMIF('Service providers'!$J$14:$J$159, "Global Fund", 'Medical equipment-OST'!$BG$12:$BG$157)</f>
        <v>0</v>
      </c>
      <c r="E58" s="104">
        <f>SUMIF('Service providers'!$J$14:$J$159, "Global Fund", 'Medical equipment-OST'!$BH$12:$BH$157)</f>
        <v>0</v>
      </c>
    </row>
    <row r="59" spans="1:5" x14ac:dyDescent="0.2">
      <c r="A59" s="31" t="s">
        <v>474</v>
      </c>
      <c r="B59" s="104">
        <f>SUMIF('Service providers'!$B$14:$B$159, "National government", 'Medical equipment-NSP'!$BG$12:$BG$157)</f>
        <v>0</v>
      </c>
      <c r="C59" s="104">
        <f>SUMIF('Service providers'!$B$14:$B$159, "National government", 'Medical equipment-NSP'!$BH$12:$BH$157)</f>
        <v>0</v>
      </c>
      <c r="D59" s="104">
        <f>SUMIF('Service providers'!$J$14:$J$159, "National government", 'Medical equipment-OST'!$BG$12:$BG$157)</f>
        <v>0</v>
      </c>
      <c r="E59" s="104">
        <f>SUMIF('Service providers'!$J$14:$J$159, "National government", 'Medical equipment-OST'!$BH$12:$BH$157)</f>
        <v>0</v>
      </c>
    </row>
    <row r="60" spans="1:5" x14ac:dyDescent="0.2">
      <c r="A60" s="31" t="s">
        <v>236</v>
      </c>
      <c r="B60" s="104">
        <f>SUMIF('Service providers'!$B$14:$B$159, "Other", 'Medical equipment-NSP'!$BG$12:$BG$157)</f>
        <v>0</v>
      </c>
      <c r="C60" s="104">
        <f>SUMIF('Service providers'!$B$14:$B$159, "Other", 'Medical equipment-NSP'!$BH$12:$BH$157)</f>
        <v>0</v>
      </c>
      <c r="D60" s="104">
        <f>SUMIF('Service providers'!$J$14:$J$159, "Other", 'Medical equipment-OST'!$BG$12:$BG$157)</f>
        <v>0</v>
      </c>
      <c r="E60" s="104">
        <f>SUMIF('Service providers'!$J$14:$J$159, "Other", 'Medical equipment-OST'!$BH$12:$BH$157)</f>
        <v>0</v>
      </c>
    </row>
    <row r="61" spans="1:5" ht="15" x14ac:dyDescent="0.25">
      <c r="A61" s="29" t="s">
        <v>344</v>
      </c>
      <c r="B61" s="47"/>
      <c r="C61" s="47"/>
      <c r="D61" s="47"/>
      <c r="E61" s="47"/>
    </row>
    <row r="62" spans="1:5" x14ac:dyDescent="0.2">
      <c r="A62" s="31" t="s">
        <v>473</v>
      </c>
      <c r="B62" s="104">
        <f>SUMIF('Service providers'!$B$14:$B$159, "Global Fund", 'Non-medical equipment-NSP'!$CO$13:$CO$158)</f>
        <v>0</v>
      </c>
      <c r="C62" s="104">
        <f>SUMIF('Service providers'!$B$14:$B$159, "Global Fund", 'Non-medical equipment-NSP'!$CP$13:$CP$158)</f>
        <v>0</v>
      </c>
      <c r="D62" s="104">
        <f>SUMIF('Service providers'!$J$14:$J$159, "Global Fund", 'Non-medical equipment-OST'!$CO$12:$CO$157)</f>
        <v>0</v>
      </c>
      <c r="E62" s="104">
        <f>SUMIF('Service providers'!$J$14:$J$159, "Global Fund", 'Non-medical equipment-OST'!$CP$12:$CP$157)</f>
        <v>0</v>
      </c>
    </row>
    <row r="63" spans="1:5" x14ac:dyDescent="0.2">
      <c r="A63" s="31" t="s">
        <v>474</v>
      </c>
      <c r="B63" s="104">
        <f>SUMIF('Service providers'!$B$14:$B$159, "National government", 'Non-medical equipment-NSP'!$CO$13:$CO$158)</f>
        <v>0</v>
      </c>
      <c r="C63" s="104">
        <f>SUMIF('Service providers'!$B$14:$B$159, "National government", 'Non-medical equipment-NSP'!$CP$13:$CP$158)</f>
        <v>0</v>
      </c>
      <c r="D63" s="104">
        <f>SUMIF('Service providers'!$J$14:$J$159, "National government", 'Non-medical equipment-OST'!$CO$12:$CO$157)</f>
        <v>0</v>
      </c>
      <c r="E63" s="104">
        <f>SUMIF('Service providers'!$J$14:$J$159, "National government", 'Non-medical equipment-OST'!$CP$12:$CP$157)</f>
        <v>0</v>
      </c>
    </row>
    <row r="64" spans="1:5" x14ac:dyDescent="0.2">
      <c r="A64" s="31" t="s">
        <v>236</v>
      </c>
      <c r="B64" s="104">
        <f>SUMIF('Service providers'!$B$14:$B$159, "Other", 'Non-medical equipment-NSP'!$CO$13:$CO$158)</f>
        <v>0</v>
      </c>
      <c r="C64" s="104">
        <f>SUMIF('Service providers'!$B$14:$B$159, "Other", 'Non-medical equipment-NSP'!$CP$13:$CP$158)</f>
        <v>0</v>
      </c>
      <c r="D64" s="104">
        <f>SUMIF('Service providers'!$J$14:$J$159, "Other", 'Non-medical equipment-OST'!$CO$12:$CO$157)</f>
        <v>0</v>
      </c>
      <c r="E64" s="104">
        <f>SUMIF('Service providers'!$J$14:$J$159, "Other", 'Non-medical equipment-OST'!$CP$12:$CP$157)</f>
        <v>0</v>
      </c>
    </row>
    <row r="65" spans="1:5" ht="15" x14ac:dyDescent="0.25">
      <c r="A65" s="29" t="s">
        <v>345</v>
      </c>
      <c r="B65" s="47"/>
      <c r="C65" s="47"/>
      <c r="D65" s="47"/>
      <c r="E65" s="47"/>
    </row>
    <row r="66" spans="1:5" x14ac:dyDescent="0.2">
      <c r="A66" s="31" t="s">
        <v>473</v>
      </c>
      <c r="B66" s="104">
        <f>SUMIF('Service providers'!$B$14:$B$159, "Global Fund", 'Site overhead- NSP &amp; OST'!$L$17:$L$162)</f>
        <v>0</v>
      </c>
      <c r="C66" s="104">
        <f>SUMIF('Service providers'!$B$14:$B$159, "Global Fund", 'Site overhead- NSP &amp; OST'!$M$17:$M$162)</f>
        <v>0</v>
      </c>
      <c r="D66" s="104">
        <f>SUMIF('Service providers'!$J$14:$J$159, "Global Fund", 'Site overhead- NSP &amp; OST'!$L$165:$L$310)</f>
        <v>0</v>
      </c>
      <c r="E66" s="104">
        <f>SUMIF('Service providers'!$J$14:$J$159, "Global Fund", 'Site overhead- NSP &amp; OST'!$M$165:$M$310)</f>
        <v>0</v>
      </c>
    </row>
    <row r="67" spans="1:5" x14ac:dyDescent="0.2">
      <c r="A67" s="31" t="s">
        <v>474</v>
      </c>
      <c r="B67" s="104">
        <f>SUMIF('Service providers'!$B$14:$B$159, "National government", 'Site overhead- NSP &amp; OST'!$L$17:$L$162)</f>
        <v>0</v>
      </c>
      <c r="C67" s="104">
        <f>SUMIF('Service providers'!$B$14:$B$159, "National government", 'Site overhead- NSP &amp; OST'!$M$17:$M$162)</f>
        <v>0</v>
      </c>
      <c r="D67" s="104">
        <f>SUMIF('Service providers'!$J$14:$J$159, "National government", 'Site overhead- NSP &amp; OST'!$L$165:$L$310)</f>
        <v>0</v>
      </c>
      <c r="E67" s="104">
        <f>SUMIF('Service providers'!$J$14:$J$159, "National government", 'Site overhead- NSP &amp; OST'!$M$165:$M$310)</f>
        <v>0</v>
      </c>
    </row>
    <row r="68" spans="1:5" x14ac:dyDescent="0.2">
      <c r="A68" s="31" t="s">
        <v>236</v>
      </c>
      <c r="B68" s="104">
        <f>SUMIF('Service providers'!$B$14:$B$159, "Other", 'Site overhead- NSP &amp; OST'!$L$17:$L$162)</f>
        <v>0</v>
      </c>
      <c r="C68" s="104">
        <f>SUMIF('Service providers'!$B$14:$B$159, "Other", 'Site overhead- NSP &amp; OST'!$M$17:$M$162)</f>
        <v>0</v>
      </c>
      <c r="D68" s="104">
        <f>SUMIF('Service providers'!$J$14:$J$159, "Other", 'Site overhead- NSP &amp; OST'!$L$165:$L$310)</f>
        <v>0</v>
      </c>
      <c r="E68" s="104">
        <f>SUMIF('Service providers'!$J$14:$J$159, "Other", 'Site overhead- NSP &amp; OST'!$M$165:$M$310)</f>
        <v>0</v>
      </c>
    </row>
  </sheetData>
  <sheetProtection password="F400" sheet="1" objects="1" scenarios="1"/>
  <mergeCells count="30">
    <mergeCell ref="L20:O20"/>
    <mergeCell ref="L1:P1"/>
    <mergeCell ref="R1:V1"/>
    <mergeCell ref="S2:T2"/>
    <mergeCell ref="U2:V2"/>
    <mergeCell ref="R7:V7"/>
    <mergeCell ref="R10:V10"/>
    <mergeCell ref="R20:U20"/>
    <mergeCell ref="L10:P10"/>
    <mergeCell ref="L7:P7"/>
    <mergeCell ref="M2:N2"/>
    <mergeCell ref="O2:P2"/>
    <mergeCell ref="L14:P14"/>
    <mergeCell ref="R14:V14"/>
    <mergeCell ref="J10:K10"/>
    <mergeCell ref="J2:K2"/>
    <mergeCell ref="B39:C39"/>
    <mergeCell ref="D39:E39"/>
    <mergeCell ref="G1:K1"/>
    <mergeCell ref="G8:K8"/>
    <mergeCell ref="J9:K9"/>
    <mergeCell ref="H3:I3"/>
    <mergeCell ref="J3:K3"/>
    <mergeCell ref="H9:I9"/>
    <mergeCell ref="H2:I2"/>
    <mergeCell ref="B1:C1"/>
    <mergeCell ref="D1:E1"/>
    <mergeCell ref="A20:E20"/>
    <mergeCell ref="A3:E3"/>
    <mergeCell ref="H10:I10"/>
  </mergeCells>
  <phoneticPr fontId="30" type="noConversion"/>
  <pageMargins left="0.75" right="0.75" top="1" bottom="1" header="0.5" footer="0.5"/>
  <pageSetup orientation="portrait" r:id="rId1"/>
  <drawing r:id="rId2"/>
  <extLst>
    <ext xmlns:mx="http://schemas.microsoft.com/office/mac/excel/2008/main" uri="http://schemas.microsoft.com/office/mac/excel/2008/main">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A88"/>
  <sheetViews>
    <sheetView topLeftCell="K19" zoomScale="90" zoomScaleNormal="90" zoomScalePageLayoutView="90" workbookViewId="0">
      <selection activeCell="AB49" sqref="AB49"/>
    </sheetView>
  </sheetViews>
  <sheetFormatPr defaultColWidth="8.85546875" defaultRowHeight="14.25" x14ac:dyDescent="0.2"/>
  <cols>
    <col min="1" max="1" width="18.28515625" style="38" customWidth="1"/>
    <col min="2" max="3" width="14.28515625" style="38" bestFit="1" customWidth="1"/>
    <col min="4" max="4" width="18" style="38" customWidth="1"/>
    <col min="5" max="8" width="14.28515625" style="38" bestFit="1" customWidth="1"/>
    <col min="9" max="9" width="17.140625" style="38" customWidth="1"/>
    <col min="10" max="11" width="14.28515625" style="38" bestFit="1" customWidth="1"/>
    <col min="12" max="13" width="15.140625" style="38" bestFit="1" customWidth="1"/>
    <col min="14" max="14" width="15.7109375" style="38" customWidth="1"/>
    <col min="15" max="16" width="14.140625" style="38" bestFit="1" customWidth="1"/>
    <col min="17" max="17" width="14.140625" style="38" customWidth="1"/>
    <col min="18" max="18" width="18.42578125" style="38" bestFit="1" customWidth="1"/>
    <col min="19" max="20" width="14.28515625" style="38" bestFit="1" customWidth="1"/>
    <col min="21" max="22" width="14.140625" style="38" bestFit="1" customWidth="1"/>
    <col min="23" max="23" width="14.140625" style="38" customWidth="1"/>
    <col min="24" max="24" width="18.42578125" style="38" bestFit="1" customWidth="1"/>
    <col min="25" max="26" width="14.28515625" style="38" bestFit="1" customWidth="1"/>
    <col min="27" max="16384" width="8.85546875" style="38"/>
  </cols>
  <sheetData>
    <row r="1" spans="1:26" ht="15" x14ac:dyDescent="0.25">
      <c r="B1" s="408" t="s">
        <v>69</v>
      </c>
      <c r="C1" s="408"/>
      <c r="D1" s="408"/>
      <c r="E1" s="408"/>
      <c r="F1" s="408"/>
      <c r="G1" s="408"/>
      <c r="H1" s="409" t="s">
        <v>70</v>
      </c>
      <c r="I1" s="409"/>
      <c r="J1" s="409"/>
      <c r="K1" s="409"/>
      <c r="L1" s="409"/>
      <c r="M1" s="409"/>
    </row>
    <row r="2" spans="1:26" ht="15" x14ac:dyDescent="0.25">
      <c r="A2" s="39"/>
      <c r="B2" s="40">
        <f>YearOne</f>
        <v>2012</v>
      </c>
      <c r="C2" s="40">
        <f>YearTwo</f>
        <v>2013</v>
      </c>
      <c r="D2" s="40" t="s">
        <v>67</v>
      </c>
      <c r="E2" s="40" t="s">
        <v>68</v>
      </c>
      <c r="F2" s="40">
        <f>YearOne</f>
        <v>2012</v>
      </c>
      <c r="G2" s="40">
        <f>YearTwo</f>
        <v>2013</v>
      </c>
      <c r="H2" s="41">
        <f>YearOne</f>
        <v>2012</v>
      </c>
      <c r="I2" s="41">
        <f>YearTwo</f>
        <v>2013</v>
      </c>
      <c r="J2" s="63" t="s">
        <v>67</v>
      </c>
      <c r="K2" s="63" t="s">
        <v>68</v>
      </c>
      <c r="L2" s="41">
        <f>YearOne</f>
        <v>2012</v>
      </c>
      <c r="M2" s="41">
        <f>YearTwo</f>
        <v>2013</v>
      </c>
    </row>
    <row r="3" spans="1:26" ht="15" x14ac:dyDescent="0.25">
      <c r="A3" s="42" t="s">
        <v>204</v>
      </c>
      <c r="B3" s="39">
        <f>SUM('Central expenditures-NSP'!E14:E51)+'Central expenditures-NSP'!M12+'Central expenditures-NSP'!O12</f>
        <v>0</v>
      </c>
      <c r="C3" s="39">
        <f>SUM('Central expenditures-NSP'!F14:F51)+'Central expenditures-NSP'!N12+'Central expenditures-NSP'!P12</f>
        <v>0</v>
      </c>
      <c r="D3" s="43" t="str">
        <f>'Service providers'!G13</f>
        <v/>
      </c>
      <c r="E3" s="43" t="str">
        <f>'Service providers'!H13</f>
        <v/>
      </c>
      <c r="F3" s="42" t="e">
        <f t="shared" ref="F3:G9" si="0">B3*D3</f>
        <v>#VALUE!</v>
      </c>
      <c r="G3" s="42" t="e">
        <f t="shared" si="0"/>
        <v>#VALUE!</v>
      </c>
      <c r="H3" s="39">
        <f>SUM('Central expenditures-OST'!E14:E52)+'Central expenditures-OST'!M12+'Central expenditures-OST'!O12</f>
        <v>0</v>
      </c>
      <c r="I3" s="39">
        <f>SUM('Central expenditures-OST'!F14:F52)+'Central expenditures-OST'!N12+'Central expenditures-OST'!P12</f>
        <v>0</v>
      </c>
      <c r="J3" s="43" t="str">
        <f>'Service providers'!O13</f>
        <v xml:space="preserve"> </v>
      </c>
      <c r="K3" s="43" t="str">
        <f>'Service providers'!P13</f>
        <v xml:space="preserve"> </v>
      </c>
      <c r="L3" s="42" t="e">
        <f>H3*J3</f>
        <v>#VALUE!</v>
      </c>
      <c r="M3" s="42" t="e">
        <f>I3*K3</f>
        <v>#VALUE!</v>
      </c>
    </row>
    <row r="4" spans="1:26" ht="15" x14ac:dyDescent="0.25">
      <c r="A4" s="42" t="s">
        <v>181</v>
      </c>
      <c r="B4" s="39">
        <f>SUM('Central expenditures-NSP'!E54:E91)+'Central expenditures-NSP'!M13+'Central expenditures-NSP'!O13</f>
        <v>0</v>
      </c>
      <c r="C4" s="39">
        <f>SUM('Central expenditures-NSP'!F54:F91)+'Central expenditures-NSP'!N13+'Central expenditures-NSP'!P13</f>
        <v>0</v>
      </c>
      <c r="D4" s="43" t="str">
        <f>'Service providers'!G34</f>
        <v/>
      </c>
      <c r="E4" s="43" t="str">
        <f>'Service providers'!H34</f>
        <v/>
      </c>
      <c r="F4" s="42" t="e">
        <f t="shared" si="0"/>
        <v>#VALUE!</v>
      </c>
      <c r="G4" s="42" t="e">
        <f t="shared" si="0"/>
        <v>#VALUE!</v>
      </c>
      <c r="H4" s="39">
        <f>SUM('Central expenditures-OST'!E55:E93)+'Central expenditures-OST'!M13+'Central expenditures-OST'!O13</f>
        <v>0</v>
      </c>
      <c r="I4" s="39">
        <f>SUM('Central expenditures-OST'!F55:F93)+'Central expenditures-OST'!N13+'Central expenditures-OST'!P13</f>
        <v>0</v>
      </c>
      <c r="J4" s="43" t="str">
        <f>'Service providers'!O34</f>
        <v xml:space="preserve"> </v>
      </c>
      <c r="K4" s="43" t="str">
        <f>'Service providers'!P34</f>
        <v xml:space="preserve"> </v>
      </c>
      <c r="L4" s="42" t="e">
        <f t="shared" ref="L4:L9" si="1">H4*J4</f>
        <v>#VALUE!</v>
      </c>
      <c r="M4" s="42" t="e">
        <f t="shared" ref="M4:M9" si="2">I4*K4</f>
        <v>#VALUE!</v>
      </c>
    </row>
    <row r="5" spans="1:26" ht="15" x14ac:dyDescent="0.25">
      <c r="A5" s="42" t="s">
        <v>182</v>
      </c>
      <c r="B5" s="39">
        <f>SUM('Central expenditures-NSP'!E94:E131)+'Central expenditures-NSP'!M14+'Central expenditures-NSP'!O14</f>
        <v>0</v>
      </c>
      <c r="C5" s="39">
        <f>SUM('Central expenditures-NSP'!F94:F131)+'Central expenditures-NSP'!N14+'Central expenditures-NSP'!P14</f>
        <v>0</v>
      </c>
      <c r="D5" s="43" t="str">
        <f>'Service providers'!G55</f>
        <v/>
      </c>
      <c r="E5" s="43" t="str">
        <f>'Service providers'!H55</f>
        <v/>
      </c>
      <c r="F5" s="42" t="e">
        <f t="shared" ref="F5:F6" si="3">B5*D5</f>
        <v>#VALUE!</v>
      </c>
      <c r="G5" s="42" t="e">
        <f t="shared" ref="G5:G6" si="4">C5*E5</f>
        <v>#VALUE!</v>
      </c>
      <c r="H5" s="39">
        <f>SUM('Central expenditures-OST'!E96:E134)+'Central expenditures-OST'!M14+'Central expenditures-OST'!O14</f>
        <v>0</v>
      </c>
      <c r="I5" s="39">
        <f>SUM('Central expenditures-OST'!F96:F134)+'Central expenditures-OST'!N14+'Central expenditures-OST'!P14</f>
        <v>0</v>
      </c>
      <c r="J5" s="43" t="str">
        <f>'Service providers'!O55</f>
        <v xml:space="preserve"> </v>
      </c>
      <c r="K5" s="43" t="str">
        <f>'Service providers'!P55</f>
        <v xml:space="preserve"> </v>
      </c>
      <c r="L5" s="42" t="e">
        <f t="shared" ref="L5" si="5">H5*J5</f>
        <v>#VALUE!</v>
      </c>
      <c r="M5" s="42" t="e">
        <f t="shared" ref="M5" si="6">I5*K5</f>
        <v>#VALUE!</v>
      </c>
    </row>
    <row r="6" spans="1:26" ht="15" x14ac:dyDescent="0.25">
      <c r="A6" s="42" t="s">
        <v>183</v>
      </c>
      <c r="B6" s="39">
        <f>SUM('Central expenditures-NSP'!E134:E171)+'Central expenditures-NSP'!M15+'Central expenditures-NSP'!O15</f>
        <v>0</v>
      </c>
      <c r="C6" s="39">
        <f>SUM('Central expenditures-NSP'!F134:F171)+'Central expenditures-NSP'!N15+'Central expenditures-NSP'!P15</f>
        <v>0</v>
      </c>
      <c r="D6" s="43" t="str">
        <f>'Service providers'!G76</f>
        <v/>
      </c>
      <c r="E6" s="43" t="str">
        <f>'Service providers'!H76</f>
        <v/>
      </c>
      <c r="F6" s="42" t="e">
        <f t="shared" si="3"/>
        <v>#VALUE!</v>
      </c>
      <c r="G6" s="42" t="e">
        <f t="shared" si="4"/>
        <v>#VALUE!</v>
      </c>
      <c r="H6" s="39">
        <f>SUM('Central expenditures-OST'!E137:E175)+'Central expenditures-OST'!M15+'Central expenditures-OST'!O15</f>
        <v>0</v>
      </c>
      <c r="I6" s="39">
        <f>SUM('Central expenditures-OST'!F137:F175)+'Central expenditures-OST'!N15+'Central expenditures-OST'!P15</f>
        <v>0</v>
      </c>
      <c r="J6" s="43" t="str">
        <f>'Service providers'!O76</f>
        <v xml:space="preserve"> </v>
      </c>
      <c r="K6" s="43" t="str">
        <f>'Service providers'!P76</f>
        <v xml:space="preserve"> </v>
      </c>
      <c r="L6" s="42" t="e">
        <f t="shared" ref="L6" si="7">H6*J6</f>
        <v>#VALUE!</v>
      </c>
      <c r="M6" s="42" t="e">
        <f t="shared" ref="M6" si="8">I6*K6</f>
        <v>#VALUE!</v>
      </c>
    </row>
    <row r="7" spans="1:26" ht="15" x14ac:dyDescent="0.25">
      <c r="A7" s="42" t="s">
        <v>184</v>
      </c>
      <c r="B7" s="39">
        <f>SUM('Central expenditures-NSP'!E174:E211)+'Central expenditures-NSP'!M16+'Central expenditures-NSP'!O16</f>
        <v>0</v>
      </c>
      <c r="C7" s="39">
        <f>SUM('Central expenditures-NSP'!F174:F211)+'Central expenditures-NSP'!N16+'Central expenditures-NSP'!P16</f>
        <v>0</v>
      </c>
      <c r="D7" s="43" t="str">
        <f>'Service providers'!G97</f>
        <v/>
      </c>
      <c r="E7" s="43" t="str">
        <f>'Service providers'!H97</f>
        <v/>
      </c>
      <c r="F7" s="42" t="e">
        <f t="shared" si="0"/>
        <v>#VALUE!</v>
      </c>
      <c r="G7" s="42" t="e">
        <f t="shared" si="0"/>
        <v>#VALUE!</v>
      </c>
      <c r="H7" s="39">
        <f>SUM('Central expenditures-OST'!E178:E216)+'Central expenditures-OST'!M16+'Central expenditures-OST'!O16</f>
        <v>0</v>
      </c>
      <c r="I7" s="39">
        <f>SUM('Central expenditures-OST'!F178:F216)+'Central expenditures-OST'!N16+'Central expenditures-OST'!P16</f>
        <v>0</v>
      </c>
      <c r="J7" s="43" t="str">
        <f>'Service providers'!O97</f>
        <v xml:space="preserve"> </v>
      </c>
      <c r="K7" s="43" t="str">
        <f>'Service providers'!P97</f>
        <v xml:space="preserve"> </v>
      </c>
      <c r="L7" s="42" t="e">
        <f t="shared" si="1"/>
        <v>#VALUE!</v>
      </c>
      <c r="M7" s="42" t="e">
        <f t="shared" si="2"/>
        <v>#VALUE!</v>
      </c>
    </row>
    <row r="8" spans="1:26" ht="15" x14ac:dyDescent="0.25">
      <c r="A8" s="42" t="s">
        <v>534</v>
      </c>
      <c r="B8" s="39">
        <f>SUM('Central expenditures-NSP'!E214:E251)+'Central expenditures-NSP'!M17+'Central expenditures-NSP'!O17</f>
        <v>0</v>
      </c>
      <c r="C8" s="39">
        <f>SUM('Central expenditures-NSP'!F214:F251)+'Central expenditures-NSP'!N17+'Central expenditures-NSP'!P17</f>
        <v>0</v>
      </c>
      <c r="D8" s="43" t="str">
        <f>'Service providers'!G118</f>
        <v/>
      </c>
      <c r="E8" s="43" t="str">
        <f>'Service providers'!H118</f>
        <v/>
      </c>
      <c r="F8" s="42" t="e">
        <f t="shared" si="0"/>
        <v>#VALUE!</v>
      </c>
      <c r="G8" s="42" t="e">
        <f t="shared" si="0"/>
        <v>#VALUE!</v>
      </c>
      <c r="H8" s="39">
        <f>SUM('Central expenditures-OST'!E219:E257)+'Central expenditures-OST'!M17+'Central expenditures-OST'!O17</f>
        <v>0</v>
      </c>
      <c r="I8" s="39">
        <f>SUM('Central expenditures-OST'!F219:F257)+'Central expenditures-OST'!N17+'Central expenditures-OST'!P17</f>
        <v>0</v>
      </c>
      <c r="J8" s="43" t="str">
        <f>'Service providers'!O118</f>
        <v xml:space="preserve"> </v>
      </c>
      <c r="K8" s="43" t="str">
        <f>'Service providers'!P118</f>
        <v xml:space="preserve"> </v>
      </c>
      <c r="L8" s="42" t="e">
        <f t="shared" si="1"/>
        <v>#VALUE!</v>
      </c>
      <c r="M8" s="42" t="e">
        <f t="shared" si="2"/>
        <v>#VALUE!</v>
      </c>
    </row>
    <row r="9" spans="1:26" ht="15" x14ac:dyDescent="0.25">
      <c r="A9" s="42" t="s">
        <v>185</v>
      </c>
      <c r="B9" s="39">
        <f>SUM('Central expenditures-NSP'!E254:E291)+'Central expenditures-NSP'!M18+'Central expenditures-NSP'!O18</f>
        <v>0</v>
      </c>
      <c r="C9" s="39">
        <f>SUM('Central expenditures-NSP'!F254:F291)+'Central expenditures-NSP'!N18+'Central expenditures-NSP'!P18</f>
        <v>0</v>
      </c>
      <c r="D9" s="43" t="str">
        <f>'Service providers'!G139</f>
        <v/>
      </c>
      <c r="E9" s="43" t="str">
        <f>'Service providers'!H139</f>
        <v/>
      </c>
      <c r="F9" s="42" t="e">
        <f t="shared" si="0"/>
        <v>#VALUE!</v>
      </c>
      <c r="G9" s="42" t="e">
        <f t="shared" si="0"/>
        <v>#VALUE!</v>
      </c>
      <c r="H9" s="39">
        <f>SUM('Central expenditures-OST'!E260:E298)+'Central expenditures-OST'!M18+'Central expenditures-OST'!O18</f>
        <v>0</v>
      </c>
      <c r="I9" s="39">
        <f>SUM('Central expenditures-OST'!F260:F298)+'Central expenditures-OST'!N18+'Central expenditures-OST'!P18</f>
        <v>0</v>
      </c>
      <c r="J9" s="43" t="str">
        <f>'Service providers'!O139</f>
        <v xml:space="preserve"> </v>
      </c>
      <c r="K9" s="43" t="str">
        <f>'Service providers'!P139</f>
        <v xml:space="preserve"> </v>
      </c>
      <c r="L9" s="42" t="e">
        <f t="shared" si="1"/>
        <v>#VALUE!</v>
      </c>
      <c r="M9" s="42" t="e">
        <f t="shared" si="2"/>
        <v>#VALUE!</v>
      </c>
    </row>
    <row r="10" spans="1:26" ht="15" x14ac:dyDescent="0.25">
      <c r="F10" s="42">
        <f>SUMIF(F3:F9,"&gt;0",F3:F9)</f>
        <v>0</v>
      </c>
      <c r="G10" s="42">
        <f>SUMIF(G3:G9,"&gt;0",G3:G9)</f>
        <v>0</v>
      </c>
      <c r="L10" s="42">
        <f>SUMIF(L3:L9,"&gt;0",L3:L9)</f>
        <v>0</v>
      </c>
      <c r="M10" s="42">
        <f>SUMIF(M3:M9,"&gt;0",M3:M9)</f>
        <v>0</v>
      </c>
    </row>
    <row r="13" spans="1:26" ht="15" x14ac:dyDescent="0.25">
      <c r="A13" s="415" t="s">
        <v>91</v>
      </c>
      <c r="B13" s="415"/>
      <c r="C13" s="415"/>
      <c r="D13" s="415"/>
      <c r="E13" s="415"/>
      <c r="F13" s="415"/>
      <c r="G13" s="416" t="s">
        <v>92</v>
      </c>
      <c r="H13" s="416"/>
      <c r="I13" s="416"/>
      <c r="J13" s="416"/>
      <c r="K13" s="416"/>
      <c r="L13" s="416"/>
    </row>
    <row r="14" spans="1:26" ht="15" x14ac:dyDescent="0.25">
      <c r="A14" s="414">
        <f>YearOne</f>
        <v>2012</v>
      </c>
      <c r="B14" s="414"/>
      <c r="C14" s="414"/>
      <c r="D14" s="414">
        <f>YearTwo</f>
        <v>2013</v>
      </c>
      <c r="E14" s="414"/>
      <c r="F14" s="414"/>
      <c r="G14" s="417">
        <f>YearOne</f>
        <v>2012</v>
      </c>
      <c r="H14" s="417"/>
      <c r="I14" s="417"/>
      <c r="J14" s="417">
        <f>YearTwo</f>
        <v>2013</v>
      </c>
      <c r="K14" s="417"/>
      <c r="L14" s="417"/>
      <c r="N14" s="410" t="s">
        <v>45</v>
      </c>
      <c r="O14" s="411"/>
      <c r="P14" s="411"/>
      <c r="Q14" s="411"/>
      <c r="R14" s="411"/>
      <c r="S14" s="411"/>
      <c r="T14" s="412"/>
      <c r="U14" s="413" t="s">
        <v>46</v>
      </c>
      <c r="V14" s="413"/>
      <c r="W14" s="413"/>
      <c r="X14" s="413"/>
      <c r="Y14" s="413"/>
      <c r="Z14" s="413"/>
    </row>
    <row r="15" spans="1:26" ht="15" x14ac:dyDescent="0.25">
      <c r="A15" s="44" t="s">
        <v>162</v>
      </c>
      <c r="B15" s="44" t="s">
        <v>163</v>
      </c>
      <c r="C15" s="44" t="s">
        <v>164</v>
      </c>
      <c r="D15" s="44" t="s">
        <v>162</v>
      </c>
      <c r="E15" s="44" t="s">
        <v>163</v>
      </c>
      <c r="F15" s="44" t="s">
        <v>164</v>
      </c>
      <c r="G15" s="45" t="s">
        <v>162</v>
      </c>
      <c r="H15" s="45" t="s">
        <v>163</v>
      </c>
      <c r="I15" s="45" t="s">
        <v>164</v>
      </c>
      <c r="J15" s="45" t="s">
        <v>162</v>
      </c>
      <c r="K15" s="45" t="s">
        <v>163</v>
      </c>
      <c r="L15" s="45" t="s">
        <v>164</v>
      </c>
      <c r="N15" s="58"/>
      <c r="O15" s="58">
        <f>YearOne</f>
        <v>2012</v>
      </c>
      <c r="P15" s="58">
        <f>YearTwo</f>
        <v>2013</v>
      </c>
      <c r="Q15" s="72" t="s">
        <v>76</v>
      </c>
      <c r="R15" s="72" t="s">
        <v>75</v>
      </c>
      <c r="S15" s="52">
        <f>YearOne</f>
        <v>2012</v>
      </c>
      <c r="T15" s="52">
        <f>YearTwo</f>
        <v>2013</v>
      </c>
      <c r="U15" s="59">
        <f>YearOne</f>
        <v>2012</v>
      </c>
      <c r="V15" s="59">
        <f>YearTwo</f>
        <v>2013</v>
      </c>
      <c r="W15" s="55" t="s">
        <v>76</v>
      </c>
      <c r="X15" s="55" t="s">
        <v>75</v>
      </c>
      <c r="Y15" s="64">
        <f>YearOne</f>
        <v>2012</v>
      </c>
      <c r="Z15" s="64">
        <f>YearTwo</f>
        <v>2013</v>
      </c>
    </row>
    <row r="16" spans="1:26" ht="15" x14ac:dyDescent="0.25">
      <c r="A16" s="46">
        <f>'Site staff-NSP'!C12*'Site staff-NSP'!F12</f>
        <v>0</v>
      </c>
      <c r="B16" s="46">
        <f>'Site staff-NSP'!C12*'Site staff-NSP'!G12</f>
        <v>0</v>
      </c>
      <c r="C16" s="46">
        <f>'Site staff-NSP'!C12*'Site staff-NSP'!H12</f>
        <v>0</v>
      </c>
      <c r="D16" s="46">
        <f>'Site staff-NSP'!D12*'Site staff-NSP'!F12</f>
        <v>0</v>
      </c>
      <c r="E16" s="46">
        <f>'Site staff-NSP'!D12*'Site staff-NSP'!G12</f>
        <v>0</v>
      </c>
      <c r="F16" s="46">
        <f>'Site staff-NSP'!D12*'Site staff-NSP'!H12</f>
        <v>0</v>
      </c>
      <c r="G16" s="46">
        <f>'Site staff-OST'!C12*'Site staff-OST'!F12</f>
        <v>0</v>
      </c>
      <c r="H16" s="46">
        <f>'Site staff-OST'!C12*'Site staff-OST'!G12</f>
        <v>0</v>
      </c>
      <c r="I16" s="46">
        <f>'Site staff-OST'!C12*'Site staff-OST'!H12</f>
        <v>0</v>
      </c>
      <c r="J16" s="46">
        <f>'Site staff-OST'!D12*'Site staff-OST'!F12</f>
        <v>0</v>
      </c>
      <c r="K16" s="46">
        <f>'Site staff-OST'!D12*'Site staff-OST'!G12</f>
        <v>0</v>
      </c>
      <c r="L16" s="46">
        <f>'Site staff-OST'!D12*'Site staff-OST'!H12</f>
        <v>0</v>
      </c>
      <c r="N16" s="39" t="s">
        <v>204</v>
      </c>
      <c r="O16" s="60">
        <f>SUM('Site staff-NSP'!C23:C29)</f>
        <v>0</v>
      </c>
      <c r="P16" s="60">
        <f>SUM('Site staff-NSP'!D23:D29)</f>
        <v>0</v>
      </c>
      <c r="Q16" s="43" t="str">
        <f>'Service providers'!G13</f>
        <v/>
      </c>
      <c r="R16" s="43" t="str">
        <f>'Service providers'!H13</f>
        <v/>
      </c>
      <c r="S16" s="61" t="e">
        <f>O16*Q16</f>
        <v>#VALUE!</v>
      </c>
      <c r="T16" s="61" t="e">
        <f>P16*R16</f>
        <v>#VALUE!</v>
      </c>
      <c r="U16" s="60">
        <f>SUM('Site staff-OST'!C20:C25)</f>
        <v>0</v>
      </c>
      <c r="V16" s="60">
        <f>SUM('Site staff-OST'!D20:D25)</f>
        <v>0</v>
      </c>
      <c r="W16" s="43" t="str">
        <f>'Service providers'!O13</f>
        <v xml:space="preserve"> </v>
      </c>
      <c r="X16" s="43" t="str">
        <f>'Service providers'!P13</f>
        <v xml:space="preserve"> </v>
      </c>
      <c r="Y16" s="61" t="e">
        <f>U16*W16</f>
        <v>#VALUE!</v>
      </c>
      <c r="Z16" s="61" t="e">
        <f>V16*X16</f>
        <v>#VALUE!</v>
      </c>
    </row>
    <row r="17" spans="1:26" ht="15" x14ac:dyDescent="0.25">
      <c r="A17" s="46">
        <f>'Site staff-NSP'!C13*'Site staff-NSP'!F13</f>
        <v>0</v>
      </c>
      <c r="B17" s="46">
        <f>'Site staff-NSP'!C13*'Site staff-NSP'!G13</f>
        <v>0</v>
      </c>
      <c r="C17" s="46">
        <f>'Site staff-NSP'!C13*'Site staff-NSP'!H13</f>
        <v>0</v>
      </c>
      <c r="D17" s="46">
        <f>'Site staff-NSP'!D13*'Site staff-NSP'!F13</f>
        <v>0</v>
      </c>
      <c r="E17" s="46">
        <f>'Site staff-NSP'!D13*'Site staff-NSP'!G13</f>
        <v>0</v>
      </c>
      <c r="F17" s="46">
        <f>'Site staff-NSP'!D13*'Site staff-NSP'!H13</f>
        <v>0</v>
      </c>
      <c r="G17" s="46">
        <f>'Site staff-OST'!C13*'Site staff-OST'!F13</f>
        <v>0</v>
      </c>
      <c r="H17" s="46">
        <f>'Site staff-OST'!C13*'Site staff-OST'!G13</f>
        <v>0</v>
      </c>
      <c r="I17" s="46">
        <f>'Site staff-OST'!C13*'Site staff-OST'!H13</f>
        <v>0</v>
      </c>
      <c r="J17" s="46">
        <f>'Site staff-OST'!D13*'Site staff-OST'!F13</f>
        <v>0</v>
      </c>
      <c r="K17" s="46">
        <f>'Site staff-OST'!D13*'Site staff-OST'!G13</f>
        <v>0</v>
      </c>
      <c r="L17" s="46">
        <f>'Site staff-OST'!D13*'Site staff-OST'!H13</f>
        <v>0</v>
      </c>
      <c r="N17" s="39" t="s">
        <v>181</v>
      </c>
      <c r="O17" s="60">
        <f>SUM('Site staff-NSP'!C43:C49)</f>
        <v>0</v>
      </c>
      <c r="P17" s="60">
        <f>SUM('Site staff-NSP'!D43:D49)</f>
        <v>0</v>
      </c>
      <c r="Q17" s="43" t="str">
        <f>'Service providers'!G34</f>
        <v/>
      </c>
      <c r="R17" s="43" t="str">
        <f>'Service providers'!H34</f>
        <v/>
      </c>
      <c r="S17" s="61" t="e">
        <f t="shared" ref="S17:S22" si="9">O17*Q17</f>
        <v>#VALUE!</v>
      </c>
      <c r="T17" s="61" t="e">
        <f t="shared" ref="T17:T22" si="10">P17*R17</f>
        <v>#VALUE!</v>
      </c>
      <c r="U17" s="60">
        <f>SUM('Site staff-OST'!C36:C41)</f>
        <v>0</v>
      </c>
      <c r="V17" s="60">
        <f>SUM('Site staff-OST'!D36:D41)</f>
        <v>0</v>
      </c>
      <c r="W17" s="43" t="str">
        <f>'Service providers'!O34</f>
        <v xml:space="preserve"> </v>
      </c>
      <c r="X17" s="43" t="str">
        <f>'Service providers'!P34</f>
        <v xml:space="preserve"> </v>
      </c>
      <c r="Y17" s="61" t="e">
        <f t="shared" ref="Y17:Y22" si="11">U17*W17</f>
        <v>#VALUE!</v>
      </c>
      <c r="Z17" s="61" t="e">
        <f t="shared" ref="Z17:Z22" si="12">V17*X17</f>
        <v>#VALUE!</v>
      </c>
    </row>
    <row r="18" spans="1:26" ht="15" x14ac:dyDescent="0.25">
      <c r="A18" s="46">
        <f>'Site staff-NSP'!C14*'Site staff-NSP'!F14</f>
        <v>0</v>
      </c>
      <c r="B18" s="46">
        <f>'Site staff-NSP'!C14*'Site staff-NSP'!G14</f>
        <v>0</v>
      </c>
      <c r="C18" s="46">
        <f>'Site staff-NSP'!C14*'Site staff-NSP'!H14</f>
        <v>0</v>
      </c>
      <c r="D18" s="46">
        <f>'Site staff-NSP'!D14*'Site staff-NSP'!F14</f>
        <v>0</v>
      </c>
      <c r="E18" s="46">
        <f>'Site staff-NSP'!D14*'Site staff-NSP'!G14</f>
        <v>0</v>
      </c>
      <c r="F18" s="46">
        <f>'Site staff-NSP'!D14*'Site staff-NSP'!H14</f>
        <v>0</v>
      </c>
      <c r="G18" s="46">
        <f>'Site staff-OST'!C14*'Site staff-OST'!F14</f>
        <v>0</v>
      </c>
      <c r="H18" s="46">
        <f>'Site staff-OST'!C14*'Site staff-OST'!G14</f>
        <v>0</v>
      </c>
      <c r="I18" s="46">
        <f>'Site staff-OST'!C14*'Site staff-OST'!H14</f>
        <v>0</v>
      </c>
      <c r="J18" s="46">
        <f>'Site staff-OST'!D14*'Site staff-OST'!F14</f>
        <v>0</v>
      </c>
      <c r="K18" s="46">
        <f>'Site staff-OST'!D14*'Site staff-OST'!G14</f>
        <v>0</v>
      </c>
      <c r="L18" s="46">
        <f>'Site staff-OST'!D14*'Site staff-OST'!H14</f>
        <v>0</v>
      </c>
      <c r="N18" s="39" t="s">
        <v>182</v>
      </c>
      <c r="O18" s="60">
        <f>SUM('Site staff-NSP'!C63:C66)</f>
        <v>0</v>
      </c>
      <c r="P18" s="60">
        <f>SUM('Site staff-NSP'!D63:D66)</f>
        <v>0</v>
      </c>
      <c r="Q18" s="43" t="str">
        <f>'Service providers'!G55</f>
        <v/>
      </c>
      <c r="R18" s="43" t="str">
        <f>'Service providers'!H55</f>
        <v/>
      </c>
      <c r="S18" s="61" t="e">
        <f t="shared" ref="S18:S19" si="13">O18*Q18</f>
        <v>#VALUE!</v>
      </c>
      <c r="T18" s="61" t="e">
        <f t="shared" ref="T18:T19" si="14">P18*R18</f>
        <v>#VALUE!</v>
      </c>
      <c r="U18" s="60">
        <f>SUM('Site staff-OST'!C52:C57)</f>
        <v>0</v>
      </c>
      <c r="V18" s="60">
        <f>SUM('Site staff-OST'!D52:D57)</f>
        <v>0</v>
      </c>
      <c r="W18" s="43" t="str">
        <f>'Service providers'!O55</f>
        <v xml:space="preserve"> </v>
      </c>
      <c r="X18" s="43" t="str">
        <f>'Service providers'!P55</f>
        <v xml:space="preserve"> </v>
      </c>
      <c r="Y18" s="61" t="e">
        <f t="shared" ref="Y18:Y19" si="15">U18*W18</f>
        <v>#VALUE!</v>
      </c>
      <c r="Z18" s="61" t="e">
        <f t="shared" ref="Z18:Z19" si="16">V18*X18</f>
        <v>#VALUE!</v>
      </c>
    </row>
    <row r="19" spans="1:26" ht="15" x14ac:dyDescent="0.25">
      <c r="A19" s="46">
        <f>'Site staff-NSP'!C15*'Site staff-NSP'!F15</f>
        <v>0</v>
      </c>
      <c r="B19" s="46">
        <f>'Site staff-NSP'!C15*'Site staff-NSP'!G15</f>
        <v>0</v>
      </c>
      <c r="C19" s="46">
        <f>'Site staff-NSP'!C15*'Site staff-NSP'!H15</f>
        <v>0</v>
      </c>
      <c r="D19" s="46">
        <f>'Site staff-NSP'!D15*'Site staff-NSP'!F15</f>
        <v>0</v>
      </c>
      <c r="E19" s="46">
        <f>'Site staff-NSP'!D15*'Site staff-NSP'!G15</f>
        <v>0</v>
      </c>
      <c r="F19" s="46">
        <f>'Site staff-NSP'!D15*'Site staff-NSP'!H15</f>
        <v>0</v>
      </c>
      <c r="G19" s="46">
        <f>'Site staff-OST'!C15*'Site staff-OST'!F15</f>
        <v>0</v>
      </c>
      <c r="H19" s="46">
        <f>'Site staff-OST'!C15*'Site staff-OST'!G15</f>
        <v>0</v>
      </c>
      <c r="I19" s="46">
        <f>'Site staff-OST'!C15*'Site staff-OST'!H15</f>
        <v>0</v>
      </c>
      <c r="J19" s="46">
        <f>'Site staff-OST'!D15*'Site staff-OST'!F15</f>
        <v>0</v>
      </c>
      <c r="K19" s="46">
        <f>'Site staff-OST'!D15*'Site staff-OST'!G15</f>
        <v>0</v>
      </c>
      <c r="L19" s="46">
        <f>'Site staff-OST'!D15*'Site staff-OST'!H15</f>
        <v>0</v>
      </c>
      <c r="N19" s="39" t="s">
        <v>183</v>
      </c>
      <c r="O19" s="60">
        <f>SUM('Site staff-NSP'!C83:C86)</f>
        <v>0</v>
      </c>
      <c r="P19" s="60">
        <f>SUM('Site staff-NSP'!D83:D86)</f>
        <v>0</v>
      </c>
      <c r="Q19" s="43" t="str">
        <f>'Service providers'!G76</f>
        <v/>
      </c>
      <c r="R19" s="43" t="str">
        <f>'Service providers'!H76</f>
        <v/>
      </c>
      <c r="S19" s="61" t="e">
        <f t="shared" si="13"/>
        <v>#VALUE!</v>
      </c>
      <c r="T19" s="61" t="e">
        <f t="shared" si="14"/>
        <v>#VALUE!</v>
      </c>
      <c r="U19" s="60">
        <f>SUM('Site staff-OST'!C68:C73)</f>
        <v>0</v>
      </c>
      <c r="V19" s="60">
        <f>SUM('Site staff-OST'!D68:D73)</f>
        <v>0</v>
      </c>
      <c r="W19" s="43" t="str">
        <f>'Service providers'!O76</f>
        <v xml:space="preserve"> </v>
      </c>
      <c r="X19" s="43" t="str">
        <f>'Service providers'!P76</f>
        <v xml:space="preserve"> </v>
      </c>
      <c r="Y19" s="61" t="e">
        <f t="shared" si="15"/>
        <v>#VALUE!</v>
      </c>
      <c r="Z19" s="61" t="e">
        <f t="shared" si="16"/>
        <v>#VALUE!</v>
      </c>
    </row>
    <row r="20" spans="1:26" ht="15" x14ac:dyDescent="0.25">
      <c r="A20" s="46">
        <f>'Site staff-NSP'!C16*'Site staff-NSP'!F16</f>
        <v>0</v>
      </c>
      <c r="B20" s="46">
        <f>'Site staff-NSP'!C16*'Site staff-NSP'!G16</f>
        <v>0</v>
      </c>
      <c r="C20" s="46">
        <f>'Site staff-NSP'!C16*'Site staff-NSP'!H16</f>
        <v>0</v>
      </c>
      <c r="D20" s="46">
        <f>'Site staff-NSP'!D16*'Site staff-NSP'!F16</f>
        <v>0</v>
      </c>
      <c r="E20" s="46">
        <f>'Site staff-NSP'!D16*'Site staff-NSP'!G16</f>
        <v>0</v>
      </c>
      <c r="F20" s="46">
        <f>'Site staff-NSP'!D16*'Site staff-NSP'!H16</f>
        <v>0</v>
      </c>
      <c r="G20" s="46">
        <f>'Site staff-OST'!C16*'Site staff-OST'!F16</f>
        <v>0</v>
      </c>
      <c r="H20" s="46">
        <f>'Site staff-OST'!C16*'Site staff-OST'!G16</f>
        <v>0</v>
      </c>
      <c r="I20" s="46">
        <f>'Site staff-OST'!C16*'Site staff-OST'!H16</f>
        <v>0</v>
      </c>
      <c r="J20" s="46">
        <f>'Site staff-OST'!D16*'Site staff-OST'!F16</f>
        <v>0</v>
      </c>
      <c r="K20" s="46">
        <f>'Site staff-OST'!D16*'Site staff-OST'!G16</f>
        <v>0</v>
      </c>
      <c r="L20" s="46">
        <f>'Site staff-OST'!D16*'Site staff-OST'!H16</f>
        <v>0</v>
      </c>
      <c r="N20" s="39" t="s">
        <v>184</v>
      </c>
      <c r="O20" s="60">
        <f>SUM('Site staff-NSP'!C103:C109)</f>
        <v>0</v>
      </c>
      <c r="P20" s="60">
        <f>SUM('Site staff-NSP'!D103:D109)</f>
        <v>0</v>
      </c>
      <c r="Q20" s="43" t="str">
        <f>'Service providers'!G97</f>
        <v/>
      </c>
      <c r="R20" s="43" t="str">
        <f>'Service providers'!H97</f>
        <v/>
      </c>
      <c r="S20" s="61" t="e">
        <f t="shared" si="9"/>
        <v>#VALUE!</v>
      </c>
      <c r="T20" s="61" t="e">
        <f t="shared" si="10"/>
        <v>#VALUE!</v>
      </c>
      <c r="U20" s="60">
        <f>SUM('Site staff-OST'!C84:C89)</f>
        <v>0</v>
      </c>
      <c r="V20" s="60">
        <f>SUM('Site staff-OST'!D84:D89)</f>
        <v>0</v>
      </c>
      <c r="W20" s="43" t="str">
        <f>'Service providers'!O97</f>
        <v xml:space="preserve"> </v>
      </c>
      <c r="X20" s="43" t="str">
        <f>'Service providers'!P97</f>
        <v xml:space="preserve"> </v>
      </c>
      <c r="Y20" s="61" t="e">
        <f t="shared" si="11"/>
        <v>#VALUE!</v>
      </c>
      <c r="Z20" s="61" t="e">
        <f t="shared" si="12"/>
        <v>#VALUE!</v>
      </c>
    </row>
    <row r="21" spans="1:26" ht="15" x14ac:dyDescent="0.25">
      <c r="A21" s="46">
        <f>'Site staff-NSP'!C17*'Site staff-NSP'!F17</f>
        <v>0</v>
      </c>
      <c r="B21" s="46">
        <f>'Site staff-NSP'!C17*'Site staff-NSP'!G17</f>
        <v>0</v>
      </c>
      <c r="C21" s="46">
        <f>'Site staff-NSP'!C17*'Site staff-NSP'!H17</f>
        <v>0</v>
      </c>
      <c r="D21" s="46">
        <f>'Site staff-NSP'!D17*'Site staff-NSP'!F17</f>
        <v>0</v>
      </c>
      <c r="E21" s="46">
        <f>'Site staff-NSP'!D17*'Site staff-NSP'!G17</f>
        <v>0</v>
      </c>
      <c r="F21" s="46">
        <f>'Site staff-NSP'!D17*'Site staff-NSP'!H17</f>
        <v>0</v>
      </c>
      <c r="G21" s="46">
        <f>'Site staff-OST'!C17*'Site staff-OST'!F17</f>
        <v>0</v>
      </c>
      <c r="H21" s="46">
        <f>'Site staff-OST'!C17*'Site staff-OST'!G17</f>
        <v>0</v>
      </c>
      <c r="I21" s="46">
        <f>'Site staff-OST'!C17*'Site staff-OST'!H17</f>
        <v>0</v>
      </c>
      <c r="J21" s="46">
        <f>'Site staff-OST'!D17*'Site staff-OST'!F17</f>
        <v>0</v>
      </c>
      <c r="K21" s="46">
        <f>'Site staff-OST'!D17*'Site staff-OST'!G17</f>
        <v>0</v>
      </c>
      <c r="L21" s="46">
        <f>'Site staff-OST'!D17*'Site staff-OST'!H17</f>
        <v>0</v>
      </c>
      <c r="N21" s="39" t="s">
        <v>534</v>
      </c>
      <c r="O21" s="60">
        <f>SUM('Site staff-NSP'!C123:C129)</f>
        <v>0</v>
      </c>
      <c r="P21" s="60">
        <f>SUM('Site staff-NSP'!D123:D129)</f>
        <v>0</v>
      </c>
      <c r="Q21" s="43" t="str">
        <f>'Service providers'!G118</f>
        <v/>
      </c>
      <c r="R21" s="43" t="str">
        <f>'Service providers'!H118</f>
        <v/>
      </c>
      <c r="S21" s="61" t="e">
        <f t="shared" si="9"/>
        <v>#VALUE!</v>
      </c>
      <c r="T21" s="61" t="e">
        <f t="shared" si="10"/>
        <v>#VALUE!</v>
      </c>
      <c r="U21" s="60">
        <f>SUM('Site staff-OST'!C100:C105)</f>
        <v>0</v>
      </c>
      <c r="V21" s="60">
        <f>SUM('Site staff-OST'!D100:D105)</f>
        <v>0</v>
      </c>
      <c r="W21" s="43" t="str">
        <f>'Service providers'!O118</f>
        <v xml:space="preserve"> </v>
      </c>
      <c r="X21" s="43" t="str">
        <f>'Service providers'!P118</f>
        <v xml:space="preserve"> </v>
      </c>
      <c r="Y21" s="61" t="e">
        <f t="shared" si="11"/>
        <v>#VALUE!</v>
      </c>
      <c r="Z21" s="61" t="e">
        <f t="shared" si="12"/>
        <v>#VALUE!</v>
      </c>
    </row>
    <row r="22" spans="1:26" ht="15" x14ac:dyDescent="0.25">
      <c r="A22" s="46">
        <f>'Site staff-NSP'!C18*'Site staff-NSP'!F18</f>
        <v>0</v>
      </c>
      <c r="B22" s="46">
        <f>'Site staff-NSP'!C18*'Site staff-NSP'!G18</f>
        <v>0</v>
      </c>
      <c r="C22" s="46">
        <f>'Site staff-NSP'!C18*'Site staff-NSP'!H18</f>
        <v>0</v>
      </c>
      <c r="D22" s="46">
        <f>'Site staff-NSP'!D18*'Site staff-NSP'!F18</f>
        <v>0</v>
      </c>
      <c r="E22" s="46">
        <f>'Site staff-NSP'!D18*'Site staff-NSP'!G18</f>
        <v>0</v>
      </c>
      <c r="F22" s="46">
        <f>'Site staff-NSP'!D18*'Site staff-NSP'!H18</f>
        <v>0</v>
      </c>
      <c r="G22" s="46">
        <f>'Site staff-OST'!C18*'Site staff-OST'!F18</f>
        <v>0</v>
      </c>
      <c r="H22" s="46">
        <f>'Site staff-OST'!C18*'Site staff-OST'!G18</f>
        <v>0</v>
      </c>
      <c r="I22" s="46">
        <f>'Site staff-OST'!C18*'Site staff-OST'!H18</f>
        <v>0</v>
      </c>
      <c r="J22" s="46">
        <f>'Site staff-OST'!D18*'Site staff-OST'!F18</f>
        <v>0</v>
      </c>
      <c r="K22" s="46">
        <f>'Site staff-OST'!D18*'Site staff-OST'!G18</f>
        <v>0</v>
      </c>
      <c r="L22" s="46">
        <f>'Site staff-OST'!D18*'Site staff-OST'!H18</f>
        <v>0</v>
      </c>
      <c r="N22" s="39" t="s">
        <v>185</v>
      </c>
      <c r="O22" s="60">
        <f>SUM('Site staff-NSP'!C143:C149)</f>
        <v>0</v>
      </c>
      <c r="P22" s="60">
        <f>SUM('Site staff-NSP'!D143:D149)</f>
        <v>0</v>
      </c>
      <c r="Q22" s="43" t="str">
        <f>'Service providers'!G139</f>
        <v/>
      </c>
      <c r="R22" s="43" t="str">
        <f>'Service providers'!H139</f>
        <v/>
      </c>
      <c r="S22" s="61" t="e">
        <f t="shared" si="9"/>
        <v>#VALUE!</v>
      </c>
      <c r="T22" s="61" t="e">
        <f t="shared" si="10"/>
        <v>#VALUE!</v>
      </c>
      <c r="U22" s="60">
        <f>SUM('Site staff-OST'!C116:C121)</f>
        <v>0</v>
      </c>
      <c r="V22" s="60">
        <f>SUM('Site staff-OST'!D116:D121)</f>
        <v>0</v>
      </c>
      <c r="W22" s="43" t="str">
        <f>'Service providers'!O139</f>
        <v xml:space="preserve"> </v>
      </c>
      <c r="X22" s="43" t="str">
        <f>'Service providers'!P139</f>
        <v xml:space="preserve"> </v>
      </c>
      <c r="Y22" s="61" t="e">
        <f t="shared" si="11"/>
        <v>#VALUE!</v>
      </c>
      <c r="Z22" s="61" t="e">
        <f t="shared" si="12"/>
        <v>#VALUE!</v>
      </c>
    </row>
    <row r="23" spans="1:26" x14ac:dyDescent="0.2">
      <c r="A23" s="46">
        <f>'Site staff-NSP'!C19*'Site staff-NSP'!F19</f>
        <v>0</v>
      </c>
      <c r="B23" s="46">
        <f>'Site staff-NSP'!C19*'Site staff-NSP'!G19</f>
        <v>0</v>
      </c>
      <c r="C23" s="46">
        <f>'Site staff-NSP'!C19*'Site staff-NSP'!H19</f>
        <v>0</v>
      </c>
      <c r="D23" s="46">
        <f>'Site staff-NSP'!D19*'Site staff-NSP'!F19</f>
        <v>0</v>
      </c>
      <c r="E23" s="46">
        <f>'Site staff-NSP'!D19*'Site staff-NSP'!G19</f>
        <v>0</v>
      </c>
      <c r="F23" s="46">
        <f>'Site staff-NSP'!D19*'Site staff-NSP'!H19</f>
        <v>0</v>
      </c>
      <c r="G23" s="46">
        <f>'Site staff-OST'!C28*'Site staff-OST'!F28</f>
        <v>0</v>
      </c>
      <c r="H23" s="46">
        <f>'Site staff-OST'!C28*'Site staff-OST'!G28</f>
        <v>0</v>
      </c>
      <c r="I23" s="46">
        <f>'Site staff-OST'!C28*'Site staff-OST'!H28</f>
        <v>0</v>
      </c>
      <c r="J23" s="46">
        <f>'Site staff-OST'!D28*'Site staff-OST'!F28</f>
        <v>0</v>
      </c>
      <c r="K23" s="46">
        <f>'Site staff-OST'!D28*'Site staff-OST'!G28</f>
        <v>0</v>
      </c>
      <c r="L23" s="46">
        <f>'Site staff-OST'!D28*'Site staff-OST'!H28</f>
        <v>0</v>
      </c>
      <c r="S23" s="39">
        <f>SUMIF(S16:S22,"&gt;0",S16:S22)</f>
        <v>0</v>
      </c>
      <c r="T23" s="39">
        <f>SUMIF(T16:T22,"&gt;0",T16:T22)</f>
        <v>0</v>
      </c>
      <c r="U23" s="62"/>
      <c r="V23" s="62"/>
      <c r="W23" s="62"/>
      <c r="X23" s="62"/>
      <c r="Y23" s="39">
        <f>SUMIF(Y16:Y22,"&gt;0",Y16:Y22)</f>
        <v>0</v>
      </c>
      <c r="Z23" s="39">
        <f>SUMIF(Z16:Z22,"&gt;0",Z16:Z22)</f>
        <v>0</v>
      </c>
    </row>
    <row r="24" spans="1:26" x14ac:dyDescent="0.2">
      <c r="A24" s="46">
        <f>'Site staff-NSP'!C20*'Site staff-NSP'!F20</f>
        <v>0</v>
      </c>
      <c r="B24" s="46">
        <f>'Site staff-NSP'!C20*'Site staff-NSP'!G20</f>
        <v>0</v>
      </c>
      <c r="C24" s="46">
        <f>'Site staff-NSP'!C20*'Site staff-NSP'!H20</f>
        <v>0</v>
      </c>
      <c r="D24" s="46">
        <f>'Site staff-NSP'!D20*'Site staff-NSP'!F20</f>
        <v>0</v>
      </c>
      <c r="E24" s="46">
        <f>'Site staff-NSP'!D20*'Site staff-NSP'!G20</f>
        <v>0</v>
      </c>
      <c r="F24" s="46">
        <f>'Site staff-NSP'!D20*'Site staff-NSP'!H20</f>
        <v>0</v>
      </c>
      <c r="G24" s="46">
        <f>'Site staff-OST'!C29*'Site staff-OST'!F29</f>
        <v>0</v>
      </c>
      <c r="H24" s="46">
        <f>'Site staff-OST'!C29*'Site staff-OST'!G29</f>
        <v>0</v>
      </c>
      <c r="I24" s="46">
        <f>'Site staff-OST'!C29*'Site staff-OST'!H29</f>
        <v>0</v>
      </c>
      <c r="J24" s="46">
        <f>'Site staff-OST'!D29*'Site staff-OST'!F29</f>
        <v>0</v>
      </c>
      <c r="K24" s="46">
        <f>'Site staff-OST'!D29*'Site staff-OST'!G29</f>
        <v>0</v>
      </c>
      <c r="L24" s="46">
        <f>'Site staff-OST'!D29*'Site staff-OST'!H29</f>
        <v>0</v>
      </c>
    </row>
    <row r="25" spans="1:26" ht="15" x14ac:dyDescent="0.25">
      <c r="A25" s="46">
        <f>'Site staff-NSP'!C21*'Site staff-NSP'!F21</f>
        <v>0</v>
      </c>
      <c r="B25" s="46">
        <f>'Site staff-NSP'!C21*'Site staff-NSP'!G21</f>
        <v>0</v>
      </c>
      <c r="C25" s="46">
        <f>'Site staff-NSP'!C21*'Site staff-NSP'!H21</f>
        <v>0</v>
      </c>
      <c r="D25" s="46">
        <f>'Site staff-NSP'!D21*'Site staff-NSP'!F21</f>
        <v>0</v>
      </c>
      <c r="E25" s="46">
        <f>'Site staff-NSP'!D21*'Site staff-NSP'!G21</f>
        <v>0</v>
      </c>
      <c r="F25" s="46">
        <f>'Site staff-NSP'!D21*'Site staff-NSP'!H21</f>
        <v>0</v>
      </c>
      <c r="G25" s="46">
        <f>'Site staff-OST'!C30*'Site staff-OST'!F30</f>
        <v>0</v>
      </c>
      <c r="H25" s="46">
        <f>'Site staff-OST'!C30*'Site staff-OST'!G30</f>
        <v>0</v>
      </c>
      <c r="I25" s="46">
        <f>'Site staff-OST'!C30*'Site staff-OST'!H30</f>
        <v>0</v>
      </c>
      <c r="J25" s="46">
        <f>'Site staff-OST'!D30*'Site staff-OST'!F30</f>
        <v>0</v>
      </c>
      <c r="K25" s="46">
        <f>'Site staff-OST'!D30*'Site staff-OST'!G30</f>
        <v>0</v>
      </c>
      <c r="L25" s="46">
        <f>'Site staff-OST'!D30*'Site staff-OST'!H30</f>
        <v>0</v>
      </c>
      <c r="O25" s="39"/>
      <c r="P25" s="407" t="s">
        <v>505</v>
      </c>
      <c r="Q25" s="407"/>
    </row>
    <row r="26" spans="1:26" ht="15" x14ac:dyDescent="0.25">
      <c r="A26" s="46">
        <f>'Site staff-NSP'!C32*'Site staff-NSP'!F32</f>
        <v>0</v>
      </c>
      <c r="B26" s="46">
        <f>'Site staff-NSP'!C32*'Site staff-NSP'!G32</f>
        <v>0</v>
      </c>
      <c r="C26" s="46">
        <f>'Site staff-NSP'!C32*'Site staff-NSP'!H32</f>
        <v>0</v>
      </c>
      <c r="D26" s="46">
        <f>'Site staff-NSP'!D32*'Site staff-NSP'!F32</f>
        <v>0</v>
      </c>
      <c r="E26" s="46">
        <f>'Site staff-NSP'!D32*'Site staff-NSP'!G32</f>
        <v>0</v>
      </c>
      <c r="F26" s="46">
        <f>'Site staff-NSP'!D32*'Site staff-NSP'!H32</f>
        <v>0</v>
      </c>
      <c r="G26" s="46">
        <f>'Site staff-OST'!C31*'Site staff-OST'!F31</f>
        <v>0</v>
      </c>
      <c r="H26" s="46">
        <f>'Site staff-OST'!C31*'Site staff-OST'!G31</f>
        <v>0</v>
      </c>
      <c r="I26" s="46">
        <f>'Site staff-OST'!C31*'Site staff-OST'!H31</f>
        <v>0</v>
      </c>
      <c r="J26" s="46">
        <f>'Site staff-OST'!D31*'Site staff-OST'!F31</f>
        <v>0</v>
      </c>
      <c r="K26" s="46">
        <f>'Site staff-OST'!D31*'Site staff-OST'!G31</f>
        <v>0</v>
      </c>
      <c r="L26" s="46">
        <f>'Site staff-OST'!D31*'Site staff-OST'!H31</f>
        <v>0</v>
      </c>
      <c r="O26" s="39"/>
      <c r="P26" s="70">
        <v>2012</v>
      </c>
      <c r="Q26" s="70">
        <v>2013</v>
      </c>
    </row>
    <row r="27" spans="1:26" ht="15" x14ac:dyDescent="0.25">
      <c r="A27" s="46">
        <f>'Site staff-NSP'!C33*'Site staff-NSP'!F33</f>
        <v>0</v>
      </c>
      <c r="B27" s="46">
        <f>'Site staff-NSP'!C33*'Site staff-NSP'!G33</f>
        <v>0</v>
      </c>
      <c r="C27" s="46">
        <f>'Site staff-NSP'!C33*'Site staff-NSP'!H33</f>
        <v>0</v>
      </c>
      <c r="D27" s="46">
        <f>'Site staff-NSP'!D33*'Site staff-NSP'!F33</f>
        <v>0</v>
      </c>
      <c r="E27" s="46">
        <f>'Site staff-NSP'!D33*'Site staff-NSP'!G33</f>
        <v>0</v>
      </c>
      <c r="F27" s="46">
        <f>'Site staff-NSP'!D33*'Site staff-NSP'!H33</f>
        <v>0</v>
      </c>
      <c r="G27" s="46">
        <f>'Site staff-OST'!C32*'Site staff-OST'!F32</f>
        <v>0</v>
      </c>
      <c r="H27" s="46">
        <f>'Site staff-OST'!C32*'Site staff-OST'!G32</f>
        <v>0</v>
      </c>
      <c r="I27" s="46">
        <f>'Site staff-OST'!C32*'Site staff-OST'!H32</f>
        <v>0</v>
      </c>
      <c r="J27" s="46">
        <f>'Site staff-OST'!D32*'Site staff-OST'!F32</f>
        <v>0</v>
      </c>
      <c r="K27" s="46">
        <f>'Site staff-OST'!D32*'Site staff-OST'!G32</f>
        <v>0</v>
      </c>
      <c r="L27" s="46">
        <f>'Site staff-OST'!D32*'Site staff-OST'!H32</f>
        <v>0</v>
      </c>
      <c r="O27" s="29" t="s">
        <v>150</v>
      </c>
      <c r="P27" s="151" t="str">
        <f>IFERROR(SUM(A86:C86)/(SUM(A86:C86)+S23), "0")</f>
        <v>0</v>
      </c>
      <c r="Q27" s="151" t="str">
        <f>IFERROR(SUM(D86:F86)/(SUM(D86:F86)+T23), "0")</f>
        <v>0</v>
      </c>
    </row>
    <row r="28" spans="1:26" ht="15" x14ac:dyDescent="0.25">
      <c r="A28" s="46">
        <f>'Site staff-NSP'!C34*'Site staff-NSP'!F34</f>
        <v>0</v>
      </c>
      <c r="B28" s="46">
        <f>'Site staff-NSP'!C34*'Site staff-NSP'!G34</f>
        <v>0</v>
      </c>
      <c r="C28" s="46">
        <f>'Site staff-NSP'!C34*'Site staff-NSP'!H34</f>
        <v>0</v>
      </c>
      <c r="D28" s="46">
        <f>'Site staff-NSP'!D34*'Site staff-NSP'!F34</f>
        <v>0</v>
      </c>
      <c r="E28" s="46">
        <f>'Site staff-NSP'!D34*'Site staff-NSP'!G34</f>
        <v>0</v>
      </c>
      <c r="F28" s="46">
        <f>'Site staff-NSP'!D34*'Site staff-NSP'!H34</f>
        <v>0</v>
      </c>
      <c r="G28" s="46">
        <f>'Site staff-OST'!C33*'Site staff-OST'!F33</f>
        <v>0</v>
      </c>
      <c r="H28" s="46">
        <f>'Site staff-OST'!C33*'Site staff-OST'!G33</f>
        <v>0</v>
      </c>
      <c r="I28" s="46">
        <f>'Site staff-OST'!C33*'Site staff-OST'!H33</f>
        <v>0</v>
      </c>
      <c r="J28" s="46">
        <f>'Site staff-OST'!D33*'Site staff-OST'!F33</f>
        <v>0</v>
      </c>
      <c r="K28" s="46">
        <f>'Site staff-OST'!D33*'Site staff-OST'!G33</f>
        <v>0</v>
      </c>
      <c r="L28" s="46">
        <f>'Site staff-OST'!D33*'Site staff-OST'!H33</f>
        <v>0</v>
      </c>
      <c r="O28" s="29" t="s">
        <v>151</v>
      </c>
      <c r="P28" s="151" t="str">
        <f>IFERROR(SUM(G65:I65)/(SUM(G65:I65)+Y23), "0")</f>
        <v>0</v>
      </c>
      <c r="Q28" s="151" t="str">
        <f>IFERROR(SUM(J65:L65)/(SUM(J65:L65)+Z23), "0")</f>
        <v>0</v>
      </c>
    </row>
    <row r="29" spans="1:26" x14ac:dyDescent="0.2">
      <c r="A29" s="46">
        <f>'Site staff-NSP'!C35*'Site staff-NSP'!F35</f>
        <v>0</v>
      </c>
      <c r="B29" s="46">
        <f>'Site staff-NSP'!C35*'Site staff-NSP'!G35</f>
        <v>0</v>
      </c>
      <c r="C29" s="46">
        <f>'Site staff-NSP'!C35*'Site staff-NSP'!H35</f>
        <v>0</v>
      </c>
      <c r="D29" s="46">
        <f>'Site staff-NSP'!D35*'Site staff-NSP'!F35</f>
        <v>0</v>
      </c>
      <c r="E29" s="46">
        <f>'Site staff-NSP'!D35*'Site staff-NSP'!G35</f>
        <v>0</v>
      </c>
      <c r="F29" s="46">
        <f>'Site staff-NSP'!D35*'Site staff-NSP'!H35</f>
        <v>0</v>
      </c>
      <c r="G29" s="46">
        <f>'Site staff-OST'!C34*'Site staff-OST'!F34</f>
        <v>0</v>
      </c>
      <c r="H29" s="46">
        <f>'Site staff-OST'!C34*'Site staff-OST'!G34</f>
        <v>0</v>
      </c>
      <c r="I29" s="46">
        <f>'Site staff-OST'!C34*'Site staff-OST'!H34</f>
        <v>0</v>
      </c>
      <c r="J29" s="46">
        <f>'Site staff-OST'!D34*'Site staff-OST'!F34</f>
        <v>0</v>
      </c>
      <c r="K29" s="46">
        <f>'Site staff-OST'!D34*'Site staff-OST'!G34</f>
        <v>0</v>
      </c>
      <c r="L29" s="46">
        <f>'Site staff-OST'!D34*'Site staff-OST'!H34</f>
        <v>0</v>
      </c>
    </row>
    <row r="30" spans="1:26" ht="15" x14ac:dyDescent="0.25">
      <c r="A30" s="46">
        <f>'Site staff-NSP'!C36*'Site staff-NSP'!F36</f>
        <v>0</v>
      </c>
      <c r="B30" s="46">
        <f>'Site staff-NSP'!C36*'Site staff-NSP'!G36</f>
        <v>0</v>
      </c>
      <c r="C30" s="46">
        <f>'Site staff-NSP'!C36*'Site staff-NSP'!H36</f>
        <v>0</v>
      </c>
      <c r="D30" s="46">
        <f>'Site staff-NSP'!D36*'Site staff-NSP'!F36</f>
        <v>0</v>
      </c>
      <c r="E30" s="46">
        <f>'Site staff-NSP'!D36*'Site staff-NSP'!G36</f>
        <v>0</v>
      </c>
      <c r="F30" s="46">
        <f>'Site staff-NSP'!D36*'Site staff-NSP'!H36</f>
        <v>0</v>
      </c>
      <c r="G30" s="46">
        <f>'Site staff-OST'!C44*'Site staff-OST'!F44</f>
        <v>0</v>
      </c>
      <c r="H30" s="46">
        <f>'Site staff-OST'!C44*'Site staff-OST'!G44</f>
        <v>0</v>
      </c>
      <c r="I30" s="46">
        <f>'Site staff-OST'!C44*'Site staff-OST'!H44</f>
        <v>0</v>
      </c>
      <c r="J30" s="46">
        <f>'Site staff-OST'!D44*'Site staff-OST'!F44</f>
        <v>0</v>
      </c>
      <c r="K30" s="46">
        <f>'Site staff-OST'!D44*'Site staff-OST'!G44</f>
        <v>0</v>
      </c>
      <c r="L30" s="46">
        <f>'Site staff-OST'!D44*'Site staff-OST'!H44</f>
        <v>0</v>
      </c>
      <c r="P30" s="407" t="s">
        <v>506</v>
      </c>
      <c r="Q30" s="407"/>
    </row>
    <row r="31" spans="1:26" ht="15" x14ac:dyDescent="0.25">
      <c r="A31" s="46">
        <f>'Site staff-NSP'!C37*'Site staff-NSP'!F37</f>
        <v>0</v>
      </c>
      <c r="B31" s="46">
        <f>'Site staff-NSP'!C37*'Site staff-NSP'!G37</f>
        <v>0</v>
      </c>
      <c r="C31" s="46">
        <f>'Site staff-NSP'!C37*'Site staff-NSP'!H37</f>
        <v>0</v>
      </c>
      <c r="D31" s="46">
        <f>'Site staff-NSP'!D37*'Site staff-NSP'!F37</f>
        <v>0</v>
      </c>
      <c r="E31" s="46">
        <f>'Site staff-NSP'!D37*'Site staff-NSP'!G37</f>
        <v>0</v>
      </c>
      <c r="F31" s="46">
        <f>'Site staff-NSP'!D37*'Site staff-NSP'!H37</f>
        <v>0</v>
      </c>
      <c r="G31" s="46">
        <f>'Site staff-OST'!C45*'Site staff-OST'!F45</f>
        <v>0</v>
      </c>
      <c r="H31" s="46">
        <f>'Site staff-OST'!C45*'Site staff-OST'!G45</f>
        <v>0</v>
      </c>
      <c r="I31" s="46">
        <f>'Site staff-OST'!C45*'Site staff-OST'!H45</f>
        <v>0</v>
      </c>
      <c r="J31" s="46">
        <f>'Site staff-OST'!D45*'Site staff-OST'!F45</f>
        <v>0</v>
      </c>
      <c r="K31" s="46">
        <f>'Site staff-OST'!D45*'Site staff-OST'!G45</f>
        <v>0</v>
      </c>
      <c r="L31" s="46">
        <f>'Site staff-OST'!D45*'Site staff-OST'!H45</f>
        <v>0</v>
      </c>
      <c r="O31" s="39"/>
      <c r="P31" s="70">
        <v>2012</v>
      </c>
      <c r="Q31" s="70">
        <v>2013</v>
      </c>
    </row>
    <row r="32" spans="1:26" ht="15" x14ac:dyDescent="0.25">
      <c r="A32" s="46">
        <f>'Site staff-NSP'!C38*'Site staff-NSP'!F38</f>
        <v>0</v>
      </c>
      <c r="B32" s="46">
        <f>'Site staff-NSP'!C38*'Site staff-NSP'!G38</f>
        <v>0</v>
      </c>
      <c r="C32" s="46">
        <f>'Site staff-NSP'!C38*'Site staff-NSP'!H38</f>
        <v>0</v>
      </c>
      <c r="D32" s="46">
        <f>'Site staff-NSP'!D38*'Site staff-NSP'!F38</f>
        <v>0</v>
      </c>
      <c r="E32" s="46">
        <f>'Site staff-NSP'!D38*'Site staff-NSP'!G38</f>
        <v>0</v>
      </c>
      <c r="F32" s="46">
        <f>'Site staff-NSP'!D38*'Site staff-NSP'!H38</f>
        <v>0</v>
      </c>
      <c r="G32" s="46">
        <f>'Site staff-OST'!C46*'Site staff-OST'!F46</f>
        <v>0</v>
      </c>
      <c r="H32" s="46">
        <f>'Site staff-OST'!C46*'Site staff-OST'!G46</f>
        <v>0</v>
      </c>
      <c r="I32" s="46">
        <f>'Site staff-OST'!C46*'Site staff-OST'!H46</f>
        <v>0</v>
      </c>
      <c r="J32" s="46">
        <f>'Site staff-OST'!D46*'Site staff-OST'!F46</f>
        <v>0</v>
      </c>
      <c r="K32" s="46">
        <f>'Site staff-OST'!D46*'Site staff-OST'!G46</f>
        <v>0</v>
      </c>
      <c r="L32" s="46">
        <f>'Site staff-OST'!D46*'Site staff-OST'!H46</f>
        <v>0</v>
      </c>
      <c r="O32" s="29" t="s">
        <v>150</v>
      </c>
      <c r="P32" s="60">
        <f>SUM('Site staff-NSP'!L10:L16)+SUM('Site staff-NSP'!N10:N16)</f>
        <v>0</v>
      </c>
      <c r="Q32" s="60">
        <f>SUM('Site staff-NSP'!M10:M16)+SUM('Site staff-NSP'!O10:O16)</f>
        <v>0</v>
      </c>
    </row>
    <row r="33" spans="1:27" ht="15" x14ac:dyDescent="0.25">
      <c r="A33" s="46">
        <f>'Site staff-NSP'!C39*'Site staff-NSP'!F39</f>
        <v>0</v>
      </c>
      <c r="B33" s="46">
        <f>'Site staff-NSP'!C39*'Site staff-NSP'!G39</f>
        <v>0</v>
      </c>
      <c r="C33" s="46">
        <f>'Site staff-NSP'!C39*'Site staff-NSP'!H39</f>
        <v>0</v>
      </c>
      <c r="D33" s="46">
        <f>'Site staff-NSP'!D39*'Site staff-NSP'!F39</f>
        <v>0</v>
      </c>
      <c r="E33" s="46">
        <f>'Site staff-NSP'!D39*'Site staff-NSP'!G39</f>
        <v>0</v>
      </c>
      <c r="F33" s="46">
        <f>'Site staff-NSP'!D39*'Site staff-NSP'!H39</f>
        <v>0</v>
      </c>
      <c r="G33" s="46">
        <f>'Site staff-OST'!C47*'Site staff-OST'!F47</f>
        <v>0</v>
      </c>
      <c r="H33" s="46">
        <f>'Site staff-OST'!C47*'Site staff-OST'!G47</f>
        <v>0</v>
      </c>
      <c r="I33" s="46">
        <f>'Site staff-OST'!C47*'Site staff-OST'!H47</f>
        <v>0</v>
      </c>
      <c r="J33" s="46">
        <f>'Site staff-OST'!D47*'Site staff-OST'!F47</f>
        <v>0</v>
      </c>
      <c r="K33" s="46">
        <f>'Site staff-OST'!D47*'Site staff-OST'!G47</f>
        <v>0</v>
      </c>
      <c r="L33" s="46">
        <f>'Site staff-OST'!D47*'Site staff-OST'!H47</f>
        <v>0</v>
      </c>
      <c r="O33" s="29" t="s">
        <v>151</v>
      </c>
      <c r="P33" s="60">
        <f>SUM('Site staff-OST'!L10:L16)+SUM('Site staff-OST'!N10:N16)</f>
        <v>0</v>
      </c>
      <c r="Q33" s="60">
        <f>SUM('Site staff-OST'!M10:M16)+SUM('Site staff-OST'!O10:O16)</f>
        <v>0</v>
      </c>
    </row>
    <row r="34" spans="1:27" x14ac:dyDescent="0.2">
      <c r="A34" s="46">
        <f>'Site staff-NSP'!C40*'Site staff-NSP'!F40</f>
        <v>0</v>
      </c>
      <c r="B34" s="46">
        <f>'Site staff-NSP'!C40*'Site staff-NSP'!G40</f>
        <v>0</v>
      </c>
      <c r="C34" s="46">
        <f>'Site staff-NSP'!C40*'Site staff-NSP'!H40</f>
        <v>0</v>
      </c>
      <c r="D34" s="46">
        <f>'Site staff-NSP'!D40*'Site staff-NSP'!F40</f>
        <v>0</v>
      </c>
      <c r="E34" s="46">
        <f>'Site staff-NSP'!D40*'Site staff-NSP'!G40</f>
        <v>0</v>
      </c>
      <c r="F34" s="46">
        <f>'Site staff-NSP'!D40*'Site staff-NSP'!H40</f>
        <v>0</v>
      </c>
      <c r="G34" s="46">
        <f>'Site staff-OST'!C48*'Site staff-OST'!F48</f>
        <v>0</v>
      </c>
      <c r="H34" s="46">
        <f>'Site staff-OST'!C48*'Site staff-OST'!G48</f>
        <v>0</v>
      </c>
      <c r="I34" s="46">
        <f>'Site staff-OST'!C48*'Site staff-OST'!H48</f>
        <v>0</v>
      </c>
      <c r="J34" s="46">
        <f>'Site staff-OST'!D48*'Site staff-OST'!F48</f>
        <v>0</v>
      </c>
      <c r="K34" s="46">
        <f>'Site staff-OST'!D48*'Site staff-OST'!G48</f>
        <v>0</v>
      </c>
      <c r="L34" s="46">
        <f>'Site staff-OST'!D48*'Site staff-OST'!H48</f>
        <v>0</v>
      </c>
    </row>
    <row r="35" spans="1:27" ht="15" x14ac:dyDescent="0.25">
      <c r="A35" s="46">
        <f>'Site staff-NSP'!C41*'Site staff-NSP'!F41</f>
        <v>0</v>
      </c>
      <c r="B35" s="46">
        <f>'Site staff-NSP'!C41*'Site staff-NSP'!G41</f>
        <v>0</v>
      </c>
      <c r="C35" s="46">
        <f>'Site staff-NSP'!C41*'Site staff-NSP'!H41</f>
        <v>0</v>
      </c>
      <c r="D35" s="46">
        <f>'Site staff-NSP'!D41*'Site staff-NSP'!F41</f>
        <v>0</v>
      </c>
      <c r="E35" s="46">
        <f>'Site staff-NSP'!D41*'Site staff-NSP'!G41</f>
        <v>0</v>
      </c>
      <c r="F35" s="46">
        <f>'Site staff-NSP'!D41*'Site staff-NSP'!H41</f>
        <v>0</v>
      </c>
      <c r="G35" s="46">
        <f>'Site staff-OST'!C49*'Site staff-OST'!F49</f>
        <v>0</v>
      </c>
      <c r="H35" s="46">
        <f>'Site staff-OST'!C49*'Site staff-OST'!G49</f>
        <v>0</v>
      </c>
      <c r="I35" s="46">
        <f>'Site staff-OST'!C49*'Site staff-OST'!H49</f>
        <v>0</v>
      </c>
      <c r="J35" s="46">
        <f>'Site staff-OST'!D49*'Site staff-OST'!F49</f>
        <v>0</v>
      </c>
      <c r="K35" s="46">
        <f>'Site staff-OST'!D49*'Site staff-OST'!G49</f>
        <v>0</v>
      </c>
      <c r="L35" s="46">
        <f>'Site staff-OST'!D49*'Site staff-OST'!H49</f>
        <v>0</v>
      </c>
      <c r="P35" s="407" t="s">
        <v>507</v>
      </c>
      <c r="Q35" s="407"/>
      <c r="R35" s="407" t="s">
        <v>508</v>
      </c>
      <c r="S35" s="407"/>
    </row>
    <row r="36" spans="1:27" ht="15" x14ac:dyDescent="0.25">
      <c r="A36" s="46">
        <f>'Site staff-NSP'!C52*'Site staff-NSP'!F52</f>
        <v>0</v>
      </c>
      <c r="B36" s="46">
        <f>'Site staff-NSP'!C52*'Site staff-NSP'!G52</f>
        <v>0</v>
      </c>
      <c r="C36" s="46">
        <f>'Site staff-NSP'!C52*'Site staff-NSP'!H52</f>
        <v>0</v>
      </c>
      <c r="D36" s="46">
        <f>'Site staff-NSP'!D52*'Site staff-NSP'!F52</f>
        <v>0</v>
      </c>
      <c r="E36" s="46">
        <f>'Site staff-NSP'!D52*'Site staff-NSP'!G52</f>
        <v>0</v>
      </c>
      <c r="F36" s="46">
        <f>'Site staff-NSP'!D52*'Site staff-NSP'!H52</f>
        <v>0</v>
      </c>
      <c r="G36" s="46">
        <f>'Site staff-OST'!C50*'Site staff-OST'!F50</f>
        <v>0</v>
      </c>
      <c r="H36" s="46">
        <f>'Site staff-OST'!C50*'Site staff-OST'!G50</f>
        <v>0</v>
      </c>
      <c r="I36" s="46">
        <f>'Site staff-OST'!C50*'Site staff-OST'!H50</f>
        <v>0</v>
      </c>
      <c r="J36" s="46">
        <f>'Site staff-OST'!D50*'Site staff-OST'!F50</f>
        <v>0</v>
      </c>
      <c r="K36" s="46">
        <f>'Site staff-OST'!D50*'Site staff-OST'!G50</f>
        <v>0</v>
      </c>
      <c r="L36" s="46">
        <f>'Site staff-OST'!D50*'Site staff-OST'!H50</f>
        <v>0</v>
      </c>
      <c r="O36" s="39"/>
      <c r="P36" s="70">
        <v>2012</v>
      </c>
      <c r="Q36" s="70">
        <v>2013</v>
      </c>
      <c r="R36" s="70">
        <v>2012</v>
      </c>
      <c r="S36" s="70">
        <v>2013</v>
      </c>
    </row>
    <row r="37" spans="1:27" ht="15" x14ac:dyDescent="0.25">
      <c r="A37" s="46">
        <f>'Site staff-NSP'!C53*'Site staff-NSP'!F53</f>
        <v>0</v>
      </c>
      <c r="B37" s="46">
        <f>'Site staff-NSP'!C53*'Site staff-NSP'!G53</f>
        <v>0</v>
      </c>
      <c r="C37" s="46">
        <f>'Site staff-NSP'!C53*'Site staff-NSP'!H53</f>
        <v>0</v>
      </c>
      <c r="D37" s="46">
        <f>'Site staff-NSP'!D53*'Site staff-NSP'!F53</f>
        <v>0</v>
      </c>
      <c r="E37" s="46">
        <f>'Site staff-NSP'!D53*'Site staff-NSP'!G53</f>
        <v>0</v>
      </c>
      <c r="F37" s="46">
        <f>'Site staff-NSP'!D53*'Site staff-NSP'!H53</f>
        <v>0</v>
      </c>
      <c r="G37" s="46">
        <f>'Site staff-OST'!C60*'Site staff-OST'!F60</f>
        <v>0</v>
      </c>
      <c r="H37" s="46">
        <f>'Site staff-OST'!C60*'Site staff-OST'!G60</f>
        <v>0</v>
      </c>
      <c r="I37" s="46">
        <f>'Site staff-OST'!C60*'Site staff-OST'!H60</f>
        <v>0</v>
      </c>
      <c r="J37" s="46">
        <f>'Site staff-OST'!D60*'Site staff-OST'!F60</f>
        <v>0</v>
      </c>
      <c r="K37" s="46">
        <f>'Site staff-OST'!D60*'Site staff-OST'!G60</f>
        <v>0</v>
      </c>
      <c r="L37" s="46">
        <f>'Site staff-OST'!D60*'Site staff-OST'!H60</f>
        <v>0</v>
      </c>
      <c r="O37" s="29" t="s">
        <v>150</v>
      </c>
      <c r="P37" s="60">
        <f>P27*P32</f>
        <v>0</v>
      </c>
      <c r="Q37" s="60">
        <f>Q27*Q32</f>
        <v>0</v>
      </c>
      <c r="R37" s="60">
        <f>P32-P37</f>
        <v>0</v>
      </c>
      <c r="S37" s="60">
        <f>Q32-Q37</f>
        <v>0</v>
      </c>
    </row>
    <row r="38" spans="1:27" ht="15" x14ac:dyDescent="0.25">
      <c r="A38" s="46">
        <f>'Site staff-NSP'!C54*'Site staff-NSP'!F54</f>
        <v>0</v>
      </c>
      <c r="B38" s="46">
        <f>'Site staff-NSP'!C54*'Site staff-NSP'!G54</f>
        <v>0</v>
      </c>
      <c r="C38" s="46">
        <f>'Site staff-NSP'!C54*'Site staff-NSP'!H54</f>
        <v>0</v>
      </c>
      <c r="D38" s="46">
        <f>'Site staff-NSP'!D54*'Site staff-NSP'!F54</f>
        <v>0</v>
      </c>
      <c r="E38" s="46">
        <f>'Site staff-NSP'!D54*'Site staff-NSP'!G54</f>
        <v>0</v>
      </c>
      <c r="F38" s="46">
        <f>'Site staff-NSP'!D54*'Site staff-NSP'!H54</f>
        <v>0</v>
      </c>
      <c r="G38" s="46">
        <f>'Site staff-OST'!C61*'Site staff-OST'!F61</f>
        <v>0</v>
      </c>
      <c r="H38" s="46">
        <f>'Site staff-OST'!C61*'Site staff-OST'!G61</f>
        <v>0</v>
      </c>
      <c r="I38" s="46">
        <f>'Site staff-OST'!C61*'Site staff-OST'!H61</f>
        <v>0</v>
      </c>
      <c r="J38" s="46">
        <f>'Site staff-OST'!D61*'Site staff-OST'!F61</f>
        <v>0</v>
      </c>
      <c r="K38" s="46">
        <f>'Site staff-OST'!D61*'Site staff-OST'!G61</f>
        <v>0</v>
      </c>
      <c r="L38" s="46">
        <f>'Site staff-OST'!D61*'Site staff-OST'!H61</f>
        <v>0</v>
      </c>
      <c r="O38" s="29" t="s">
        <v>151</v>
      </c>
      <c r="P38" s="60">
        <f>P28*P33</f>
        <v>0</v>
      </c>
      <c r="Q38" s="60">
        <f>Q28*Q33</f>
        <v>0</v>
      </c>
      <c r="R38" s="60">
        <f>P33-P38</f>
        <v>0</v>
      </c>
      <c r="S38" s="60">
        <f>Q33-Q38</f>
        <v>0</v>
      </c>
    </row>
    <row r="39" spans="1:27" x14ac:dyDescent="0.2">
      <c r="A39" s="46">
        <f>'Site staff-NSP'!C55*'Site staff-NSP'!F55</f>
        <v>0</v>
      </c>
      <c r="B39" s="46">
        <f>'Site staff-NSP'!C55*'Site staff-NSP'!G55</f>
        <v>0</v>
      </c>
      <c r="C39" s="46">
        <f>'Site staff-NSP'!C55*'Site staff-NSP'!H55</f>
        <v>0</v>
      </c>
      <c r="D39" s="46">
        <f>'Site staff-NSP'!D55*'Site staff-NSP'!F55</f>
        <v>0</v>
      </c>
      <c r="E39" s="46">
        <f>'Site staff-NSP'!D55*'Site staff-NSP'!G55</f>
        <v>0</v>
      </c>
      <c r="F39" s="46">
        <f>'Site staff-NSP'!D55*'Site staff-NSP'!H55</f>
        <v>0</v>
      </c>
      <c r="G39" s="46">
        <f>'Site staff-OST'!C62*'Site staff-OST'!F62</f>
        <v>0</v>
      </c>
      <c r="H39" s="46">
        <f>'Site staff-OST'!C62*'Site staff-OST'!G62</f>
        <v>0</v>
      </c>
      <c r="I39" s="46">
        <f>'Site staff-OST'!C62*'Site staff-OST'!H62</f>
        <v>0</v>
      </c>
      <c r="J39" s="46">
        <f>'Site staff-OST'!D62*'Site staff-OST'!F62</f>
        <v>0</v>
      </c>
      <c r="K39" s="46">
        <f>'Site staff-OST'!D62*'Site staff-OST'!G62</f>
        <v>0</v>
      </c>
      <c r="L39" s="46">
        <f>'Site staff-OST'!D62*'Site staff-OST'!H62</f>
        <v>0</v>
      </c>
    </row>
    <row r="40" spans="1:27" x14ac:dyDescent="0.2">
      <c r="A40" s="46">
        <f>'Site staff-NSP'!C56*'Site staff-NSP'!F56</f>
        <v>0</v>
      </c>
      <c r="B40" s="46">
        <f>'Site staff-NSP'!C56*'Site staff-NSP'!G56</f>
        <v>0</v>
      </c>
      <c r="C40" s="46">
        <f>'Site staff-NSP'!C56*'Site staff-NSP'!H56</f>
        <v>0</v>
      </c>
      <c r="D40" s="46">
        <f>'Site staff-NSP'!D56*'Site staff-NSP'!F56</f>
        <v>0</v>
      </c>
      <c r="E40" s="46">
        <f>'Site staff-NSP'!D56*'Site staff-NSP'!G56</f>
        <v>0</v>
      </c>
      <c r="F40" s="46">
        <f>'Site staff-NSP'!D56*'Site staff-NSP'!H56</f>
        <v>0</v>
      </c>
      <c r="G40" s="46">
        <f>'Site staff-OST'!C63*'Site staff-OST'!F63</f>
        <v>0</v>
      </c>
      <c r="H40" s="46">
        <f>'Site staff-OST'!C63*'Site staff-OST'!G63</f>
        <v>0</v>
      </c>
      <c r="I40" s="46">
        <f>'Site staff-OST'!C63*'Site staff-OST'!H63</f>
        <v>0</v>
      </c>
      <c r="J40" s="46">
        <f>'Site staff-OST'!D63*'Site staff-OST'!F63</f>
        <v>0</v>
      </c>
      <c r="K40" s="46">
        <f>'Site staff-OST'!D63*'Site staff-OST'!G63</f>
        <v>0</v>
      </c>
      <c r="L40" s="46">
        <f>'Site staff-OST'!D63*'Site staff-OST'!H63</f>
        <v>0</v>
      </c>
    </row>
    <row r="41" spans="1:27" x14ac:dyDescent="0.2">
      <c r="A41" s="46">
        <f>'Site staff-NSP'!C57*'Site staff-NSP'!F57</f>
        <v>0</v>
      </c>
      <c r="B41" s="46">
        <f>'Site staff-NSP'!C57*'Site staff-NSP'!G57</f>
        <v>0</v>
      </c>
      <c r="C41" s="46">
        <f>'Site staff-NSP'!C57*'Site staff-NSP'!H57</f>
        <v>0</v>
      </c>
      <c r="D41" s="46">
        <f>'Site staff-NSP'!D57*'Site staff-NSP'!F57</f>
        <v>0</v>
      </c>
      <c r="E41" s="46">
        <f>'Site staff-NSP'!D57*'Site staff-NSP'!G57</f>
        <v>0</v>
      </c>
      <c r="F41" s="46">
        <f>'Site staff-NSP'!D57*'Site staff-NSP'!H57</f>
        <v>0</v>
      </c>
      <c r="G41" s="46">
        <f>'Site staff-OST'!C64*'Site staff-OST'!F64</f>
        <v>0</v>
      </c>
      <c r="H41" s="46">
        <f>'Site staff-OST'!C64*'Site staff-OST'!G64</f>
        <v>0</v>
      </c>
      <c r="I41" s="46">
        <f>'Site staff-OST'!C64*'Site staff-OST'!H64</f>
        <v>0</v>
      </c>
      <c r="J41" s="46">
        <f>'Site staff-OST'!D64*'Site staff-OST'!F64</f>
        <v>0</v>
      </c>
      <c r="K41" s="46">
        <f>'Site staff-OST'!D64*'Site staff-OST'!G64</f>
        <v>0</v>
      </c>
      <c r="L41" s="46">
        <f>'Site staff-OST'!D64*'Site staff-OST'!H64</f>
        <v>0</v>
      </c>
      <c r="P41" s="405">
        <v>2012</v>
      </c>
      <c r="Q41" s="405"/>
      <c r="R41" s="405"/>
      <c r="S41" s="405">
        <v>2013</v>
      </c>
      <c r="T41" s="405"/>
      <c r="U41" s="405"/>
    </row>
    <row r="42" spans="1:27" ht="15" x14ac:dyDescent="0.25">
      <c r="A42" s="46">
        <f>'Site staff-NSP'!C58*'Site staff-NSP'!F58</f>
        <v>0</v>
      </c>
      <c r="B42" s="46">
        <f>'Site staff-NSP'!C58*'Site staff-NSP'!G58</f>
        <v>0</v>
      </c>
      <c r="C42" s="46">
        <f>'Site staff-NSP'!C58*'Site staff-NSP'!H58</f>
        <v>0</v>
      </c>
      <c r="D42" s="46">
        <f>'Site staff-NSP'!D58*'Site staff-NSP'!F58</f>
        <v>0</v>
      </c>
      <c r="E42" s="46">
        <f>'Site staff-NSP'!D58*'Site staff-NSP'!G58</f>
        <v>0</v>
      </c>
      <c r="F42" s="46">
        <f>'Site staff-NSP'!D58*'Site staff-NSP'!H58</f>
        <v>0</v>
      </c>
      <c r="G42" s="46">
        <f>'Site staff-OST'!C65*'Site staff-OST'!F65</f>
        <v>0</v>
      </c>
      <c r="H42" s="46">
        <f>'Site staff-OST'!C65*'Site staff-OST'!G65</f>
        <v>0</v>
      </c>
      <c r="I42" s="46">
        <f>'Site staff-OST'!C65*'Site staff-OST'!H65</f>
        <v>0</v>
      </c>
      <c r="J42" s="46">
        <f>'Site staff-OST'!D65*'Site staff-OST'!F65</f>
        <v>0</v>
      </c>
      <c r="K42" s="46">
        <f>'Site staff-OST'!D65*'Site staff-OST'!G65</f>
        <v>0</v>
      </c>
      <c r="L42" s="46">
        <f>'Site staff-OST'!D65*'Site staff-OST'!H65</f>
        <v>0</v>
      </c>
      <c r="O42" s="39"/>
      <c r="P42" s="70" t="s">
        <v>432</v>
      </c>
      <c r="Q42" s="70" t="s">
        <v>433</v>
      </c>
      <c r="R42" s="70" t="s">
        <v>434</v>
      </c>
      <c r="S42" s="70" t="s">
        <v>432</v>
      </c>
      <c r="T42" s="70" t="s">
        <v>433</v>
      </c>
      <c r="U42" s="70" t="s">
        <v>434</v>
      </c>
    </row>
    <row r="43" spans="1:27" ht="15" x14ac:dyDescent="0.25">
      <c r="A43" s="46">
        <f>'Site staff-NSP'!C59*'Site staff-NSP'!F59</f>
        <v>0</v>
      </c>
      <c r="B43" s="46">
        <f>'Site staff-NSP'!C59*'Site staff-NSP'!G59</f>
        <v>0</v>
      </c>
      <c r="C43" s="46">
        <f>'Site staff-NSP'!C59*'Site staff-NSP'!H59</f>
        <v>0</v>
      </c>
      <c r="D43" s="46">
        <f>'Site staff-NSP'!D59*'Site staff-NSP'!F59</f>
        <v>0</v>
      </c>
      <c r="E43" s="46">
        <f>'Site staff-NSP'!D59*'Site staff-NSP'!G59</f>
        <v>0</v>
      </c>
      <c r="F43" s="46">
        <f>'Site staff-NSP'!D59*'Site staff-NSP'!H59</f>
        <v>0</v>
      </c>
      <c r="G43" s="46">
        <f>'Site staff-OST'!C66*'Site staff-OST'!F66</f>
        <v>0</v>
      </c>
      <c r="H43" s="46">
        <f>'Site staff-OST'!C66*'Site staff-OST'!G66</f>
        <v>0</v>
      </c>
      <c r="I43" s="46">
        <f>'Site staff-OST'!C66*'Site staff-OST'!H66</f>
        <v>0</v>
      </c>
      <c r="J43" s="46">
        <f>'Site staff-OST'!D66*'Site staff-OST'!F66</f>
        <v>0</v>
      </c>
      <c r="K43" s="46">
        <f>'Site staff-OST'!D66*'Site staff-OST'!G66</f>
        <v>0</v>
      </c>
      <c r="L43" s="46">
        <f>'Site staff-OST'!D66*'Site staff-OST'!H66</f>
        <v>0</v>
      </c>
      <c r="O43" s="29" t="s">
        <v>150</v>
      </c>
      <c r="P43" s="153" t="e">
        <f>A86/(SUM($A$86:$C$86))</f>
        <v>#DIV/0!</v>
      </c>
      <c r="Q43" s="153" t="e">
        <f>B86/(SUM($A$86:$C$86))</f>
        <v>#DIV/0!</v>
      </c>
      <c r="R43" s="153" t="e">
        <f>C86/(SUM($A$86:$C$86))</f>
        <v>#DIV/0!</v>
      </c>
      <c r="S43" s="153" t="e">
        <f>D86/SUM($D$86:$F$86)</f>
        <v>#DIV/0!</v>
      </c>
      <c r="T43" s="153" t="e">
        <f t="shared" ref="T43:U43" si="17">E86/SUM($D$86:$F$86)</f>
        <v>#DIV/0!</v>
      </c>
      <c r="U43" s="153" t="e">
        <f t="shared" si="17"/>
        <v>#DIV/0!</v>
      </c>
    </row>
    <row r="44" spans="1:27" ht="15" x14ac:dyDescent="0.25">
      <c r="A44" s="46">
        <f>'Site staff-NSP'!C60*'Site staff-NSP'!F60</f>
        <v>0</v>
      </c>
      <c r="B44" s="46">
        <f>'Site staff-NSP'!C60*'Site staff-NSP'!G60</f>
        <v>0</v>
      </c>
      <c r="C44" s="46">
        <f>'Site staff-NSP'!C60*'Site staff-NSP'!H60</f>
        <v>0</v>
      </c>
      <c r="D44" s="46">
        <f>'Site staff-NSP'!D60*'Site staff-NSP'!F60</f>
        <v>0</v>
      </c>
      <c r="E44" s="46">
        <f>'Site staff-NSP'!D60*'Site staff-NSP'!G60</f>
        <v>0</v>
      </c>
      <c r="F44" s="46">
        <f>'Site staff-NSP'!D60*'Site staff-NSP'!H60</f>
        <v>0</v>
      </c>
      <c r="G44" s="46">
        <f>'Site staff-OST'!C76*'Site staff-OST'!F76</f>
        <v>0</v>
      </c>
      <c r="H44" s="46">
        <f>'Site staff-OST'!C76*'Site staff-OST'!G76</f>
        <v>0</v>
      </c>
      <c r="I44" s="46">
        <f>'Site staff-OST'!C76*'Site staff-OST'!H76</f>
        <v>0</v>
      </c>
      <c r="J44" s="46">
        <f>'Site staff-OST'!D76*'Site staff-OST'!F76</f>
        <v>0</v>
      </c>
      <c r="K44" s="46">
        <f>'Site staff-OST'!D76*'Site staff-OST'!G76</f>
        <v>0</v>
      </c>
      <c r="L44" s="46">
        <f>'Site staff-OST'!D76*'Site staff-OST'!H76</f>
        <v>0</v>
      </c>
      <c r="O44" s="29" t="s">
        <v>151</v>
      </c>
      <c r="P44" s="153" t="e">
        <f>G65/SUM($G$65:$I$65)</f>
        <v>#DIV/0!</v>
      </c>
      <c r="Q44" s="153" t="e">
        <f>H65/SUM($G$65:$I$65)</f>
        <v>#DIV/0!</v>
      </c>
      <c r="R44" s="153" t="e">
        <f>I65/SUM($G$65:$I$65)</f>
        <v>#DIV/0!</v>
      </c>
      <c r="S44" s="153" t="e">
        <f>J65/SUM($J$65:$L$65)</f>
        <v>#DIV/0!</v>
      </c>
      <c r="T44" s="153" t="e">
        <f>K65/SUM($J$65:$L$65)</f>
        <v>#DIV/0!</v>
      </c>
      <c r="U44" s="153" t="e">
        <f>L65/SUM($J$65:$L$65)</f>
        <v>#DIV/0!</v>
      </c>
    </row>
    <row r="45" spans="1:27" x14ac:dyDescent="0.2">
      <c r="A45" s="46">
        <f>'Site staff-NSP'!C61*'Site staff-NSP'!F61</f>
        <v>0</v>
      </c>
      <c r="B45" s="46">
        <f>'Site staff-NSP'!C61*'Site staff-NSP'!G61</f>
        <v>0</v>
      </c>
      <c r="C45" s="46">
        <f>'Site staff-NSP'!C61*'Site staff-NSP'!H61</f>
        <v>0</v>
      </c>
      <c r="D45" s="46">
        <f>'Site staff-NSP'!D61*'Site staff-NSP'!F61</f>
        <v>0</v>
      </c>
      <c r="E45" s="46">
        <f>'Site staff-NSP'!D61*'Site staff-NSP'!G61</f>
        <v>0</v>
      </c>
      <c r="F45" s="46">
        <f>'Site staff-NSP'!D61*'Site staff-NSP'!H61</f>
        <v>0</v>
      </c>
      <c r="G45" s="46">
        <f>'Site staff-OST'!C77*'Site staff-OST'!F77</f>
        <v>0</v>
      </c>
      <c r="H45" s="46">
        <f>'Site staff-OST'!C77*'Site staff-OST'!G77</f>
        <v>0</v>
      </c>
      <c r="I45" s="46">
        <f>'Site staff-OST'!C77*'Site staff-OST'!H77</f>
        <v>0</v>
      </c>
      <c r="J45" s="46">
        <f>'Site staff-OST'!D77*'Site staff-OST'!F77</f>
        <v>0</v>
      </c>
      <c r="K45" s="46">
        <f>'Site staff-OST'!D77*'Site staff-OST'!G77</f>
        <v>0</v>
      </c>
      <c r="L45" s="46">
        <f>'Site staff-OST'!D77*'Site staff-OST'!H77</f>
        <v>0</v>
      </c>
    </row>
    <row r="46" spans="1:27" x14ac:dyDescent="0.2">
      <c r="A46" s="46">
        <f>'Site staff-NSP'!C72*'Site staff-NSP'!F72</f>
        <v>0</v>
      </c>
      <c r="B46" s="46">
        <f>'Site staff-NSP'!C72*'Site staff-NSP'!G72</f>
        <v>0</v>
      </c>
      <c r="C46" s="46">
        <f>'Site staff-NSP'!C72*'Site staff-NSP'!H72</f>
        <v>0</v>
      </c>
      <c r="D46" s="46">
        <f>'Site staff-NSP'!D72*'Site staff-NSP'!F72</f>
        <v>0</v>
      </c>
      <c r="E46" s="46">
        <f>'Site staff-NSP'!D72*'Site staff-NSP'!G72</f>
        <v>0</v>
      </c>
      <c r="F46" s="46">
        <f>'Site staff-NSP'!D72*'Site staff-NSP'!H72</f>
        <v>0</v>
      </c>
      <c r="G46" s="46">
        <f>'Site staff-OST'!C78*'Site staff-OST'!F78</f>
        <v>0</v>
      </c>
      <c r="H46" s="46">
        <f>'Site staff-OST'!C78*'Site staff-OST'!G78</f>
        <v>0</v>
      </c>
      <c r="I46" s="46">
        <f>'Site staff-OST'!C78*'Site staff-OST'!H78</f>
        <v>0</v>
      </c>
      <c r="J46" s="46">
        <f>'Site staff-OST'!D78*'Site staff-OST'!F78</f>
        <v>0</v>
      </c>
      <c r="K46" s="46">
        <f>'Site staff-OST'!D78*'Site staff-OST'!G78</f>
        <v>0</v>
      </c>
      <c r="L46" s="46">
        <f>'Site staff-OST'!D78*'Site staff-OST'!H78</f>
        <v>0</v>
      </c>
      <c r="P46" s="406" t="s">
        <v>128</v>
      </c>
      <c r="Q46" s="405"/>
      <c r="R46" s="405"/>
      <c r="S46" s="405"/>
      <c r="T46" s="405"/>
      <c r="U46" s="405"/>
      <c r="V46" s="161" t="s">
        <v>129</v>
      </c>
      <c r="W46" s="162"/>
      <c r="X46" s="162"/>
      <c r="Y46" s="162"/>
      <c r="Z46" s="162"/>
      <c r="AA46" s="162"/>
    </row>
    <row r="47" spans="1:27" x14ac:dyDescent="0.2">
      <c r="A47" s="46">
        <f>'Site staff-NSP'!C73*'Site staff-NSP'!F73</f>
        <v>0</v>
      </c>
      <c r="B47" s="46">
        <f>'Site staff-NSP'!C73*'Site staff-NSP'!G73</f>
        <v>0</v>
      </c>
      <c r="C47" s="46">
        <f>'Site staff-NSP'!C73*'Site staff-NSP'!H73</f>
        <v>0</v>
      </c>
      <c r="D47" s="46">
        <f>'Site staff-NSP'!D73*'Site staff-NSP'!F73</f>
        <v>0</v>
      </c>
      <c r="E47" s="46">
        <f>'Site staff-NSP'!D73*'Site staff-NSP'!G73</f>
        <v>0</v>
      </c>
      <c r="F47" s="46">
        <f>'Site staff-NSP'!D73*'Site staff-NSP'!H73</f>
        <v>0</v>
      </c>
      <c r="G47" s="46">
        <f>'Site staff-OST'!C79*'Site staff-OST'!F79</f>
        <v>0</v>
      </c>
      <c r="H47" s="46">
        <f>'Site staff-OST'!C79*'Site staff-OST'!G79</f>
        <v>0</v>
      </c>
      <c r="I47" s="46">
        <f>'Site staff-OST'!C79*'Site staff-OST'!H79</f>
        <v>0</v>
      </c>
      <c r="J47" s="46">
        <f>'Site staff-OST'!D79*'Site staff-OST'!F79</f>
        <v>0</v>
      </c>
      <c r="K47" s="46">
        <f>'Site staff-OST'!D79*'Site staff-OST'!G79</f>
        <v>0</v>
      </c>
      <c r="L47" s="46">
        <f>'Site staff-OST'!D79*'Site staff-OST'!H79</f>
        <v>0</v>
      </c>
      <c r="P47" s="405">
        <v>2012</v>
      </c>
      <c r="Q47" s="405"/>
      <c r="R47" s="405"/>
      <c r="S47" s="405">
        <v>2013</v>
      </c>
      <c r="T47" s="405"/>
      <c r="U47" s="405"/>
      <c r="V47" s="405">
        <v>2012</v>
      </c>
      <c r="W47" s="405"/>
      <c r="X47" s="405"/>
      <c r="Y47" s="162">
        <v>2013</v>
      </c>
      <c r="Z47" s="162"/>
      <c r="AA47" s="162"/>
    </row>
    <row r="48" spans="1:27" ht="15" x14ac:dyDescent="0.25">
      <c r="A48" s="46">
        <f>'Site staff-NSP'!C74*'Site staff-NSP'!F74</f>
        <v>0</v>
      </c>
      <c r="B48" s="46">
        <f>'Site staff-NSP'!C74*'Site staff-NSP'!G74</f>
        <v>0</v>
      </c>
      <c r="C48" s="46">
        <f>'Site staff-NSP'!C74*'Site staff-NSP'!H74</f>
        <v>0</v>
      </c>
      <c r="D48" s="46">
        <f>'Site staff-NSP'!D74*'Site staff-NSP'!F74</f>
        <v>0</v>
      </c>
      <c r="E48" s="46">
        <f>'Site staff-NSP'!D74*'Site staff-NSP'!G74</f>
        <v>0</v>
      </c>
      <c r="F48" s="46">
        <f>'Site staff-NSP'!D74*'Site staff-NSP'!H74</f>
        <v>0</v>
      </c>
      <c r="G48" s="46">
        <f>'Site staff-OST'!C80*'Site staff-OST'!F80</f>
        <v>0</v>
      </c>
      <c r="H48" s="46">
        <f>'Site staff-OST'!C80*'Site staff-OST'!G80</f>
        <v>0</v>
      </c>
      <c r="I48" s="46">
        <f>'Site staff-OST'!C80*'Site staff-OST'!H80</f>
        <v>0</v>
      </c>
      <c r="J48" s="46">
        <f>'Site staff-OST'!D80*'Site staff-OST'!F80</f>
        <v>0</v>
      </c>
      <c r="K48" s="46">
        <f>'Site staff-OST'!D80*'Site staff-OST'!G80</f>
        <v>0</v>
      </c>
      <c r="L48" s="46">
        <f>'Site staff-OST'!D80*'Site staff-OST'!H80</f>
        <v>0</v>
      </c>
      <c r="O48" s="39"/>
      <c r="P48" s="70" t="s">
        <v>432</v>
      </c>
      <c r="Q48" s="70" t="s">
        <v>433</v>
      </c>
      <c r="R48" s="70" t="s">
        <v>434</v>
      </c>
      <c r="S48" s="70" t="s">
        <v>432</v>
      </c>
      <c r="T48" s="70" t="s">
        <v>433</v>
      </c>
      <c r="U48" s="70" t="s">
        <v>434</v>
      </c>
      <c r="V48" s="70" t="s">
        <v>432</v>
      </c>
      <c r="W48" s="70" t="s">
        <v>433</v>
      </c>
      <c r="X48" s="70" t="s">
        <v>434</v>
      </c>
      <c r="Y48" s="70" t="s">
        <v>432</v>
      </c>
      <c r="Z48" s="70" t="s">
        <v>433</v>
      </c>
      <c r="AA48" s="70" t="s">
        <v>434</v>
      </c>
    </row>
    <row r="49" spans="1:27" ht="15" x14ac:dyDescent="0.25">
      <c r="A49" s="46">
        <f>'Site staff-NSP'!C75*'Site staff-NSP'!F75</f>
        <v>0</v>
      </c>
      <c r="B49" s="46">
        <f>'Site staff-NSP'!C75*'Site staff-NSP'!G75</f>
        <v>0</v>
      </c>
      <c r="C49" s="46">
        <f>'Site staff-NSP'!C75*'Site staff-NSP'!H75</f>
        <v>0</v>
      </c>
      <c r="D49" s="46">
        <f>'Site staff-NSP'!D75*'Site staff-NSP'!F75</f>
        <v>0</v>
      </c>
      <c r="E49" s="46">
        <f>'Site staff-NSP'!D75*'Site staff-NSP'!G75</f>
        <v>0</v>
      </c>
      <c r="F49" s="46">
        <f>'Site staff-NSP'!D75*'Site staff-NSP'!H75</f>
        <v>0</v>
      </c>
      <c r="G49" s="46">
        <f>'Site staff-OST'!C81*'Site staff-OST'!F81</f>
        <v>0</v>
      </c>
      <c r="H49" s="46">
        <f>'Site staff-OST'!C81*'Site staff-OST'!G81</f>
        <v>0</v>
      </c>
      <c r="I49" s="46">
        <f>'Site staff-OST'!C81*'Site staff-OST'!H81</f>
        <v>0</v>
      </c>
      <c r="J49" s="46">
        <f>'Site staff-OST'!D81*'Site staff-OST'!F81</f>
        <v>0</v>
      </c>
      <c r="K49" s="46">
        <f>'Site staff-OST'!D81*'Site staff-OST'!G81</f>
        <v>0</v>
      </c>
      <c r="L49" s="46">
        <f>'Site staff-OST'!D81*'Site staff-OST'!H81</f>
        <v>0</v>
      </c>
      <c r="O49" s="29" t="s">
        <v>150</v>
      </c>
      <c r="P49" s="152" t="str">
        <f>IFERROR($P$37*P43, "0")</f>
        <v>0</v>
      </c>
      <c r="Q49" s="152" t="str">
        <f t="shared" ref="Q49" si="18">IFERROR($P$37*Q43, "0")</f>
        <v>0</v>
      </c>
      <c r="R49" s="152" t="str">
        <f>IFERROR($P$37*R43, "0")</f>
        <v>0</v>
      </c>
      <c r="S49" s="152" t="str">
        <f>IFERROR($Q$37*S43, "0")</f>
        <v>0</v>
      </c>
      <c r="T49" s="152" t="str">
        <f t="shared" ref="T49:U49" si="19">IFERROR($Q$37*T43, "0")</f>
        <v>0</v>
      </c>
      <c r="U49" s="152" t="str">
        <f t="shared" si="19"/>
        <v>0</v>
      </c>
      <c r="V49" s="152" t="str">
        <f>IFERROR($R$37*P43, "0")</f>
        <v>0</v>
      </c>
      <c r="W49" s="152" t="str">
        <f t="shared" ref="W49:X49" si="20">IFERROR($R$37*Q43, "0")</f>
        <v>0</v>
      </c>
      <c r="X49" s="152" t="str">
        <f t="shared" si="20"/>
        <v>0</v>
      </c>
      <c r="Y49" s="152" t="str">
        <f>IFERROR($S$37*S43, "0")</f>
        <v>0</v>
      </c>
      <c r="Z49" s="152" t="str">
        <f>IFERROR($S$37*T43, "0")</f>
        <v>0</v>
      </c>
      <c r="AA49" s="152" t="str">
        <f>IFERROR($S$37*U43, "0")</f>
        <v>0</v>
      </c>
    </row>
    <row r="50" spans="1:27" ht="15" x14ac:dyDescent="0.25">
      <c r="A50" s="46">
        <f>'Site staff-NSP'!C76*'Site staff-NSP'!F76</f>
        <v>0</v>
      </c>
      <c r="B50" s="46">
        <f>'Site staff-NSP'!C76*'Site staff-NSP'!G76</f>
        <v>0</v>
      </c>
      <c r="C50" s="46">
        <f>'Site staff-NSP'!C76*'Site staff-NSP'!H76</f>
        <v>0</v>
      </c>
      <c r="D50" s="46">
        <f>'Site staff-NSP'!D76*'Site staff-NSP'!F76</f>
        <v>0</v>
      </c>
      <c r="E50" s="46">
        <f>'Site staff-NSP'!D76*'Site staff-NSP'!G76</f>
        <v>0</v>
      </c>
      <c r="F50" s="46">
        <f>'Site staff-NSP'!D76*'Site staff-NSP'!H76</f>
        <v>0</v>
      </c>
      <c r="G50" s="46">
        <f>'Site staff-OST'!C82*'Site staff-OST'!F82</f>
        <v>0</v>
      </c>
      <c r="H50" s="46">
        <f>'Site staff-OST'!C82*'Site staff-OST'!G82</f>
        <v>0</v>
      </c>
      <c r="I50" s="46">
        <f>'Site staff-OST'!C82*'Site staff-OST'!H82</f>
        <v>0</v>
      </c>
      <c r="J50" s="46">
        <f>'Site staff-OST'!D82*'Site staff-OST'!F82</f>
        <v>0</v>
      </c>
      <c r="K50" s="46">
        <f>'Site staff-OST'!D82*'Site staff-OST'!G82</f>
        <v>0</v>
      </c>
      <c r="L50" s="46">
        <f>'Site staff-OST'!D82*'Site staff-OST'!H82</f>
        <v>0</v>
      </c>
      <c r="O50" s="29" t="s">
        <v>151</v>
      </c>
      <c r="P50" s="152" t="str">
        <f>IFERROR($P$38*P44, "0")</f>
        <v>0</v>
      </c>
      <c r="Q50" s="152" t="str">
        <f t="shared" ref="Q50:R50" si="21">IFERROR($P$38*Q44, "0")</f>
        <v>0</v>
      </c>
      <c r="R50" s="152" t="str">
        <f t="shared" si="21"/>
        <v>0</v>
      </c>
      <c r="S50" s="152" t="str">
        <f>IFERROR($Q$38*S44, "0")</f>
        <v>0</v>
      </c>
      <c r="T50" s="152" t="str">
        <f>IFERROR($Q$38*T44, "0")</f>
        <v>0</v>
      </c>
      <c r="U50" s="152" t="str">
        <f t="shared" ref="U50" si="22">IFERROR($Q$38*U44, "0")</f>
        <v>0</v>
      </c>
      <c r="V50" s="152" t="str">
        <f>IFERROR($R$38*P44, "0")</f>
        <v>0</v>
      </c>
      <c r="W50" s="152" t="str">
        <f t="shared" ref="W50" si="23">IFERROR($R$38*Q44, "0")</f>
        <v>0</v>
      </c>
      <c r="X50" s="152" t="str">
        <f>IFERROR($R$38*R44, "0")</f>
        <v>0</v>
      </c>
      <c r="Y50" s="152" t="str">
        <f>IFERROR($S$38*S44, "0")</f>
        <v>0</v>
      </c>
      <c r="Z50" s="152" t="str">
        <f>IFERROR($S$38*T44, "0")</f>
        <v>0</v>
      </c>
      <c r="AA50" s="152" t="str">
        <f>IFERROR($S$38*U44, "0")</f>
        <v>0</v>
      </c>
    </row>
    <row r="51" spans="1:27" x14ac:dyDescent="0.2">
      <c r="A51" s="46">
        <f>'Site staff-NSP'!C77*'Site staff-NSP'!F77</f>
        <v>0</v>
      </c>
      <c r="B51" s="46">
        <f>'Site staff-NSP'!C77*'Site staff-NSP'!G77</f>
        <v>0</v>
      </c>
      <c r="C51" s="46">
        <f>'Site staff-NSP'!C77*'Site staff-NSP'!H77</f>
        <v>0</v>
      </c>
      <c r="D51" s="46">
        <f>'Site staff-NSP'!D77*'Site staff-NSP'!F77</f>
        <v>0</v>
      </c>
      <c r="E51" s="46">
        <f>'Site staff-NSP'!D77*'Site staff-NSP'!G77</f>
        <v>0</v>
      </c>
      <c r="F51" s="46">
        <f>'Site staff-NSP'!D77*'Site staff-NSP'!H77</f>
        <v>0</v>
      </c>
      <c r="G51" s="46">
        <f>'Site staff-OST'!C92*'Site staff-OST'!F92</f>
        <v>0</v>
      </c>
      <c r="H51" s="46">
        <f>'Site staff-OST'!C92*'Site staff-OST'!G92</f>
        <v>0</v>
      </c>
      <c r="I51" s="46">
        <f>'Site staff-OST'!C92*'Site staff-OST'!H92</f>
        <v>0</v>
      </c>
      <c r="J51" s="46">
        <f>'Site staff-OST'!D92*'Site staff-OST'!F92</f>
        <v>0</v>
      </c>
      <c r="K51" s="46">
        <f>'Site staff-OST'!D92*'Site staff-OST'!G92</f>
        <v>0</v>
      </c>
      <c r="L51" s="46">
        <f>'Site staff-OST'!D92*'Site staff-OST'!H92</f>
        <v>0</v>
      </c>
    </row>
    <row r="52" spans="1:27" x14ac:dyDescent="0.2">
      <c r="A52" s="46">
        <f>'Site staff-NSP'!C78*'Site staff-NSP'!F78</f>
        <v>0</v>
      </c>
      <c r="B52" s="46">
        <f>'Site staff-NSP'!C78*'Site staff-NSP'!G78</f>
        <v>0</v>
      </c>
      <c r="C52" s="46">
        <f>'Site staff-NSP'!C78*'Site staff-NSP'!H78</f>
        <v>0</v>
      </c>
      <c r="D52" s="46">
        <f>'Site staff-NSP'!D78*'Site staff-NSP'!F78</f>
        <v>0</v>
      </c>
      <c r="E52" s="46">
        <f>'Site staff-NSP'!D78*'Site staff-NSP'!G78</f>
        <v>0</v>
      </c>
      <c r="F52" s="46">
        <f>'Site staff-NSP'!D78*'Site staff-NSP'!H78</f>
        <v>0</v>
      </c>
      <c r="G52" s="46">
        <f>'Site staff-OST'!C93*'Site staff-OST'!F93</f>
        <v>0</v>
      </c>
      <c r="H52" s="46">
        <f>'Site staff-OST'!C93*'Site staff-OST'!G93</f>
        <v>0</v>
      </c>
      <c r="I52" s="46">
        <f>'Site staff-OST'!C93*'Site staff-OST'!H93</f>
        <v>0</v>
      </c>
      <c r="J52" s="46">
        <f>'Site staff-OST'!D93*'Site staff-OST'!F93</f>
        <v>0</v>
      </c>
      <c r="K52" s="46">
        <f>'Site staff-OST'!D93*'Site staff-OST'!G93</f>
        <v>0</v>
      </c>
      <c r="L52" s="46">
        <f>'Site staff-OST'!D93*'Site staff-OST'!H93</f>
        <v>0</v>
      </c>
    </row>
    <row r="53" spans="1:27" x14ac:dyDescent="0.2">
      <c r="A53" s="46">
        <f>'Site staff-NSP'!C79*'Site staff-NSP'!F79</f>
        <v>0</v>
      </c>
      <c r="B53" s="46">
        <f>'Site staff-NSP'!C79*'Site staff-NSP'!G79</f>
        <v>0</v>
      </c>
      <c r="C53" s="46">
        <f>'Site staff-NSP'!C79*'Site staff-NSP'!H79</f>
        <v>0</v>
      </c>
      <c r="D53" s="46">
        <f>'Site staff-NSP'!D79*'Site staff-NSP'!F79</f>
        <v>0</v>
      </c>
      <c r="E53" s="46">
        <f>'Site staff-NSP'!D79*'Site staff-NSP'!G79</f>
        <v>0</v>
      </c>
      <c r="F53" s="46">
        <f>'Site staff-NSP'!D79*'Site staff-NSP'!H79</f>
        <v>0</v>
      </c>
      <c r="G53" s="46">
        <f>'Site staff-OST'!C94*'Site staff-OST'!F94</f>
        <v>0</v>
      </c>
      <c r="H53" s="46">
        <f>'Site staff-OST'!C94*'Site staff-OST'!G94</f>
        <v>0</v>
      </c>
      <c r="I53" s="46">
        <f>'Site staff-OST'!C94*'Site staff-OST'!H94</f>
        <v>0</v>
      </c>
      <c r="J53" s="46">
        <f>'Site staff-OST'!D94*'Site staff-OST'!F94</f>
        <v>0</v>
      </c>
      <c r="K53" s="46">
        <f>'Site staff-OST'!D94*'Site staff-OST'!G94</f>
        <v>0</v>
      </c>
      <c r="L53" s="46">
        <f>'Site staff-OST'!D94*'Site staff-OST'!H94</f>
        <v>0</v>
      </c>
    </row>
    <row r="54" spans="1:27" x14ac:dyDescent="0.2">
      <c r="A54" s="46">
        <f>'Site staff-NSP'!C80*'Site staff-NSP'!F80</f>
        <v>0</v>
      </c>
      <c r="B54" s="46">
        <f>'Site staff-NSP'!C80*'Site staff-NSP'!G80</f>
        <v>0</v>
      </c>
      <c r="C54" s="46">
        <f>'Site staff-NSP'!C80*'Site staff-NSP'!H80</f>
        <v>0</v>
      </c>
      <c r="D54" s="46">
        <f>'Site staff-NSP'!D80*'Site staff-NSP'!F80</f>
        <v>0</v>
      </c>
      <c r="E54" s="46">
        <f>'Site staff-NSP'!D80*'Site staff-NSP'!G80</f>
        <v>0</v>
      </c>
      <c r="F54" s="46">
        <f>'Site staff-NSP'!D80*'Site staff-NSP'!H80</f>
        <v>0</v>
      </c>
      <c r="G54" s="46">
        <f>'Site staff-OST'!C95*'Site staff-OST'!F95</f>
        <v>0</v>
      </c>
      <c r="H54" s="46">
        <f>'Site staff-OST'!C95*'Site staff-OST'!G95</f>
        <v>0</v>
      </c>
      <c r="I54" s="46">
        <f>'Site staff-OST'!C95*'Site staff-OST'!H95</f>
        <v>0</v>
      </c>
      <c r="J54" s="46">
        <f>'Site staff-OST'!D95*'Site staff-OST'!F95</f>
        <v>0</v>
      </c>
      <c r="K54" s="46">
        <f>'Site staff-OST'!D95*'Site staff-OST'!G95</f>
        <v>0</v>
      </c>
      <c r="L54" s="46">
        <f>'Site staff-OST'!D95*'Site staff-OST'!H95</f>
        <v>0</v>
      </c>
    </row>
    <row r="55" spans="1:27" x14ac:dyDescent="0.2">
      <c r="A55" s="46">
        <f>'Site staff-NSP'!C81*'Site staff-NSP'!F81</f>
        <v>0</v>
      </c>
      <c r="B55" s="46">
        <f>'Site staff-NSP'!C81*'Site staff-NSP'!G81</f>
        <v>0</v>
      </c>
      <c r="C55" s="46">
        <f>'Site staff-NSP'!C81*'Site staff-NSP'!H81</f>
        <v>0</v>
      </c>
      <c r="D55" s="46">
        <f>'Site staff-NSP'!D81*'Site staff-NSP'!F81</f>
        <v>0</v>
      </c>
      <c r="E55" s="46">
        <f>'Site staff-NSP'!D81*'Site staff-NSP'!G81</f>
        <v>0</v>
      </c>
      <c r="F55" s="46">
        <f>'Site staff-NSP'!D81*'Site staff-NSP'!H81</f>
        <v>0</v>
      </c>
      <c r="G55" s="46">
        <f>'Site staff-OST'!C96*'Site staff-OST'!F96</f>
        <v>0</v>
      </c>
      <c r="H55" s="46">
        <f>'Site staff-OST'!C96*'Site staff-OST'!G96</f>
        <v>0</v>
      </c>
      <c r="I55" s="46">
        <f>'Site staff-OST'!C96*'Site staff-OST'!H96</f>
        <v>0</v>
      </c>
      <c r="J55" s="46">
        <f>'Site staff-OST'!D96*'Site staff-OST'!F96</f>
        <v>0</v>
      </c>
      <c r="K55" s="46">
        <f>'Site staff-OST'!D96*'Site staff-OST'!G96</f>
        <v>0</v>
      </c>
      <c r="L55" s="46">
        <f>'Site staff-OST'!D96*'Site staff-OST'!H96</f>
        <v>0</v>
      </c>
    </row>
    <row r="56" spans="1:27" x14ac:dyDescent="0.2">
      <c r="A56" s="46">
        <f>'Site staff-NSP'!C92*'Site staff-NSP'!F92</f>
        <v>0</v>
      </c>
      <c r="B56" s="46">
        <f>'Site staff-NSP'!C92*'Site staff-NSP'!G92</f>
        <v>0</v>
      </c>
      <c r="C56" s="46">
        <f>'Site staff-NSP'!C92*'Site staff-NSP'!H92</f>
        <v>0</v>
      </c>
      <c r="D56" s="46">
        <f>'Site staff-NSP'!D92*'Site staff-NSP'!F92</f>
        <v>0</v>
      </c>
      <c r="E56" s="46">
        <f>'Site staff-NSP'!D92*'Site staff-NSP'!G92</f>
        <v>0</v>
      </c>
      <c r="F56" s="46">
        <f>'Site staff-NSP'!D92*'Site staff-NSP'!H92</f>
        <v>0</v>
      </c>
      <c r="G56" s="46">
        <f>'Site staff-OST'!C97*'Site staff-OST'!F97</f>
        <v>0</v>
      </c>
      <c r="H56" s="46">
        <f>'Site staff-OST'!C97*'Site staff-OST'!G97</f>
        <v>0</v>
      </c>
      <c r="I56" s="46">
        <f>'Site staff-OST'!C97*'Site staff-OST'!H97</f>
        <v>0</v>
      </c>
      <c r="J56" s="46">
        <f>'Site staff-OST'!D97*'Site staff-OST'!F97</f>
        <v>0</v>
      </c>
      <c r="K56" s="46">
        <f>'Site staff-OST'!D97*'Site staff-OST'!G97</f>
        <v>0</v>
      </c>
      <c r="L56" s="46">
        <f>'Site staff-OST'!D97*'Site staff-OST'!H97</f>
        <v>0</v>
      </c>
    </row>
    <row r="57" spans="1:27" x14ac:dyDescent="0.2">
      <c r="A57" s="46">
        <f>'Site staff-NSP'!C93*'Site staff-NSP'!F93</f>
        <v>0</v>
      </c>
      <c r="B57" s="46">
        <f>'Site staff-NSP'!C93*'Site staff-NSP'!G93</f>
        <v>0</v>
      </c>
      <c r="C57" s="46">
        <f>'Site staff-NSP'!C93*'Site staff-NSP'!H93</f>
        <v>0</v>
      </c>
      <c r="D57" s="46">
        <f>'Site staff-NSP'!D93*'Site staff-NSP'!F93</f>
        <v>0</v>
      </c>
      <c r="E57" s="46">
        <f>'Site staff-NSP'!D93*'Site staff-NSP'!G93</f>
        <v>0</v>
      </c>
      <c r="F57" s="46">
        <f>'Site staff-NSP'!D93*'Site staff-NSP'!H93</f>
        <v>0</v>
      </c>
      <c r="G57" s="46">
        <f>'Site staff-OST'!C98*'Site staff-OST'!F98</f>
        <v>0</v>
      </c>
      <c r="H57" s="46">
        <f>'Site staff-OST'!C98*'Site staff-OST'!G98</f>
        <v>0</v>
      </c>
      <c r="I57" s="46">
        <f>'Site staff-OST'!C98*'Site staff-OST'!H98</f>
        <v>0</v>
      </c>
      <c r="J57" s="46">
        <f>'Site staff-OST'!D98*'Site staff-OST'!F98</f>
        <v>0</v>
      </c>
      <c r="K57" s="46">
        <f>'Site staff-OST'!D98*'Site staff-OST'!G98</f>
        <v>0</v>
      </c>
      <c r="L57" s="46">
        <f>'Site staff-OST'!D98*'Site staff-OST'!H98</f>
        <v>0</v>
      </c>
    </row>
    <row r="58" spans="1:27" x14ac:dyDescent="0.2">
      <c r="A58" s="46">
        <f>'Site staff-NSP'!C94*'Site staff-NSP'!F94</f>
        <v>0</v>
      </c>
      <c r="B58" s="46">
        <f>'Site staff-NSP'!C94*'Site staff-NSP'!G94</f>
        <v>0</v>
      </c>
      <c r="C58" s="46">
        <f>'Site staff-NSP'!C94*'Site staff-NSP'!H94</f>
        <v>0</v>
      </c>
      <c r="D58" s="46">
        <f>'Site staff-NSP'!D94*'Site staff-NSP'!F94</f>
        <v>0</v>
      </c>
      <c r="E58" s="46">
        <f>'Site staff-NSP'!D94*'Site staff-NSP'!G94</f>
        <v>0</v>
      </c>
      <c r="F58" s="46">
        <f>'Site staff-NSP'!D94*'Site staff-NSP'!H94</f>
        <v>0</v>
      </c>
      <c r="G58" s="46">
        <f>'Site staff-OST'!C108*'Site staff-OST'!F108</f>
        <v>0</v>
      </c>
      <c r="H58" s="46">
        <f>'Site staff-OST'!C108*'Site staff-OST'!G108</f>
        <v>0</v>
      </c>
      <c r="I58" s="46">
        <f>'Site staff-OST'!C108*'Site staff-OST'!H108</f>
        <v>0</v>
      </c>
      <c r="J58" s="46">
        <f>'Site staff-OST'!D108*'Site staff-OST'!F108</f>
        <v>0</v>
      </c>
      <c r="K58" s="46">
        <f>'Site staff-OST'!D108*'Site staff-OST'!G108</f>
        <v>0</v>
      </c>
      <c r="L58" s="46">
        <f>'Site staff-OST'!D108*'Site staff-OST'!H108</f>
        <v>0</v>
      </c>
    </row>
    <row r="59" spans="1:27" x14ac:dyDescent="0.2">
      <c r="A59" s="46">
        <f>'Site staff-NSP'!C95*'Site staff-NSP'!F95</f>
        <v>0</v>
      </c>
      <c r="B59" s="46">
        <f>'Site staff-NSP'!C95*'Site staff-NSP'!G95</f>
        <v>0</v>
      </c>
      <c r="C59" s="46">
        <f>'Site staff-NSP'!C95*'Site staff-NSP'!H95</f>
        <v>0</v>
      </c>
      <c r="D59" s="46">
        <f>'Site staff-NSP'!D95*'Site staff-NSP'!F95</f>
        <v>0</v>
      </c>
      <c r="E59" s="46">
        <f>'Site staff-NSP'!D95*'Site staff-NSP'!G95</f>
        <v>0</v>
      </c>
      <c r="F59" s="46">
        <f>'Site staff-NSP'!D95*'Site staff-NSP'!H95</f>
        <v>0</v>
      </c>
      <c r="G59" s="46">
        <f>'Site staff-OST'!C109*'Site staff-OST'!F109</f>
        <v>0</v>
      </c>
      <c r="H59" s="46">
        <f>'Site staff-OST'!C109*'Site staff-OST'!G109</f>
        <v>0</v>
      </c>
      <c r="I59" s="46">
        <f>'Site staff-OST'!C109*'Site staff-OST'!H109</f>
        <v>0</v>
      </c>
      <c r="J59" s="46">
        <f>'Site staff-OST'!D109*'Site staff-OST'!F109</f>
        <v>0</v>
      </c>
      <c r="K59" s="46">
        <f>'Site staff-OST'!D109*'Site staff-OST'!G109</f>
        <v>0</v>
      </c>
      <c r="L59" s="46">
        <f>'Site staff-OST'!D109*'Site staff-OST'!H109</f>
        <v>0</v>
      </c>
    </row>
    <row r="60" spans="1:27" x14ac:dyDescent="0.2">
      <c r="A60" s="46">
        <f>'Site staff-NSP'!C96*'Site staff-NSP'!F96</f>
        <v>0</v>
      </c>
      <c r="B60" s="46">
        <f>'Site staff-NSP'!C96*'Site staff-NSP'!G96</f>
        <v>0</v>
      </c>
      <c r="C60" s="46">
        <f>'Site staff-NSP'!C96*'Site staff-NSP'!H96</f>
        <v>0</v>
      </c>
      <c r="D60" s="46">
        <f>'Site staff-NSP'!D96*'Site staff-NSP'!F96</f>
        <v>0</v>
      </c>
      <c r="E60" s="46">
        <f>'Site staff-NSP'!D96*'Site staff-NSP'!G96</f>
        <v>0</v>
      </c>
      <c r="F60" s="46">
        <f>'Site staff-NSP'!D96*'Site staff-NSP'!H96</f>
        <v>0</v>
      </c>
      <c r="G60" s="46">
        <f>'Site staff-OST'!C110*'Site staff-OST'!F110</f>
        <v>0</v>
      </c>
      <c r="H60" s="46">
        <f>'Site staff-OST'!C110*'Site staff-OST'!G110</f>
        <v>0</v>
      </c>
      <c r="I60" s="46">
        <f>'Site staff-OST'!C110*'Site staff-OST'!H110</f>
        <v>0</v>
      </c>
      <c r="J60" s="46">
        <f>'Site staff-OST'!D110*'Site staff-OST'!F110</f>
        <v>0</v>
      </c>
      <c r="K60" s="46">
        <f>'Site staff-OST'!D110*'Site staff-OST'!G110</f>
        <v>0</v>
      </c>
      <c r="L60" s="46">
        <f>'Site staff-OST'!D110*'Site staff-OST'!H110</f>
        <v>0</v>
      </c>
    </row>
    <row r="61" spans="1:27" x14ac:dyDescent="0.2">
      <c r="A61" s="46">
        <f>'Site staff-NSP'!C97*'Site staff-NSP'!F97</f>
        <v>0</v>
      </c>
      <c r="B61" s="46">
        <f>'Site staff-NSP'!C97*'Site staff-NSP'!G97</f>
        <v>0</v>
      </c>
      <c r="C61" s="46">
        <f>'Site staff-NSP'!C97*'Site staff-NSP'!H97</f>
        <v>0</v>
      </c>
      <c r="D61" s="46">
        <f>'Site staff-NSP'!D97*'Site staff-NSP'!F97</f>
        <v>0</v>
      </c>
      <c r="E61" s="46">
        <f>'Site staff-NSP'!D97*'Site staff-NSP'!G97</f>
        <v>0</v>
      </c>
      <c r="F61" s="46">
        <f>'Site staff-NSP'!D97*'Site staff-NSP'!H97</f>
        <v>0</v>
      </c>
      <c r="G61" s="46">
        <f>'Site staff-OST'!C111*'Site staff-OST'!F111</f>
        <v>0</v>
      </c>
      <c r="H61" s="46">
        <f>'Site staff-OST'!C111*'Site staff-OST'!G111</f>
        <v>0</v>
      </c>
      <c r="I61" s="46">
        <f>'Site staff-OST'!C111*'Site staff-OST'!H111</f>
        <v>0</v>
      </c>
      <c r="J61" s="46">
        <f>'Site staff-OST'!D111*'Site staff-OST'!F111</f>
        <v>0</v>
      </c>
      <c r="K61" s="46">
        <f>'Site staff-OST'!D111*'Site staff-OST'!G111</f>
        <v>0</v>
      </c>
      <c r="L61" s="46">
        <f>'Site staff-OST'!D111*'Site staff-OST'!H111</f>
        <v>0</v>
      </c>
    </row>
    <row r="62" spans="1:27" x14ac:dyDescent="0.2">
      <c r="A62" s="46">
        <f>'Site staff-NSP'!C98*'Site staff-NSP'!F98</f>
        <v>0</v>
      </c>
      <c r="B62" s="46">
        <f>'Site staff-NSP'!C98*'Site staff-NSP'!G98</f>
        <v>0</v>
      </c>
      <c r="C62" s="46">
        <f>'Site staff-NSP'!C98*'Site staff-NSP'!H98</f>
        <v>0</v>
      </c>
      <c r="D62" s="46">
        <f>'Site staff-NSP'!D98*'Site staff-NSP'!F98</f>
        <v>0</v>
      </c>
      <c r="E62" s="46">
        <f>'Site staff-NSP'!D98*'Site staff-NSP'!G98</f>
        <v>0</v>
      </c>
      <c r="F62" s="46">
        <f>'Site staff-NSP'!D98*'Site staff-NSP'!H98</f>
        <v>0</v>
      </c>
      <c r="G62" s="46">
        <f>'Site staff-OST'!C112*'Site staff-OST'!F112</f>
        <v>0</v>
      </c>
      <c r="H62" s="46">
        <f>'Site staff-OST'!C112*'Site staff-OST'!G112</f>
        <v>0</v>
      </c>
      <c r="I62" s="46">
        <f>'Site staff-OST'!C112*'Site staff-OST'!H112</f>
        <v>0</v>
      </c>
      <c r="J62" s="46">
        <f>'Site staff-OST'!D112*'Site staff-OST'!F112</f>
        <v>0</v>
      </c>
      <c r="K62" s="46">
        <f>'Site staff-OST'!D112*'Site staff-OST'!G112</f>
        <v>0</v>
      </c>
      <c r="L62" s="46">
        <f>'Site staff-OST'!D112*'Site staff-OST'!H112</f>
        <v>0</v>
      </c>
    </row>
    <row r="63" spans="1:27" x14ac:dyDescent="0.2">
      <c r="A63" s="46">
        <f>'Site staff-NSP'!C99*'Site staff-NSP'!F99</f>
        <v>0</v>
      </c>
      <c r="B63" s="46">
        <f>'Site staff-NSP'!C99*'Site staff-NSP'!G99</f>
        <v>0</v>
      </c>
      <c r="C63" s="46">
        <f>'Site staff-NSP'!C99*'Site staff-NSP'!H99</f>
        <v>0</v>
      </c>
      <c r="D63" s="46">
        <f>'Site staff-NSP'!D99*'Site staff-NSP'!F99</f>
        <v>0</v>
      </c>
      <c r="E63" s="46">
        <f>'Site staff-NSP'!D99*'Site staff-NSP'!G99</f>
        <v>0</v>
      </c>
      <c r="F63" s="46">
        <f>'Site staff-NSP'!D99*'Site staff-NSP'!H99</f>
        <v>0</v>
      </c>
      <c r="G63" s="46">
        <f>'Site staff-OST'!C113*'Site staff-OST'!F113</f>
        <v>0</v>
      </c>
      <c r="H63" s="46">
        <f>'Site staff-OST'!C113*'Site staff-OST'!G113</f>
        <v>0</v>
      </c>
      <c r="I63" s="46">
        <f>'Site staff-OST'!C113*'Site staff-OST'!H113</f>
        <v>0</v>
      </c>
      <c r="J63" s="46">
        <f>'Site staff-OST'!D113*'Site staff-OST'!F113</f>
        <v>0</v>
      </c>
      <c r="K63" s="46">
        <f>'Site staff-OST'!D113*'Site staff-OST'!G113</f>
        <v>0</v>
      </c>
      <c r="L63" s="46">
        <f>'Site staff-OST'!D113*'Site staff-OST'!H113</f>
        <v>0</v>
      </c>
    </row>
    <row r="64" spans="1:27" x14ac:dyDescent="0.2">
      <c r="A64" s="46">
        <f>'Site staff-NSP'!C100*'Site staff-NSP'!F100</f>
        <v>0</v>
      </c>
      <c r="B64" s="46">
        <f>'Site staff-NSP'!C100*'Site staff-NSP'!G100</f>
        <v>0</v>
      </c>
      <c r="C64" s="46">
        <f>'Site staff-NSP'!C100*'Site staff-NSP'!H100</f>
        <v>0</v>
      </c>
      <c r="D64" s="46">
        <f>'Site staff-NSP'!D100*'Site staff-NSP'!F100</f>
        <v>0</v>
      </c>
      <c r="E64" s="46">
        <f>'Site staff-NSP'!D100*'Site staff-NSP'!G100</f>
        <v>0</v>
      </c>
      <c r="F64" s="46">
        <f>'Site staff-NSP'!D100*'Site staff-NSP'!H100</f>
        <v>0</v>
      </c>
      <c r="G64" s="46">
        <f>'Site staff-OST'!C114*'Site staff-OST'!F114</f>
        <v>0</v>
      </c>
      <c r="H64" s="46">
        <f>'Site staff-OST'!C114*'Site staff-OST'!G114</f>
        <v>0</v>
      </c>
      <c r="I64" s="46">
        <f>'Site staff-OST'!C114*'Site staff-OST'!H114</f>
        <v>0</v>
      </c>
      <c r="J64" s="46">
        <f>'Site staff-OST'!D114*'Site staff-OST'!F114</f>
        <v>0</v>
      </c>
      <c r="K64" s="46">
        <f>'Site staff-OST'!D114*'Site staff-OST'!G114</f>
        <v>0</v>
      </c>
      <c r="L64" s="46">
        <f>'Site staff-OST'!D114*'Site staff-OST'!H114</f>
        <v>0</v>
      </c>
    </row>
    <row r="65" spans="1:12" ht="15" x14ac:dyDescent="0.25">
      <c r="A65" s="46">
        <f>'Site staff-NSP'!C101*'Site staff-NSP'!F101</f>
        <v>0</v>
      </c>
      <c r="B65" s="46">
        <f>'Site staff-NSP'!C101*'Site staff-NSP'!G101</f>
        <v>0</v>
      </c>
      <c r="C65" s="46">
        <f>'Site staff-NSP'!C101*'Site staff-NSP'!H101</f>
        <v>0</v>
      </c>
      <c r="D65" s="46">
        <f>'Site staff-NSP'!D101*'Site staff-NSP'!F101</f>
        <v>0</v>
      </c>
      <c r="E65" s="46">
        <f>'Site staff-NSP'!D101*'Site staff-NSP'!G101</f>
        <v>0</v>
      </c>
      <c r="F65" s="46">
        <f>'Site staff-NSP'!D101*'Site staff-NSP'!H101</f>
        <v>0</v>
      </c>
      <c r="G65" s="96">
        <f t="shared" ref="G65:L65" si="24">SUM(G16:G64)</f>
        <v>0</v>
      </c>
      <c r="H65" s="96">
        <f t="shared" si="24"/>
        <v>0</v>
      </c>
      <c r="I65" s="96">
        <f t="shared" si="24"/>
        <v>0</v>
      </c>
      <c r="J65" s="96">
        <f t="shared" si="24"/>
        <v>0</v>
      </c>
      <c r="K65" s="96">
        <f t="shared" si="24"/>
        <v>0</v>
      </c>
      <c r="L65" s="96">
        <f t="shared" si="24"/>
        <v>0</v>
      </c>
    </row>
    <row r="66" spans="1:12" x14ac:dyDescent="0.2">
      <c r="A66" s="46">
        <f>'Site staff-NSP'!C112*'Site staff-NSP'!F112</f>
        <v>0</v>
      </c>
      <c r="B66" s="46">
        <f>'Site staff-NSP'!C112*'Site staff-NSP'!G112</f>
        <v>0</v>
      </c>
      <c r="C66" s="46">
        <f>'Site staff-NSP'!C112*'Site staff-NSP'!H112</f>
        <v>0</v>
      </c>
      <c r="D66" s="46">
        <f>'Site staff-NSP'!D112*'Site staff-NSP'!F112</f>
        <v>0</v>
      </c>
      <c r="E66" s="46">
        <f>'Site staff-NSP'!D112*'Site staff-NSP'!G112</f>
        <v>0</v>
      </c>
      <c r="F66" s="46">
        <f>'Site staff-NSP'!D112*'Site staff-NSP'!H112</f>
        <v>0</v>
      </c>
    </row>
    <row r="67" spans="1:12" x14ac:dyDescent="0.2">
      <c r="A67" s="46">
        <f>'Site staff-NSP'!C113*'Site staff-NSP'!F113</f>
        <v>0</v>
      </c>
      <c r="B67" s="46">
        <f>'Site staff-NSP'!C113*'Site staff-NSP'!G113</f>
        <v>0</v>
      </c>
      <c r="C67" s="46">
        <f>'Site staff-NSP'!C113*'Site staff-NSP'!H113</f>
        <v>0</v>
      </c>
      <c r="D67" s="46">
        <f>'Site staff-NSP'!D113*'Site staff-NSP'!F113</f>
        <v>0</v>
      </c>
      <c r="E67" s="46">
        <f>'Site staff-NSP'!D113*'Site staff-NSP'!G113</f>
        <v>0</v>
      </c>
      <c r="F67" s="46">
        <f>'Site staff-NSP'!D113*'Site staff-NSP'!H113</f>
        <v>0</v>
      </c>
      <c r="G67" s="125"/>
      <c r="H67" s="125"/>
      <c r="I67" s="125"/>
      <c r="J67" s="126"/>
      <c r="K67" s="126"/>
      <c r="L67" s="126"/>
    </row>
    <row r="68" spans="1:12" x14ac:dyDescent="0.2">
      <c r="A68" s="46">
        <f>'Site staff-NSP'!C114*'Site staff-NSP'!F114</f>
        <v>0</v>
      </c>
      <c r="B68" s="46">
        <f>'Site staff-NSP'!C114*'Site staff-NSP'!G114</f>
        <v>0</v>
      </c>
      <c r="C68" s="46">
        <f>'Site staff-NSP'!C114*'Site staff-NSP'!H114</f>
        <v>0</v>
      </c>
      <c r="D68" s="46">
        <f>'Site staff-NSP'!D114*'Site staff-NSP'!F114</f>
        <v>0</v>
      </c>
      <c r="E68" s="46">
        <f>'Site staff-NSP'!D114*'Site staff-NSP'!G114</f>
        <v>0</v>
      </c>
      <c r="F68" s="46">
        <f>'Site staff-NSP'!D114*'Site staff-NSP'!H114</f>
        <v>0</v>
      </c>
    </row>
    <row r="69" spans="1:12" x14ac:dyDescent="0.2">
      <c r="A69" s="46">
        <f>'Site staff-NSP'!C115*'Site staff-NSP'!F115</f>
        <v>0</v>
      </c>
      <c r="B69" s="46">
        <f>'Site staff-NSP'!C115*'Site staff-NSP'!G115</f>
        <v>0</v>
      </c>
      <c r="C69" s="46">
        <f>'Site staff-NSP'!C115*'Site staff-NSP'!H115</f>
        <v>0</v>
      </c>
      <c r="D69" s="46">
        <f>'Site staff-NSP'!D115*'Site staff-NSP'!F115</f>
        <v>0</v>
      </c>
      <c r="E69" s="46">
        <f>'Site staff-NSP'!D115*'Site staff-NSP'!G115</f>
        <v>0</v>
      </c>
      <c r="F69" s="46">
        <f>'Site staff-NSP'!D115*'Site staff-NSP'!H115</f>
        <v>0</v>
      </c>
    </row>
    <row r="70" spans="1:12" x14ac:dyDescent="0.2">
      <c r="A70" s="46">
        <f>'Site staff-NSP'!C116*'Site staff-NSP'!F116</f>
        <v>0</v>
      </c>
      <c r="B70" s="46">
        <f>'Site staff-NSP'!C116*'Site staff-NSP'!G116</f>
        <v>0</v>
      </c>
      <c r="C70" s="46">
        <f>'Site staff-NSP'!C116*'Site staff-NSP'!H116</f>
        <v>0</v>
      </c>
      <c r="D70" s="46">
        <f>'Site staff-NSP'!D116*'Site staff-NSP'!F116</f>
        <v>0</v>
      </c>
      <c r="E70" s="46">
        <f>'Site staff-NSP'!D116*'Site staff-NSP'!G116</f>
        <v>0</v>
      </c>
      <c r="F70" s="46">
        <f>'Site staff-NSP'!D116*'Site staff-NSP'!H116</f>
        <v>0</v>
      </c>
    </row>
    <row r="71" spans="1:12" x14ac:dyDescent="0.2">
      <c r="A71" s="46">
        <f>'Site staff-NSP'!C117*'Site staff-NSP'!F117</f>
        <v>0</v>
      </c>
      <c r="B71" s="46">
        <f>'Site staff-NSP'!C117*'Site staff-NSP'!G117</f>
        <v>0</v>
      </c>
      <c r="C71" s="46">
        <f>'Site staff-NSP'!C117*'Site staff-NSP'!H117</f>
        <v>0</v>
      </c>
      <c r="D71" s="46">
        <f>'Site staff-NSP'!D117*'Site staff-NSP'!F117</f>
        <v>0</v>
      </c>
      <c r="E71" s="46">
        <f>'Site staff-NSP'!D117*'Site staff-NSP'!G117</f>
        <v>0</v>
      </c>
      <c r="F71" s="46">
        <f>'Site staff-NSP'!D117*'Site staff-NSP'!H117</f>
        <v>0</v>
      </c>
    </row>
    <row r="72" spans="1:12" x14ac:dyDescent="0.2">
      <c r="A72" s="46">
        <f>'Site staff-NSP'!C118*'Site staff-NSP'!F118</f>
        <v>0</v>
      </c>
      <c r="B72" s="46">
        <f>'Site staff-NSP'!C118*'Site staff-NSP'!G118</f>
        <v>0</v>
      </c>
      <c r="C72" s="46">
        <f>'Site staff-NSP'!C118*'Site staff-NSP'!H118</f>
        <v>0</v>
      </c>
      <c r="D72" s="46">
        <f>'Site staff-NSP'!D118*'Site staff-NSP'!F118</f>
        <v>0</v>
      </c>
      <c r="E72" s="46">
        <f>'Site staff-NSP'!D118*'Site staff-NSP'!G118</f>
        <v>0</v>
      </c>
      <c r="F72" s="46">
        <f>'Site staff-NSP'!D118*'Site staff-NSP'!H118</f>
        <v>0</v>
      </c>
    </row>
    <row r="73" spans="1:12" x14ac:dyDescent="0.2">
      <c r="A73" s="46">
        <f>'Site staff-NSP'!C119*'Site staff-NSP'!F119</f>
        <v>0</v>
      </c>
      <c r="B73" s="46">
        <f>'Site staff-NSP'!C119*'Site staff-NSP'!G119</f>
        <v>0</v>
      </c>
      <c r="C73" s="46">
        <f>'Site staff-NSP'!C119*'Site staff-NSP'!H119</f>
        <v>0</v>
      </c>
      <c r="D73" s="46">
        <f>'Site staff-NSP'!D119*'Site staff-NSP'!F119</f>
        <v>0</v>
      </c>
      <c r="E73" s="46">
        <f>'Site staff-NSP'!D119*'Site staff-NSP'!G119</f>
        <v>0</v>
      </c>
      <c r="F73" s="46">
        <f>'Site staff-NSP'!D119*'Site staff-NSP'!H119</f>
        <v>0</v>
      </c>
    </row>
    <row r="74" spans="1:12" x14ac:dyDescent="0.2">
      <c r="A74" s="46">
        <f>'Site staff-NSP'!C120*'Site staff-NSP'!F120</f>
        <v>0</v>
      </c>
      <c r="B74" s="46">
        <f>'Site staff-NSP'!C120*'Site staff-NSP'!G120</f>
        <v>0</v>
      </c>
      <c r="C74" s="46">
        <f>'Site staff-NSP'!C120*'Site staff-NSP'!H120</f>
        <v>0</v>
      </c>
      <c r="D74" s="46">
        <f>'Site staff-NSP'!D120*'Site staff-NSP'!F120</f>
        <v>0</v>
      </c>
      <c r="E74" s="46">
        <f>'Site staff-NSP'!D120*'Site staff-NSP'!G120</f>
        <v>0</v>
      </c>
      <c r="F74" s="46">
        <f>'Site staff-NSP'!D120*'Site staff-NSP'!H120</f>
        <v>0</v>
      </c>
    </row>
    <row r="75" spans="1:12" x14ac:dyDescent="0.2">
      <c r="A75" s="46">
        <f>'Site staff-NSP'!C121*'Site staff-NSP'!F121</f>
        <v>0</v>
      </c>
      <c r="B75" s="46">
        <f>'Site staff-NSP'!C121*'Site staff-NSP'!G121</f>
        <v>0</v>
      </c>
      <c r="C75" s="46">
        <f>'Site staff-NSP'!C121*'Site staff-NSP'!H121</f>
        <v>0</v>
      </c>
      <c r="D75" s="46">
        <f>'Site staff-NSP'!D121*'Site staff-NSP'!F121</f>
        <v>0</v>
      </c>
      <c r="E75" s="46">
        <f>'Site staff-NSP'!D121*'Site staff-NSP'!G121</f>
        <v>0</v>
      </c>
      <c r="F75" s="46">
        <f>'Site staff-NSP'!D121*'Site staff-NSP'!H121</f>
        <v>0</v>
      </c>
    </row>
    <row r="76" spans="1:12" x14ac:dyDescent="0.2">
      <c r="A76" s="46">
        <f>'Site staff-NSP'!C132*'Site staff-NSP'!F132</f>
        <v>0</v>
      </c>
      <c r="B76" s="46">
        <f>'Site staff-NSP'!C132*'Site staff-NSP'!G132</f>
        <v>0</v>
      </c>
      <c r="C76" s="46">
        <f>'Site staff-NSP'!C132*'Site staff-NSP'!H132</f>
        <v>0</v>
      </c>
      <c r="D76" s="46">
        <f>'Site staff-NSP'!D132*'Site staff-NSP'!F132</f>
        <v>0</v>
      </c>
      <c r="E76" s="46">
        <f>'Site staff-NSP'!D132*'Site staff-NSP'!G132</f>
        <v>0</v>
      </c>
      <c r="F76" s="46">
        <f>'Site staff-NSP'!D132*'Site staff-NSP'!H132</f>
        <v>0</v>
      </c>
    </row>
    <row r="77" spans="1:12" x14ac:dyDescent="0.2">
      <c r="A77" s="46">
        <f>'Site staff-NSP'!C133*'Site staff-NSP'!F133</f>
        <v>0</v>
      </c>
      <c r="B77" s="46">
        <f>'Site staff-NSP'!C133*'Site staff-NSP'!G133</f>
        <v>0</v>
      </c>
      <c r="C77" s="46">
        <f>'Site staff-NSP'!C133*'Site staff-NSP'!H133</f>
        <v>0</v>
      </c>
      <c r="D77" s="46">
        <f>'Site staff-NSP'!D133*'Site staff-NSP'!F133</f>
        <v>0</v>
      </c>
      <c r="E77" s="46">
        <f>'Site staff-NSP'!D133*'Site staff-NSP'!G133</f>
        <v>0</v>
      </c>
      <c r="F77" s="46">
        <f>'Site staff-NSP'!D133*'Site staff-NSP'!H133</f>
        <v>0</v>
      </c>
    </row>
    <row r="78" spans="1:12" x14ac:dyDescent="0.2">
      <c r="A78" s="46">
        <f>'Site staff-NSP'!C134*'Site staff-NSP'!F134</f>
        <v>0</v>
      </c>
      <c r="B78" s="46">
        <f>'Site staff-NSP'!C134*'Site staff-NSP'!G134</f>
        <v>0</v>
      </c>
      <c r="C78" s="46">
        <f>'Site staff-NSP'!C134*'Site staff-NSP'!H134</f>
        <v>0</v>
      </c>
      <c r="D78" s="46">
        <f>'Site staff-NSP'!D134*'Site staff-NSP'!F134</f>
        <v>0</v>
      </c>
      <c r="E78" s="46">
        <f>'Site staff-NSP'!D134*'Site staff-NSP'!G134</f>
        <v>0</v>
      </c>
      <c r="F78" s="46">
        <f>'Site staff-NSP'!D134*'Site staff-NSP'!H134</f>
        <v>0</v>
      </c>
    </row>
    <row r="79" spans="1:12" x14ac:dyDescent="0.2">
      <c r="A79" s="46">
        <f>'Site staff-NSP'!C135*'Site staff-NSP'!F135</f>
        <v>0</v>
      </c>
      <c r="B79" s="46">
        <f>'Site staff-NSP'!C135*'Site staff-NSP'!G135</f>
        <v>0</v>
      </c>
      <c r="C79" s="46">
        <f>'Site staff-NSP'!C135*'Site staff-NSP'!H135</f>
        <v>0</v>
      </c>
      <c r="D79" s="46">
        <f>'Site staff-NSP'!D135*'Site staff-NSP'!F135</f>
        <v>0</v>
      </c>
      <c r="E79" s="46">
        <f>'Site staff-NSP'!D135*'Site staff-NSP'!G135</f>
        <v>0</v>
      </c>
      <c r="F79" s="46">
        <f>'Site staff-NSP'!D135*'Site staff-NSP'!H135</f>
        <v>0</v>
      </c>
    </row>
    <row r="80" spans="1:12" x14ac:dyDescent="0.2">
      <c r="A80" s="46">
        <f>'Site staff-NSP'!C136*'Site staff-NSP'!F136</f>
        <v>0</v>
      </c>
      <c r="B80" s="46">
        <f>'Site staff-NSP'!C136*'Site staff-NSP'!G136</f>
        <v>0</v>
      </c>
      <c r="C80" s="46">
        <f>'Site staff-NSP'!C136*'Site staff-NSP'!H136</f>
        <v>0</v>
      </c>
      <c r="D80" s="46">
        <f>'Site staff-NSP'!D136*'Site staff-NSP'!F136</f>
        <v>0</v>
      </c>
      <c r="E80" s="46">
        <f>'Site staff-NSP'!D136*'Site staff-NSP'!G136</f>
        <v>0</v>
      </c>
      <c r="F80" s="46">
        <f>'Site staff-NSP'!D136*'Site staff-NSP'!H136</f>
        <v>0</v>
      </c>
    </row>
    <row r="81" spans="1:6" x14ac:dyDescent="0.2">
      <c r="A81" s="46">
        <f>'Site staff-NSP'!C137*'Site staff-NSP'!F137</f>
        <v>0</v>
      </c>
      <c r="B81" s="46">
        <f>'Site staff-NSP'!C137*'Site staff-NSP'!G137</f>
        <v>0</v>
      </c>
      <c r="C81" s="46">
        <f>'Site staff-NSP'!C137*'Site staff-NSP'!H137</f>
        <v>0</v>
      </c>
      <c r="D81" s="46">
        <f>'Site staff-NSP'!D137*'Site staff-NSP'!F137</f>
        <v>0</v>
      </c>
      <c r="E81" s="46">
        <f>'Site staff-NSP'!D137*'Site staff-NSP'!G137</f>
        <v>0</v>
      </c>
      <c r="F81" s="46">
        <f>'Site staff-NSP'!D137*'Site staff-NSP'!H137</f>
        <v>0</v>
      </c>
    </row>
    <row r="82" spans="1:6" x14ac:dyDescent="0.2">
      <c r="A82" s="46">
        <f>'Site staff-NSP'!C138*'Site staff-NSP'!F138</f>
        <v>0</v>
      </c>
      <c r="B82" s="46">
        <f>'Site staff-NSP'!C138*'Site staff-NSP'!G138</f>
        <v>0</v>
      </c>
      <c r="C82" s="46">
        <f>'Site staff-NSP'!C138*'Site staff-NSP'!H138</f>
        <v>0</v>
      </c>
      <c r="D82" s="46">
        <f>'Site staff-NSP'!D138*'Site staff-NSP'!F138</f>
        <v>0</v>
      </c>
      <c r="E82" s="46">
        <f>'Site staff-NSP'!D138*'Site staff-NSP'!G138</f>
        <v>0</v>
      </c>
      <c r="F82" s="46">
        <f>'Site staff-NSP'!D138*'Site staff-NSP'!H138</f>
        <v>0</v>
      </c>
    </row>
    <row r="83" spans="1:6" x14ac:dyDescent="0.2">
      <c r="A83" s="46">
        <f>'Site staff-NSP'!C139*'Site staff-NSP'!F139</f>
        <v>0</v>
      </c>
      <c r="B83" s="46">
        <f>'Site staff-NSP'!C139*'Site staff-NSP'!G139</f>
        <v>0</v>
      </c>
      <c r="C83" s="46">
        <f>'Site staff-NSP'!C139*'Site staff-NSP'!H139</f>
        <v>0</v>
      </c>
      <c r="D83" s="46">
        <f>'Site staff-NSP'!D139*'Site staff-NSP'!F139</f>
        <v>0</v>
      </c>
      <c r="E83" s="46">
        <f>'Site staff-NSP'!D139*'Site staff-NSP'!G139</f>
        <v>0</v>
      </c>
      <c r="F83" s="46">
        <f>'Site staff-NSP'!D139*'Site staff-NSP'!H139</f>
        <v>0</v>
      </c>
    </row>
    <row r="84" spans="1:6" x14ac:dyDescent="0.2">
      <c r="A84" s="46">
        <f>'Site staff-NSP'!C140*'Site staff-NSP'!F140</f>
        <v>0</v>
      </c>
      <c r="B84" s="46">
        <f>'Site staff-NSP'!C140*'Site staff-NSP'!G140</f>
        <v>0</v>
      </c>
      <c r="C84" s="46">
        <f>'Site staff-NSP'!C140*'Site staff-NSP'!H140</f>
        <v>0</v>
      </c>
      <c r="D84" s="46">
        <f>'Site staff-NSP'!D140*'Site staff-NSP'!F140</f>
        <v>0</v>
      </c>
      <c r="E84" s="46">
        <f>'Site staff-NSP'!D140*'Site staff-NSP'!G140</f>
        <v>0</v>
      </c>
      <c r="F84" s="46">
        <f>'Site staff-NSP'!D140*'Site staff-NSP'!H140</f>
        <v>0</v>
      </c>
    </row>
    <row r="85" spans="1:6" x14ac:dyDescent="0.2">
      <c r="A85" s="46">
        <f>'Site staff-NSP'!C141*'Site staff-NSP'!F141</f>
        <v>0</v>
      </c>
      <c r="B85" s="46">
        <f>'Site staff-NSP'!C141*'Site staff-NSP'!G141</f>
        <v>0</v>
      </c>
      <c r="C85" s="46">
        <f>'Site staff-NSP'!C141*'Site staff-NSP'!H141</f>
        <v>0</v>
      </c>
      <c r="D85" s="46">
        <f>'Site staff-NSP'!D141*'Site staff-NSP'!F141</f>
        <v>0</v>
      </c>
      <c r="E85" s="46">
        <f>'Site staff-NSP'!D141*'Site staff-NSP'!G141</f>
        <v>0</v>
      </c>
      <c r="F85" s="46">
        <f>'Site staff-NSP'!D141*'Site staff-NSP'!H141</f>
        <v>0</v>
      </c>
    </row>
    <row r="86" spans="1:6" ht="15" x14ac:dyDescent="0.25">
      <c r="A86" s="96">
        <f t="shared" ref="A86:F86" si="25">SUM(A16:A85)</f>
        <v>0</v>
      </c>
      <c r="B86" s="96">
        <f t="shared" si="25"/>
        <v>0</v>
      </c>
      <c r="C86" s="96">
        <f t="shared" si="25"/>
        <v>0</v>
      </c>
      <c r="D86" s="96">
        <f t="shared" si="25"/>
        <v>0</v>
      </c>
      <c r="E86" s="96">
        <f t="shared" si="25"/>
        <v>0</v>
      </c>
      <c r="F86" s="96">
        <f t="shared" si="25"/>
        <v>0</v>
      </c>
    </row>
    <row r="88" spans="1:6" x14ac:dyDescent="0.2">
      <c r="A88" s="124"/>
      <c r="B88" s="124"/>
      <c r="C88" s="124"/>
      <c r="D88" s="124"/>
      <c r="E88" s="124"/>
      <c r="F88" s="124"/>
    </row>
  </sheetData>
  <mergeCells count="20">
    <mergeCell ref="U14:Z14"/>
    <mergeCell ref="A14:C14"/>
    <mergeCell ref="D14:F14"/>
    <mergeCell ref="A13:F13"/>
    <mergeCell ref="G13:L13"/>
    <mergeCell ref="G14:I14"/>
    <mergeCell ref="J14:L14"/>
    <mergeCell ref="P25:Q25"/>
    <mergeCell ref="P30:Q30"/>
    <mergeCell ref="P35:Q35"/>
    <mergeCell ref="R35:S35"/>
    <mergeCell ref="B1:G1"/>
    <mergeCell ref="H1:M1"/>
    <mergeCell ref="N14:T14"/>
    <mergeCell ref="V47:X47"/>
    <mergeCell ref="P41:R41"/>
    <mergeCell ref="S41:U41"/>
    <mergeCell ref="P47:R47"/>
    <mergeCell ref="S47:U47"/>
    <mergeCell ref="P46:U46"/>
  </mergeCells>
  <pageMargins left="0.7" right="0.7" top="0.75" bottom="0.75" header="0.3" footer="0.3"/>
  <extLst>
    <ext xmlns:mx="http://schemas.microsoft.com/office/mac/excel/2008/main" uri="http://schemas.microsoft.com/office/mac/excel/2008/main">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150"/>
  <sheetViews>
    <sheetView topLeftCell="B1" workbookViewId="0">
      <selection activeCell="T3" sqref="T3"/>
    </sheetView>
  </sheetViews>
  <sheetFormatPr defaultColWidth="8.85546875" defaultRowHeight="14.25" x14ac:dyDescent="0.2"/>
  <cols>
    <col min="1" max="1" width="30.7109375" style="38" customWidth="1"/>
    <col min="2" max="2" width="9.42578125" style="38" bestFit="1" customWidth="1"/>
    <col min="3" max="3" width="11" style="38" customWidth="1"/>
    <col min="4" max="4" width="10.85546875" style="38" customWidth="1"/>
    <col min="5" max="5" width="9.42578125" style="38" bestFit="1" customWidth="1"/>
    <col min="6" max="6" width="10.85546875" style="38" customWidth="1"/>
    <col min="7" max="7" width="10.7109375" style="38" bestFit="1" customWidth="1"/>
    <col min="8" max="8" width="15.85546875" style="38" bestFit="1" customWidth="1"/>
    <col min="9" max="16" width="10.7109375" style="38" bestFit="1" customWidth="1"/>
    <col min="17" max="16384" width="8.85546875" style="38"/>
  </cols>
  <sheetData>
    <row r="1" spans="1:22" x14ac:dyDescent="0.2">
      <c r="A1" s="418" t="s">
        <v>77</v>
      </c>
      <c r="B1" s="418"/>
      <c r="C1" s="418"/>
      <c r="D1" s="418"/>
      <c r="E1" s="418"/>
      <c r="F1" s="418"/>
      <c r="G1" s="418"/>
      <c r="H1" s="419" t="s">
        <v>78</v>
      </c>
      <c r="I1" s="420"/>
      <c r="J1" s="420"/>
      <c r="K1" s="420"/>
      <c r="L1" s="420"/>
      <c r="M1" s="420"/>
      <c r="N1" s="421"/>
      <c r="O1" s="418" t="s">
        <v>47</v>
      </c>
      <c r="P1" s="418"/>
      <c r="Q1" s="418"/>
      <c r="R1" s="418"/>
      <c r="S1" s="422" t="s">
        <v>48</v>
      </c>
      <c r="T1" s="422"/>
      <c r="U1" s="422"/>
      <c r="V1" s="422"/>
    </row>
    <row r="2" spans="1:22" x14ac:dyDescent="0.2">
      <c r="A2" s="39"/>
      <c r="B2" s="66" t="s">
        <v>76</v>
      </c>
      <c r="C2" s="66" t="s">
        <v>75</v>
      </c>
      <c r="D2" s="66">
        <f>YearOne</f>
        <v>2012</v>
      </c>
      <c r="E2" s="66">
        <f>YearTwo</f>
        <v>2013</v>
      </c>
      <c r="F2" s="66">
        <f>YearOne</f>
        <v>2012</v>
      </c>
      <c r="G2" s="66">
        <f>YearTwo</f>
        <v>2013</v>
      </c>
      <c r="H2" s="39"/>
      <c r="I2" s="66" t="s">
        <v>76</v>
      </c>
      <c r="J2" s="66" t="s">
        <v>75</v>
      </c>
      <c r="K2" s="66">
        <f>YearOne</f>
        <v>2012</v>
      </c>
      <c r="L2" s="66">
        <f>YearTwo</f>
        <v>2013</v>
      </c>
      <c r="M2" s="66">
        <f>YearOne</f>
        <v>2012</v>
      </c>
      <c r="N2" s="66">
        <f>YearTwo</f>
        <v>2013</v>
      </c>
      <c r="O2" s="66">
        <f>YearOne</f>
        <v>2012</v>
      </c>
      <c r="P2" s="66">
        <f>YearTwo</f>
        <v>2013</v>
      </c>
      <c r="Q2" s="66">
        <f>YearOne</f>
        <v>2012</v>
      </c>
      <c r="R2" s="66">
        <f>YearTwo</f>
        <v>2013</v>
      </c>
      <c r="S2" s="66">
        <f>YearOne</f>
        <v>2012</v>
      </c>
      <c r="T2" s="66">
        <f>YearTwo</f>
        <v>2013</v>
      </c>
      <c r="U2" s="66">
        <f>YearOne</f>
        <v>2012</v>
      </c>
      <c r="V2" s="66">
        <f>YearTwo</f>
        <v>2013</v>
      </c>
    </row>
    <row r="3" spans="1:22" x14ac:dyDescent="0.2">
      <c r="A3" s="39" t="str">
        <f>'Service providers'!A13</f>
        <v>Enter name here</v>
      </c>
      <c r="B3" s="39" t="str">
        <f>'Service providers'!G13</f>
        <v/>
      </c>
      <c r="C3" s="39" t="str">
        <f>'Service providers'!H13</f>
        <v/>
      </c>
      <c r="E3" s="39"/>
      <c r="F3" s="39" t="e">
        <f>B3*D3</f>
        <v>#VALUE!</v>
      </c>
      <c r="G3" s="39" t="e">
        <f>C3*E3</f>
        <v>#VALUE!</v>
      </c>
      <c r="H3" s="39" t="str">
        <f>'Service providers'!I13</f>
        <v>Enter name here</v>
      </c>
      <c r="I3" s="39" t="str">
        <f>'Service providers'!O13</f>
        <v xml:space="preserve"> </v>
      </c>
      <c r="J3" s="43" t="str">
        <f>'Service providers'!P13</f>
        <v xml:space="preserve"> </v>
      </c>
      <c r="K3" s="39"/>
      <c r="L3" s="39"/>
      <c r="M3" s="39" t="e">
        <f>I3*K3</f>
        <v>#VALUE!</v>
      </c>
      <c r="N3" s="39" t="e">
        <f>J3*L3</f>
        <v>#VALUE!</v>
      </c>
      <c r="O3" s="39">
        <f>'Site overhead- NSP &amp; OST'!L16</f>
        <v>0</v>
      </c>
      <c r="P3" s="39">
        <f>'Site overhead- NSP &amp; OST'!M16</f>
        <v>0</v>
      </c>
      <c r="Q3" s="39" t="e">
        <f>O3*B3</f>
        <v>#VALUE!</v>
      </c>
      <c r="R3" s="39" t="e">
        <f>P3*C3</f>
        <v>#VALUE!</v>
      </c>
      <c r="S3" s="39">
        <f>'Site overhead- NSP &amp; OST'!L164</f>
        <v>0</v>
      </c>
      <c r="T3" s="39">
        <f>'Site overhead- NSP &amp; OST'!M164</f>
        <v>0</v>
      </c>
      <c r="U3" s="39" t="e">
        <f>S3*I3</f>
        <v>#VALUE!</v>
      </c>
      <c r="V3" s="39" t="e">
        <f>T3*J3</f>
        <v>#VALUE!</v>
      </c>
    </row>
    <row r="4" spans="1:22" x14ac:dyDescent="0.2">
      <c r="A4" s="39" t="str">
        <f>'Service providers'!A14</f>
        <v>Enter name of Site 1</v>
      </c>
      <c r="B4" s="39" t="str">
        <f>'Service providers'!G14</f>
        <v/>
      </c>
      <c r="C4" s="39" t="str">
        <f>'Service providers'!H14</f>
        <v/>
      </c>
      <c r="D4" s="39">
        <f>'Non-medical equipment-NSP'!CO13</f>
        <v>0</v>
      </c>
      <c r="E4" s="39">
        <f>'Non-medical equipment-NSP'!CP13</f>
        <v>0</v>
      </c>
      <c r="F4" s="39" t="e">
        <f t="shared" ref="F4:F106" si="0">B4*D4</f>
        <v>#VALUE!</v>
      </c>
      <c r="G4" s="39" t="e">
        <f t="shared" ref="G4:G106" si="1">C4*E4</f>
        <v>#VALUE!</v>
      </c>
      <c r="H4" s="39" t="str">
        <f>'Service providers'!I14</f>
        <v>Enter name of Site 1</v>
      </c>
      <c r="I4" s="39" t="str">
        <f>'Service providers'!O14</f>
        <v xml:space="preserve"> </v>
      </c>
      <c r="J4" s="43" t="str">
        <f>'Service providers'!P14</f>
        <v xml:space="preserve"> </v>
      </c>
      <c r="K4" s="39">
        <f>'Non-medical equipment-OST'!CO12</f>
        <v>0</v>
      </c>
      <c r="L4" s="39">
        <f>'Non-medical equipment-OST'!CP12</f>
        <v>0</v>
      </c>
      <c r="M4" s="39" t="e">
        <f t="shared" ref="M4:M106" si="2">I4*K4</f>
        <v>#VALUE!</v>
      </c>
      <c r="N4" s="39" t="e">
        <f t="shared" ref="N4:N106" si="3">J4*L4</f>
        <v>#VALUE!</v>
      </c>
      <c r="O4" s="39">
        <f>'Site overhead- NSP &amp; OST'!L17</f>
        <v>0</v>
      </c>
      <c r="P4" s="39">
        <f>'Site overhead- NSP &amp; OST'!M17</f>
        <v>0</v>
      </c>
      <c r="Q4" s="39" t="e">
        <f t="shared" ref="Q4:Q106" si="4">O4*B4</f>
        <v>#VALUE!</v>
      </c>
      <c r="R4" s="39" t="e">
        <f t="shared" ref="R4:R106" si="5">P4*C4</f>
        <v>#VALUE!</v>
      </c>
      <c r="S4" s="39">
        <f>'Site overhead- NSP &amp; OST'!L165</f>
        <v>0</v>
      </c>
      <c r="T4" s="39">
        <f>'Site overhead- NSP &amp; OST'!M165</f>
        <v>0</v>
      </c>
      <c r="U4" s="39" t="e">
        <f t="shared" ref="U4:U106" si="6">S4*I4</f>
        <v>#VALUE!</v>
      </c>
      <c r="V4" s="39" t="e">
        <f t="shared" ref="V4:V106" si="7">T4*J4</f>
        <v>#VALUE!</v>
      </c>
    </row>
    <row r="5" spans="1:22" x14ac:dyDescent="0.2">
      <c r="A5" s="39" t="str">
        <f>'Service providers'!A15</f>
        <v>Enter name of Site 2</v>
      </c>
      <c r="B5" s="39" t="str">
        <f>'Service providers'!G15</f>
        <v/>
      </c>
      <c r="C5" s="39" t="str">
        <f>'Service providers'!H15</f>
        <v/>
      </c>
      <c r="D5" s="39">
        <f>'Non-medical equipment-NSP'!CO14</f>
        <v>0</v>
      </c>
      <c r="E5" s="39">
        <f>'Non-medical equipment-NSP'!CP14</f>
        <v>0</v>
      </c>
      <c r="F5" s="39" t="e">
        <f t="shared" si="0"/>
        <v>#VALUE!</v>
      </c>
      <c r="G5" s="39" t="e">
        <f t="shared" si="1"/>
        <v>#VALUE!</v>
      </c>
      <c r="H5" s="39" t="str">
        <f>'Service providers'!I15</f>
        <v>Enter name of Site 2</v>
      </c>
      <c r="I5" s="39" t="str">
        <f>'Service providers'!O15</f>
        <v xml:space="preserve"> </v>
      </c>
      <c r="J5" s="43" t="str">
        <f>'Service providers'!P15</f>
        <v xml:space="preserve"> </v>
      </c>
      <c r="K5" s="39">
        <f>'Non-medical equipment-OST'!CO13</f>
        <v>0</v>
      </c>
      <c r="L5" s="39">
        <f>'Non-medical equipment-OST'!CP13</f>
        <v>0</v>
      </c>
      <c r="M5" s="39" t="e">
        <f t="shared" si="2"/>
        <v>#VALUE!</v>
      </c>
      <c r="N5" s="39" t="e">
        <f t="shared" si="3"/>
        <v>#VALUE!</v>
      </c>
      <c r="O5" s="39">
        <f>'Site overhead- NSP &amp; OST'!L18</f>
        <v>0</v>
      </c>
      <c r="P5" s="39">
        <f>'Site overhead- NSP &amp; OST'!M18</f>
        <v>0</v>
      </c>
      <c r="Q5" s="39" t="e">
        <f t="shared" si="4"/>
        <v>#VALUE!</v>
      </c>
      <c r="R5" s="39" t="e">
        <f t="shared" si="5"/>
        <v>#VALUE!</v>
      </c>
      <c r="S5" s="39">
        <f>'Site overhead- NSP &amp; OST'!L166</f>
        <v>0</v>
      </c>
      <c r="T5" s="39">
        <f>'Site overhead- NSP &amp; OST'!M166</f>
        <v>0</v>
      </c>
      <c r="U5" s="39" t="e">
        <f t="shared" si="6"/>
        <v>#VALUE!</v>
      </c>
      <c r="V5" s="39" t="e">
        <f t="shared" si="7"/>
        <v>#VALUE!</v>
      </c>
    </row>
    <row r="6" spans="1:22" x14ac:dyDescent="0.2">
      <c r="A6" s="39" t="str">
        <f>'Service providers'!A16</f>
        <v>Enter name of Site 3</v>
      </c>
      <c r="B6" s="39" t="str">
        <f>'Service providers'!G16</f>
        <v/>
      </c>
      <c r="C6" s="39" t="str">
        <f>'Service providers'!H16</f>
        <v/>
      </c>
      <c r="D6" s="39">
        <f>'Non-medical equipment-NSP'!CO15</f>
        <v>0</v>
      </c>
      <c r="E6" s="39">
        <f>'Non-medical equipment-NSP'!CP15</f>
        <v>0</v>
      </c>
      <c r="F6" s="39" t="e">
        <f t="shared" si="0"/>
        <v>#VALUE!</v>
      </c>
      <c r="G6" s="39" t="e">
        <f t="shared" si="1"/>
        <v>#VALUE!</v>
      </c>
      <c r="H6" s="39" t="str">
        <f>'Service providers'!I16</f>
        <v>Enter name of Site 3</v>
      </c>
      <c r="I6" s="39" t="str">
        <f>'Service providers'!O16</f>
        <v xml:space="preserve"> </v>
      </c>
      <c r="J6" s="43" t="str">
        <f>'Service providers'!P16</f>
        <v xml:space="preserve"> </v>
      </c>
      <c r="K6" s="39">
        <f>'Non-medical equipment-OST'!CO14</f>
        <v>0</v>
      </c>
      <c r="L6" s="39">
        <f>'Non-medical equipment-OST'!CP14</f>
        <v>0</v>
      </c>
      <c r="M6" s="39" t="e">
        <f t="shared" si="2"/>
        <v>#VALUE!</v>
      </c>
      <c r="N6" s="39" t="e">
        <f t="shared" si="3"/>
        <v>#VALUE!</v>
      </c>
      <c r="O6" s="39">
        <f>'Site overhead- NSP &amp; OST'!L19</f>
        <v>0</v>
      </c>
      <c r="P6" s="39">
        <f>'Site overhead- NSP &amp; OST'!M19</f>
        <v>0</v>
      </c>
      <c r="Q6" s="39" t="e">
        <f t="shared" si="4"/>
        <v>#VALUE!</v>
      </c>
      <c r="R6" s="39" t="e">
        <f t="shared" si="5"/>
        <v>#VALUE!</v>
      </c>
      <c r="S6" s="39">
        <f>'Site overhead- NSP &amp; OST'!L167</f>
        <v>0</v>
      </c>
      <c r="T6" s="39">
        <f>'Site overhead- NSP &amp; OST'!M167</f>
        <v>0</v>
      </c>
      <c r="U6" s="39" t="e">
        <f t="shared" si="6"/>
        <v>#VALUE!</v>
      </c>
      <c r="V6" s="39" t="e">
        <f t="shared" si="7"/>
        <v>#VALUE!</v>
      </c>
    </row>
    <row r="7" spans="1:22" x14ac:dyDescent="0.2">
      <c r="A7" s="39" t="str">
        <f>'Service providers'!A17</f>
        <v>Enter name of Site 4</v>
      </c>
      <c r="B7" s="39" t="str">
        <f>'Service providers'!G17</f>
        <v/>
      </c>
      <c r="C7" s="39" t="str">
        <f>'Service providers'!H17</f>
        <v/>
      </c>
      <c r="D7" s="39">
        <f>'Non-medical equipment-NSP'!CO16</f>
        <v>0</v>
      </c>
      <c r="E7" s="39">
        <f>'Non-medical equipment-NSP'!CP16</f>
        <v>0</v>
      </c>
      <c r="F7" s="39" t="e">
        <f t="shared" si="0"/>
        <v>#VALUE!</v>
      </c>
      <c r="G7" s="39" t="e">
        <f t="shared" si="1"/>
        <v>#VALUE!</v>
      </c>
      <c r="H7" s="39" t="str">
        <f>'Service providers'!I17</f>
        <v>Enter name of Site 4</v>
      </c>
      <c r="I7" s="39" t="str">
        <f>'Service providers'!O17</f>
        <v xml:space="preserve"> </v>
      </c>
      <c r="J7" s="43" t="str">
        <f>'Service providers'!P17</f>
        <v xml:space="preserve"> </v>
      </c>
      <c r="K7" s="39">
        <f>'Non-medical equipment-OST'!CO15</f>
        <v>0</v>
      </c>
      <c r="L7" s="39">
        <f>'Non-medical equipment-OST'!CP15</f>
        <v>0</v>
      </c>
      <c r="M7" s="39" t="e">
        <f t="shared" si="2"/>
        <v>#VALUE!</v>
      </c>
      <c r="N7" s="39" t="e">
        <f t="shared" si="3"/>
        <v>#VALUE!</v>
      </c>
      <c r="O7" s="39">
        <f>'Site overhead- NSP &amp; OST'!L20</f>
        <v>0</v>
      </c>
      <c r="P7" s="39">
        <f>'Site overhead- NSP &amp; OST'!M20</f>
        <v>0</v>
      </c>
      <c r="Q7" s="39" t="e">
        <f t="shared" si="4"/>
        <v>#VALUE!</v>
      </c>
      <c r="R7" s="39" t="e">
        <f t="shared" si="5"/>
        <v>#VALUE!</v>
      </c>
      <c r="S7" s="39">
        <f>'Site overhead- NSP &amp; OST'!L168</f>
        <v>0</v>
      </c>
      <c r="T7" s="39">
        <f>'Site overhead- NSP &amp; OST'!M168</f>
        <v>0</v>
      </c>
      <c r="U7" s="39" t="e">
        <f t="shared" si="6"/>
        <v>#VALUE!</v>
      </c>
      <c r="V7" s="39" t="e">
        <f t="shared" si="7"/>
        <v>#VALUE!</v>
      </c>
    </row>
    <row r="8" spans="1:22" x14ac:dyDescent="0.2">
      <c r="A8" s="39" t="str">
        <f>'Service providers'!A18</f>
        <v>Enter name of Site 5</v>
      </c>
      <c r="B8" s="39" t="str">
        <f>'Service providers'!G18</f>
        <v/>
      </c>
      <c r="C8" s="39" t="str">
        <f>'Service providers'!H18</f>
        <v/>
      </c>
      <c r="D8" s="39">
        <f>'Non-medical equipment-NSP'!CO17</f>
        <v>0</v>
      </c>
      <c r="E8" s="39">
        <f>'Non-medical equipment-NSP'!CP17</f>
        <v>0</v>
      </c>
      <c r="F8" s="39" t="e">
        <f t="shared" si="0"/>
        <v>#VALUE!</v>
      </c>
      <c r="G8" s="39" t="e">
        <f t="shared" si="1"/>
        <v>#VALUE!</v>
      </c>
      <c r="H8" s="39" t="str">
        <f>'Service providers'!I18</f>
        <v>Enter name of Site 5</v>
      </c>
      <c r="I8" s="39" t="str">
        <f>'Service providers'!O18</f>
        <v xml:space="preserve"> </v>
      </c>
      <c r="J8" s="43" t="str">
        <f>'Service providers'!P18</f>
        <v xml:space="preserve"> </v>
      </c>
      <c r="K8" s="39">
        <f>'Non-medical equipment-OST'!CO16</f>
        <v>0</v>
      </c>
      <c r="L8" s="39">
        <f>'Non-medical equipment-OST'!CP16</f>
        <v>0</v>
      </c>
      <c r="M8" s="39" t="e">
        <f t="shared" si="2"/>
        <v>#VALUE!</v>
      </c>
      <c r="N8" s="39" t="e">
        <f t="shared" si="3"/>
        <v>#VALUE!</v>
      </c>
      <c r="O8" s="39">
        <f>'Site overhead- NSP &amp; OST'!L21</f>
        <v>0</v>
      </c>
      <c r="P8" s="39">
        <f>'Site overhead- NSP &amp; OST'!M21</f>
        <v>0</v>
      </c>
      <c r="Q8" s="39" t="e">
        <f t="shared" si="4"/>
        <v>#VALUE!</v>
      </c>
      <c r="R8" s="39" t="e">
        <f t="shared" si="5"/>
        <v>#VALUE!</v>
      </c>
      <c r="S8" s="39">
        <f>'Site overhead- NSP &amp; OST'!L169</f>
        <v>0</v>
      </c>
      <c r="T8" s="39">
        <f>'Site overhead- NSP &amp; OST'!M169</f>
        <v>0</v>
      </c>
      <c r="U8" s="39" t="e">
        <f t="shared" si="6"/>
        <v>#VALUE!</v>
      </c>
      <c r="V8" s="39" t="e">
        <f t="shared" si="7"/>
        <v>#VALUE!</v>
      </c>
    </row>
    <row r="9" spans="1:22" x14ac:dyDescent="0.2">
      <c r="A9" s="39" t="str">
        <f>'Service providers'!A19</f>
        <v>Enter name of Site 6</v>
      </c>
      <c r="B9" s="39" t="str">
        <f>'Service providers'!G19</f>
        <v/>
      </c>
      <c r="C9" s="39" t="str">
        <f>'Service providers'!H19</f>
        <v/>
      </c>
      <c r="D9" s="39">
        <f>'Non-medical equipment-NSP'!CO18</f>
        <v>0</v>
      </c>
      <c r="E9" s="39">
        <f>'Non-medical equipment-NSP'!CP18</f>
        <v>0</v>
      </c>
      <c r="F9" s="39" t="e">
        <f t="shared" si="0"/>
        <v>#VALUE!</v>
      </c>
      <c r="G9" s="39" t="e">
        <f t="shared" si="1"/>
        <v>#VALUE!</v>
      </c>
      <c r="H9" s="39" t="str">
        <f>'Service providers'!I19</f>
        <v>Enter name of Site 6</v>
      </c>
      <c r="I9" s="39" t="str">
        <f>'Service providers'!O19</f>
        <v xml:space="preserve"> </v>
      </c>
      <c r="J9" s="43" t="str">
        <f>'Service providers'!P19</f>
        <v xml:space="preserve"> </v>
      </c>
      <c r="K9" s="39">
        <f>'Non-medical equipment-OST'!CO17</f>
        <v>0</v>
      </c>
      <c r="L9" s="39">
        <f>'Non-medical equipment-OST'!CP17</f>
        <v>0</v>
      </c>
      <c r="M9" s="39" t="e">
        <f t="shared" si="2"/>
        <v>#VALUE!</v>
      </c>
      <c r="N9" s="39" t="e">
        <f t="shared" si="3"/>
        <v>#VALUE!</v>
      </c>
      <c r="O9" s="39">
        <f>'Site overhead- NSP &amp; OST'!L22</f>
        <v>0</v>
      </c>
      <c r="P9" s="39">
        <f>'Site overhead- NSP &amp; OST'!M22</f>
        <v>0</v>
      </c>
      <c r="Q9" s="39" t="e">
        <f t="shared" si="4"/>
        <v>#VALUE!</v>
      </c>
      <c r="R9" s="39" t="e">
        <f t="shared" si="5"/>
        <v>#VALUE!</v>
      </c>
      <c r="S9" s="39">
        <f>'Site overhead- NSP &amp; OST'!L170</f>
        <v>0</v>
      </c>
      <c r="T9" s="39">
        <f>'Site overhead- NSP &amp; OST'!M170</f>
        <v>0</v>
      </c>
      <c r="U9" s="39" t="e">
        <f t="shared" si="6"/>
        <v>#VALUE!</v>
      </c>
      <c r="V9" s="39" t="e">
        <f t="shared" si="7"/>
        <v>#VALUE!</v>
      </c>
    </row>
    <row r="10" spans="1:22" x14ac:dyDescent="0.2">
      <c r="A10" s="39" t="str">
        <f>'Service providers'!A20</f>
        <v>Enter name of Site 7</v>
      </c>
      <c r="B10" s="39" t="str">
        <f>'Service providers'!G20</f>
        <v/>
      </c>
      <c r="C10" s="39" t="str">
        <f>'Service providers'!H20</f>
        <v/>
      </c>
      <c r="D10" s="39">
        <f>'Non-medical equipment-NSP'!CO19</f>
        <v>0</v>
      </c>
      <c r="E10" s="39">
        <f>'Non-medical equipment-NSP'!CP19</f>
        <v>0</v>
      </c>
      <c r="F10" s="39" t="e">
        <f t="shared" si="0"/>
        <v>#VALUE!</v>
      </c>
      <c r="G10" s="39" t="e">
        <f t="shared" si="1"/>
        <v>#VALUE!</v>
      </c>
      <c r="H10" s="39" t="str">
        <f>'Service providers'!I20</f>
        <v>Enter name of Site 7</v>
      </c>
      <c r="I10" s="39" t="str">
        <f>'Service providers'!O20</f>
        <v xml:space="preserve"> </v>
      </c>
      <c r="J10" s="43" t="str">
        <f>'Service providers'!P20</f>
        <v xml:space="preserve"> </v>
      </c>
      <c r="K10" s="39">
        <f>'Non-medical equipment-OST'!CO18</f>
        <v>0</v>
      </c>
      <c r="L10" s="39">
        <f>'Non-medical equipment-OST'!CP18</f>
        <v>0</v>
      </c>
      <c r="M10" s="39" t="e">
        <f t="shared" si="2"/>
        <v>#VALUE!</v>
      </c>
      <c r="N10" s="39" t="e">
        <f t="shared" si="3"/>
        <v>#VALUE!</v>
      </c>
      <c r="O10" s="39">
        <f>'Site overhead- NSP &amp; OST'!L23</f>
        <v>0</v>
      </c>
      <c r="P10" s="39">
        <f>'Site overhead- NSP &amp; OST'!M23</f>
        <v>0</v>
      </c>
      <c r="Q10" s="39" t="e">
        <f t="shared" si="4"/>
        <v>#VALUE!</v>
      </c>
      <c r="R10" s="39" t="e">
        <f t="shared" si="5"/>
        <v>#VALUE!</v>
      </c>
      <c r="S10" s="39">
        <f>'Site overhead- NSP &amp; OST'!L171</f>
        <v>0</v>
      </c>
      <c r="T10" s="39">
        <f>'Site overhead- NSP &amp; OST'!M171</f>
        <v>0</v>
      </c>
      <c r="U10" s="39" t="e">
        <f t="shared" si="6"/>
        <v>#VALUE!</v>
      </c>
      <c r="V10" s="39" t="e">
        <f t="shared" si="7"/>
        <v>#VALUE!</v>
      </c>
    </row>
    <row r="11" spans="1:22" x14ac:dyDescent="0.2">
      <c r="A11" s="39" t="str">
        <f>'Service providers'!A21</f>
        <v>Enter name of Site 8</v>
      </c>
      <c r="B11" s="39" t="str">
        <f>'Service providers'!G21</f>
        <v/>
      </c>
      <c r="C11" s="39" t="str">
        <f>'Service providers'!H21</f>
        <v/>
      </c>
      <c r="D11" s="39">
        <f>'Non-medical equipment-NSP'!CO20</f>
        <v>0</v>
      </c>
      <c r="E11" s="39">
        <f>'Non-medical equipment-NSP'!CP20</f>
        <v>0</v>
      </c>
      <c r="F11" s="39" t="e">
        <f t="shared" si="0"/>
        <v>#VALUE!</v>
      </c>
      <c r="G11" s="39" t="e">
        <f t="shared" si="1"/>
        <v>#VALUE!</v>
      </c>
      <c r="H11" s="39" t="str">
        <f>'Service providers'!I21</f>
        <v>Enter name of Site 8</v>
      </c>
      <c r="I11" s="39" t="str">
        <f>'Service providers'!O21</f>
        <v xml:space="preserve"> </v>
      </c>
      <c r="J11" s="43" t="str">
        <f>'Service providers'!P21</f>
        <v xml:space="preserve"> </v>
      </c>
      <c r="K11" s="39">
        <f>'Non-medical equipment-OST'!CO19</f>
        <v>0</v>
      </c>
      <c r="L11" s="39">
        <f>'Non-medical equipment-OST'!CP19</f>
        <v>0</v>
      </c>
      <c r="M11" s="39" t="e">
        <f t="shared" si="2"/>
        <v>#VALUE!</v>
      </c>
      <c r="N11" s="39" t="e">
        <f t="shared" si="3"/>
        <v>#VALUE!</v>
      </c>
      <c r="O11" s="39">
        <f>'Site overhead- NSP &amp; OST'!L24</f>
        <v>0</v>
      </c>
      <c r="P11" s="39">
        <f>'Site overhead- NSP &amp; OST'!M24</f>
        <v>0</v>
      </c>
      <c r="Q11" s="39" t="e">
        <f t="shared" si="4"/>
        <v>#VALUE!</v>
      </c>
      <c r="R11" s="39" t="e">
        <f t="shared" si="5"/>
        <v>#VALUE!</v>
      </c>
      <c r="S11" s="39">
        <f>'Site overhead- NSP &amp; OST'!L172</f>
        <v>0</v>
      </c>
      <c r="T11" s="39">
        <f>'Site overhead- NSP &amp; OST'!M172</f>
        <v>0</v>
      </c>
      <c r="U11" s="39" t="e">
        <f t="shared" si="6"/>
        <v>#VALUE!</v>
      </c>
      <c r="V11" s="39" t="e">
        <f t="shared" si="7"/>
        <v>#VALUE!</v>
      </c>
    </row>
    <row r="12" spans="1:22" x14ac:dyDescent="0.2">
      <c r="A12" s="39" t="str">
        <f>'Service providers'!A22</f>
        <v>Enter name of Site 9</v>
      </c>
      <c r="B12" s="39" t="str">
        <f>'Service providers'!G22</f>
        <v/>
      </c>
      <c r="C12" s="39" t="str">
        <f>'Service providers'!H22</f>
        <v/>
      </c>
      <c r="D12" s="39">
        <f>'Non-medical equipment-NSP'!CO21</f>
        <v>0</v>
      </c>
      <c r="E12" s="39">
        <f>'Non-medical equipment-NSP'!CP21</f>
        <v>0</v>
      </c>
      <c r="F12" s="39" t="e">
        <f t="shared" si="0"/>
        <v>#VALUE!</v>
      </c>
      <c r="G12" s="39" t="e">
        <f t="shared" si="1"/>
        <v>#VALUE!</v>
      </c>
      <c r="H12" s="39" t="str">
        <f>'Service providers'!I22</f>
        <v>Enter name of Site 9</v>
      </c>
      <c r="I12" s="39" t="str">
        <f>'Service providers'!O22</f>
        <v xml:space="preserve"> </v>
      </c>
      <c r="J12" s="43" t="str">
        <f>'Service providers'!P22</f>
        <v xml:space="preserve"> </v>
      </c>
      <c r="K12" s="39">
        <f>'Non-medical equipment-OST'!CO20</f>
        <v>0</v>
      </c>
      <c r="L12" s="39">
        <f>'Non-medical equipment-OST'!CP20</f>
        <v>0</v>
      </c>
      <c r="M12" s="39" t="e">
        <f t="shared" si="2"/>
        <v>#VALUE!</v>
      </c>
      <c r="N12" s="39" t="e">
        <f t="shared" si="3"/>
        <v>#VALUE!</v>
      </c>
      <c r="O12" s="39">
        <f>'Site overhead- NSP &amp; OST'!L25</f>
        <v>0</v>
      </c>
      <c r="P12" s="39">
        <f>'Site overhead- NSP &amp; OST'!M25</f>
        <v>0</v>
      </c>
      <c r="Q12" s="39" t="e">
        <f t="shared" si="4"/>
        <v>#VALUE!</v>
      </c>
      <c r="R12" s="39" t="e">
        <f t="shared" si="5"/>
        <v>#VALUE!</v>
      </c>
      <c r="S12" s="39">
        <f>'Site overhead- NSP &amp; OST'!L173</f>
        <v>0</v>
      </c>
      <c r="T12" s="39">
        <f>'Site overhead- NSP &amp; OST'!M173</f>
        <v>0</v>
      </c>
      <c r="U12" s="39" t="e">
        <f t="shared" si="6"/>
        <v>#VALUE!</v>
      </c>
      <c r="V12" s="39" t="e">
        <f t="shared" si="7"/>
        <v>#VALUE!</v>
      </c>
    </row>
    <row r="13" spans="1:22" x14ac:dyDescent="0.2">
      <c r="A13" s="39" t="str">
        <f>'Service providers'!A23</f>
        <v>Enter name of Site 10</v>
      </c>
      <c r="B13" s="39" t="str">
        <f>'Service providers'!G23</f>
        <v/>
      </c>
      <c r="C13" s="39" t="str">
        <f>'Service providers'!H23</f>
        <v/>
      </c>
      <c r="D13" s="39">
        <f>'Non-medical equipment-NSP'!CO22</f>
        <v>0</v>
      </c>
      <c r="E13" s="39">
        <f>'Non-medical equipment-NSP'!CP22</f>
        <v>0</v>
      </c>
      <c r="F13" s="39" t="e">
        <f t="shared" si="0"/>
        <v>#VALUE!</v>
      </c>
      <c r="G13" s="39" t="e">
        <f t="shared" si="1"/>
        <v>#VALUE!</v>
      </c>
      <c r="H13" s="39" t="str">
        <f>'Service providers'!I23</f>
        <v>Enter name of Site 10</v>
      </c>
      <c r="I13" s="39" t="str">
        <f>'Service providers'!O23</f>
        <v xml:space="preserve"> </v>
      </c>
      <c r="J13" s="43" t="str">
        <f>'Service providers'!P23</f>
        <v xml:space="preserve"> </v>
      </c>
      <c r="K13" s="39">
        <f>'Non-medical equipment-OST'!CO21</f>
        <v>0</v>
      </c>
      <c r="L13" s="39">
        <f>'Non-medical equipment-OST'!CP21</f>
        <v>0</v>
      </c>
      <c r="M13" s="39" t="e">
        <f t="shared" si="2"/>
        <v>#VALUE!</v>
      </c>
      <c r="N13" s="39" t="e">
        <f t="shared" si="3"/>
        <v>#VALUE!</v>
      </c>
      <c r="O13" s="39">
        <f>'Site overhead- NSP &amp; OST'!L26</f>
        <v>0</v>
      </c>
      <c r="P13" s="39">
        <f>'Site overhead- NSP &amp; OST'!M26</f>
        <v>0</v>
      </c>
      <c r="Q13" s="39" t="e">
        <f t="shared" si="4"/>
        <v>#VALUE!</v>
      </c>
      <c r="R13" s="39" t="e">
        <f t="shared" si="5"/>
        <v>#VALUE!</v>
      </c>
      <c r="S13" s="39">
        <f>'Site overhead- NSP &amp; OST'!L174</f>
        <v>0</v>
      </c>
      <c r="T13" s="39">
        <f>'Site overhead- NSP &amp; OST'!M174</f>
        <v>0</v>
      </c>
      <c r="U13" s="39" t="e">
        <f t="shared" si="6"/>
        <v>#VALUE!</v>
      </c>
      <c r="V13" s="39" t="e">
        <f t="shared" si="7"/>
        <v>#VALUE!</v>
      </c>
    </row>
    <row r="14" spans="1:22" x14ac:dyDescent="0.2">
      <c r="A14" s="39" t="str">
        <f>'Service providers'!A24</f>
        <v>Enter name of Site 11</v>
      </c>
      <c r="B14" s="39" t="str">
        <f>'Service providers'!G24</f>
        <v/>
      </c>
      <c r="C14" s="39" t="str">
        <f>'Service providers'!H24</f>
        <v/>
      </c>
      <c r="D14" s="39">
        <f>'Non-medical equipment-NSP'!CO23</f>
        <v>0</v>
      </c>
      <c r="E14" s="39">
        <f>'Non-medical equipment-NSP'!CP23</f>
        <v>0</v>
      </c>
      <c r="F14" s="39" t="e">
        <f t="shared" si="0"/>
        <v>#VALUE!</v>
      </c>
      <c r="G14" s="39" t="e">
        <f t="shared" si="1"/>
        <v>#VALUE!</v>
      </c>
      <c r="H14" s="39" t="str">
        <f>'Service providers'!I24</f>
        <v>Enter name of Site 11</v>
      </c>
      <c r="I14" s="39" t="str">
        <f>'Service providers'!O24</f>
        <v xml:space="preserve"> </v>
      </c>
      <c r="J14" s="43" t="str">
        <f>'Service providers'!P24</f>
        <v xml:space="preserve"> </v>
      </c>
      <c r="K14" s="39">
        <f>'Non-medical equipment-OST'!CO22</f>
        <v>0</v>
      </c>
      <c r="L14" s="39">
        <f>'Non-medical equipment-OST'!CP22</f>
        <v>0</v>
      </c>
      <c r="M14" s="39" t="e">
        <f t="shared" si="2"/>
        <v>#VALUE!</v>
      </c>
      <c r="N14" s="39" t="e">
        <f t="shared" si="3"/>
        <v>#VALUE!</v>
      </c>
      <c r="O14" s="39">
        <f>'Site overhead- NSP &amp; OST'!L27</f>
        <v>0</v>
      </c>
      <c r="P14" s="39">
        <f>'Site overhead- NSP &amp; OST'!M27</f>
        <v>0</v>
      </c>
      <c r="Q14" s="39" t="e">
        <f t="shared" si="4"/>
        <v>#VALUE!</v>
      </c>
      <c r="R14" s="39" t="e">
        <f t="shared" si="5"/>
        <v>#VALUE!</v>
      </c>
      <c r="S14" s="39">
        <f>'Site overhead- NSP &amp; OST'!L175</f>
        <v>0</v>
      </c>
      <c r="T14" s="39">
        <f>'Site overhead- NSP &amp; OST'!M175</f>
        <v>0</v>
      </c>
      <c r="U14" s="39" t="e">
        <f t="shared" si="6"/>
        <v>#VALUE!</v>
      </c>
      <c r="V14" s="39" t="e">
        <f t="shared" si="7"/>
        <v>#VALUE!</v>
      </c>
    </row>
    <row r="15" spans="1:22" x14ac:dyDescent="0.2">
      <c r="A15" s="39" t="str">
        <f>'Service providers'!A25</f>
        <v>Enter name of Site 12</v>
      </c>
      <c r="B15" s="39" t="str">
        <f>'Service providers'!G25</f>
        <v/>
      </c>
      <c r="C15" s="39" t="str">
        <f>'Service providers'!H25</f>
        <v/>
      </c>
      <c r="D15" s="39">
        <f>'Non-medical equipment-NSP'!CO24</f>
        <v>0</v>
      </c>
      <c r="E15" s="39">
        <f>'Non-medical equipment-NSP'!CP24</f>
        <v>0</v>
      </c>
      <c r="F15" s="39" t="e">
        <f t="shared" si="0"/>
        <v>#VALUE!</v>
      </c>
      <c r="G15" s="39" t="e">
        <f t="shared" si="1"/>
        <v>#VALUE!</v>
      </c>
      <c r="H15" s="39" t="str">
        <f>'Service providers'!I25</f>
        <v>Enter name of Site 12</v>
      </c>
      <c r="I15" s="39" t="str">
        <f>'Service providers'!O25</f>
        <v xml:space="preserve"> </v>
      </c>
      <c r="J15" s="43" t="str">
        <f>'Service providers'!P25</f>
        <v xml:space="preserve"> </v>
      </c>
      <c r="K15" s="39">
        <f>'Non-medical equipment-OST'!CO23</f>
        <v>0</v>
      </c>
      <c r="L15" s="39">
        <f>'Non-medical equipment-OST'!CP23</f>
        <v>0</v>
      </c>
      <c r="M15" s="39" t="e">
        <f t="shared" si="2"/>
        <v>#VALUE!</v>
      </c>
      <c r="N15" s="39" t="e">
        <f t="shared" si="3"/>
        <v>#VALUE!</v>
      </c>
      <c r="O15" s="39">
        <f>'Site overhead- NSP &amp; OST'!L28</f>
        <v>0</v>
      </c>
      <c r="P15" s="39">
        <f>'Site overhead- NSP &amp; OST'!M28</f>
        <v>0</v>
      </c>
      <c r="Q15" s="39" t="e">
        <f t="shared" si="4"/>
        <v>#VALUE!</v>
      </c>
      <c r="R15" s="39" t="e">
        <f t="shared" si="5"/>
        <v>#VALUE!</v>
      </c>
      <c r="S15" s="39">
        <f>'Site overhead- NSP &amp; OST'!L176</f>
        <v>0</v>
      </c>
      <c r="T15" s="39">
        <f>'Site overhead- NSP &amp; OST'!M176</f>
        <v>0</v>
      </c>
      <c r="U15" s="39" t="e">
        <f t="shared" si="6"/>
        <v>#VALUE!</v>
      </c>
      <c r="V15" s="39" t="e">
        <f t="shared" si="7"/>
        <v>#VALUE!</v>
      </c>
    </row>
    <row r="16" spans="1:22" x14ac:dyDescent="0.2">
      <c r="A16" s="39" t="str">
        <f>'Service providers'!A26</f>
        <v>Enter name of Site 13</v>
      </c>
      <c r="B16" s="39" t="str">
        <f>'Service providers'!G26</f>
        <v/>
      </c>
      <c r="C16" s="39" t="str">
        <f>'Service providers'!H26</f>
        <v/>
      </c>
      <c r="D16" s="39">
        <f>'Non-medical equipment-NSP'!CO25</f>
        <v>0</v>
      </c>
      <c r="E16" s="39">
        <f>'Non-medical equipment-NSP'!CP25</f>
        <v>0</v>
      </c>
      <c r="F16" s="39" t="e">
        <f t="shared" si="0"/>
        <v>#VALUE!</v>
      </c>
      <c r="G16" s="39" t="e">
        <f t="shared" si="1"/>
        <v>#VALUE!</v>
      </c>
      <c r="H16" s="39" t="str">
        <f>'Service providers'!I26</f>
        <v>Enter name of Site 13</v>
      </c>
      <c r="I16" s="39" t="str">
        <f>'Service providers'!O26</f>
        <v xml:space="preserve"> </v>
      </c>
      <c r="J16" s="43" t="str">
        <f>'Service providers'!P26</f>
        <v xml:space="preserve"> </v>
      </c>
      <c r="K16" s="39">
        <f>'Non-medical equipment-OST'!CO24</f>
        <v>0</v>
      </c>
      <c r="L16" s="39">
        <f>'Non-medical equipment-OST'!CP24</f>
        <v>0</v>
      </c>
      <c r="M16" s="39" t="e">
        <f t="shared" si="2"/>
        <v>#VALUE!</v>
      </c>
      <c r="N16" s="39" t="e">
        <f t="shared" si="3"/>
        <v>#VALUE!</v>
      </c>
      <c r="O16" s="39">
        <f>'Site overhead- NSP &amp; OST'!L29</f>
        <v>0</v>
      </c>
      <c r="P16" s="39">
        <f>'Site overhead- NSP &amp; OST'!M29</f>
        <v>0</v>
      </c>
      <c r="Q16" s="39" t="e">
        <f t="shared" si="4"/>
        <v>#VALUE!</v>
      </c>
      <c r="R16" s="39" t="e">
        <f t="shared" si="5"/>
        <v>#VALUE!</v>
      </c>
      <c r="S16" s="39">
        <f>'Site overhead- NSP &amp; OST'!L177</f>
        <v>0</v>
      </c>
      <c r="T16" s="39">
        <f>'Site overhead- NSP &amp; OST'!M177</f>
        <v>0</v>
      </c>
      <c r="U16" s="39" t="e">
        <f t="shared" si="6"/>
        <v>#VALUE!</v>
      </c>
      <c r="V16" s="39" t="e">
        <f t="shared" si="7"/>
        <v>#VALUE!</v>
      </c>
    </row>
    <row r="17" spans="1:22" x14ac:dyDescent="0.2">
      <c r="A17" s="39" t="str">
        <f>'Service providers'!A27</f>
        <v>Enter name of Site 14</v>
      </c>
      <c r="B17" s="39" t="str">
        <f>'Service providers'!G27</f>
        <v/>
      </c>
      <c r="C17" s="39" t="str">
        <f>'Service providers'!H27</f>
        <v/>
      </c>
      <c r="D17" s="39">
        <f>'Non-medical equipment-NSP'!CO26</f>
        <v>0</v>
      </c>
      <c r="E17" s="39">
        <f>'Non-medical equipment-NSP'!CP26</f>
        <v>0</v>
      </c>
      <c r="F17" s="39" t="e">
        <f t="shared" si="0"/>
        <v>#VALUE!</v>
      </c>
      <c r="G17" s="39" t="e">
        <f t="shared" si="1"/>
        <v>#VALUE!</v>
      </c>
      <c r="H17" s="39" t="str">
        <f>'Service providers'!I27</f>
        <v>Enter name of Site 14</v>
      </c>
      <c r="I17" s="39" t="str">
        <f>'Service providers'!O27</f>
        <v xml:space="preserve"> </v>
      </c>
      <c r="J17" s="43" t="str">
        <f>'Service providers'!P27</f>
        <v xml:space="preserve"> </v>
      </c>
      <c r="K17" s="39">
        <f>'Non-medical equipment-OST'!CO25</f>
        <v>0</v>
      </c>
      <c r="L17" s="39">
        <f>'Non-medical equipment-OST'!CP25</f>
        <v>0</v>
      </c>
      <c r="M17" s="39" t="e">
        <f t="shared" si="2"/>
        <v>#VALUE!</v>
      </c>
      <c r="N17" s="39" t="e">
        <f t="shared" si="3"/>
        <v>#VALUE!</v>
      </c>
      <c r="O17" s="39">
        <f>'Site overhead- NSP &amp; OST'!L30</f>
        <v>0</v>
      </c>
      <c r="P17" s="39">
        <f>'Site overhead- NSP &amp; OST'!M30</f>
        <v>0</v>
      </c>
      <c r="Q17" s="39" t="e">
        <f t="shared" si="4"/>
        <v>#VALUE!</v>
      </c>
      <c r="R17" s="39" t="e">
        <f t="shared" si="5"/>
        <v>#VALUE!</v>
      </c>
      <c r="S17" s="39">
        <f>'Site overhead- NSP &amp; OST'!L178</f>
        <v>0</v>
      </c>
      <c r="T17" s="39">
        <f>'Site overhead- NSP &amp; OST'!M178</f>
        <v>0</v>
      </c>
      <c r="U17" s="39" t="e">
        <f t="shared" si="6"/>
        <v>#VALUE!</v>
      </c>
      <c r="V17" s="39" t="e">
        <f t="shared" si="7"/>
        <v>#VALUE!</v>
      </c>
    </row>
    <row r="18" spans="1:22" x14ac:dyDescent="0.2">
      <c r="A18" s="39" t="str">
        <f>'Service providers'!A28</f>
        <v>Enter name of Site 15</v>
      </c>
      <c r="B18" s="39" t="str">
        <f>'Service providers'!G28</f>
        <v/>
      </c>
      <c r="C18" s="39" t="str">
        <f>'Service providers'!H28</f>
        <v/>
      </c>
      <c r="D18" s="39">
        <f>'Non-medical equipment-NSP'!CO27</f>
        <v>0</v>
      </c>
      <c r="E18" s="39">
        <f>'Non-medical equipment-NSP'!CP27</f>
        <v>0</v>
      </c>
      <c r="F18" s="39" t="e">
        <f t="shared" si="0"/>
        <v>#VALUE!</v>
      </c>
      <c r="G18" s="39" t="e">
        <f t="shared" si="1"/>
        <v>#VALUE!</v>
      </c>
      <c r="H18" s="39" t="str">
        <f>'Service providers'!I28</f>
        <v>Enter name of Site 15</v>
      </c>
      <c r="I18" s="39" t="str">
        <f>'Service providers'!O28</f>
        <v xml:space="preserve"> </v>
      </c>
      <c r="J18" s="43" t="str">
        <f>'Service providers'!P28</f>
        <v xml:space="preserve"> </v>
      </c>
      <c r="K18" s="39">
        <f>'Non-medical equipment-OST'!CO26</f>
        <v>0</v>
      </c>
      <c r="L18" s="39">
        <f>'Non-medical equipment-OST'!CP26</f>
        <v>0</v>
      </c>
      <c r="M18" s="39" t="e">
        <f t="shared" si="2"/>
        <v>#VALUE!</v>
      </c>
      <c r="N18" s="39" t="e">
        <f t="shared" si="3"/>
        <v>#VALUE!</v>
      </c>
      <c r="O18" s="39">
        <f>'Site overhead- NSP &amp; OST'!L31</f>
        <v>0</v>
      </c>
      <c r="P18" s="39">
        <f>'Site overhead- NSP &amp; OST'!M31</f>
        <v>0</v>
      </c>
      <c r="Q18" s="39" t="e">
        <f t="shared" si="4"/>
        <v>#VALUE!</v>
      </c>
      <c r="R18" s="39" t="e">
        <f t="shared" si="5"/>
        <v>#VALUE!</v>
      </c>
      <c r="S18" s="39">
        <f>'Site overhead- NSP &amp; OST'!L179</f>
        <v>0</v>
      </c>
      <c r="T18" s="39">
        <f>'Site overhead- NSP &amp; OST'!M179</f>
        <v>0</v>
      </c>
      <c r="U18" s="39" t="e">
        <f t="shared" si="6"/>
        <v>#VALUE!</v>
      </c>
      <c r="V18" s="39" t="e">
        <f t="shared" si="7"/>
        <v>#VALUE!</v>
      </c>
    </row>
    <row r="19" spans="1:22" x14ac:dyDescent="0.2">
      <c r="A19" s="39" t="str">
        <f>'Service providers'!A29</f>
        <v>Enter name of Site 16</v>
      </c>
      <c r="B19" s="39" t="str">
        <f>'Service providers'!G29</f>
        <v/>
      </c>
      <c r="C19" s="39" t="str">
        <f>'Service providers'!H29</f>
        <v/>
      </c>
      <c r="D19" s="39">
        <f>'Non-medical equipment-NSP'!CO28</f>
        <v>0</v>
      </c>
      <c r="E19" s="39">
        <f>'Non-medical equipment-NSP'!CP28</f>
        <v>0</v>
      </c>
      <c r="F19" s="39" t="e">
        <f t="shared" si="0"/>
        <v>#VALUE!</v>
      </c>
      <c r="G19" s="39" t="e">
        <f t="shared" si="1"/>
        <v>#VALUE!</v>
      </c>
      <c r="H19" s="39" t="str">
        <f>'Service providers'!I29</f>
        <v>Enter name of Site 16</v>
      </c>
      <c r="I19" s="39" t="str">
        <f>'Service providers'!O29</f>
        <v xml:space="preserve"> </v>
      </c>
      <c r="J19" s="43" t="str">
        <f>'Service providers'!P29</f>
        <v xml:space="preserve"> </v>
      </c>
      <c r="K19" s="39">
        <f>'Non-medical equipment-OST'!CO27</f>
        <v>0</v>
      </c>
      <c r="L19" s="39">
        <f>'Non-medical equipment-OST'!CP27</f>
        <v>0</v>
      </c>
      <c r="M19" s="39" t="e">
        <f t="shared" si="2"/>
        <v>#VALUE!</v>
      </c>
      <c r="N19" s="39" t="e">
        <f t="shared" si="3"/>
        <v>#VALUE!</v>
      </c>
      <c r="O19" s="39">
        <f>'Site overhead- NSP &amp; OST'!L32</f>
        <v>0</v>
      </c>
      <c r="P19" s="39">
        <f>'Site overhead- NSP &amp; OST'!M32</f>
        <v>0</v>
      </c>
      <c r="Q19" s="39" t="e">
        <f t="shared" si="4"/>
        <v>#VALUE!</v>
      </c>
      <c r="R19" s="39" t="e">
        <f t="shared" si="5"/>
        <v>#VALUE!</v>
      </c>
      <c r="S19" s="39">
        <f>'Site overhead- NSP &amp; OST'!L180</f>
        <v>0</v>
      </c>
      <c r="T19" s="39">
        <f>'Site overhead- NSP &amp; OST'!M180</f>
        <v>0</v>
      </c>
      <c r="U19" s="39" t="e">
        <f t="shared" si="6"/>
        <v>#VALUE!</v>
      </c>
      <c r="V19" s="39" t="e">
        <f t="shared" si="7"/>
        <v>#VALUE!</v>
      </c>
    </row>
    <row r="20" spans="1:22" x14ac:dyDescent="0.2">
      <c r="A20" s="39" t="str">
        <f>'Service providers'!A30</f>
        <v>Enter name of Site 17</v>
      </c>
      <c r="B20" s="39" t="str">
        <f>'Service providers'!G30</f>
        <v/>
      </c>
      <c r="C20" s="39" t="str">
        <f>'Service providers'!H30</f>
        <v/>
      </c>
      <c r="D20" s="39">
        <f>'Non-medical equipment-NSP'!CO29</f>
        <v>0</v>
      </c>
      <c r="E20" s="39">
        <f>'Non-medical equipment-NSP'!CP29</f>
        <v>0</v>
      </c>
      <c r="F20" s="39" t="e">
        <f t="shared" si="0"/>
        <v>#VALUE!</v>
      </c>
      <c r="G20" s="39" t="e">
        <f t="shared" si="1"/>
        <v>#VALUE!</v>
      </c>
      <c r="H20" s="39" t="str">
        <f>'Service providers'!I30</f>
        <v>Enter name of Site 17</v>
      </c>
      <c r="I20" s="39" t="str">
        <f>'Service providers'!O30</f>
        <v xml:space="preserve"> </v>
      </c>
      <c r="J20" s="43" t="str">
        <f>'Service providers'!P30</f>
        <v xml:space="preserve"> </v>
      </c>
      <c r="K20" s="39">
        <f>'Non-medical equipment-OST'!CO28</f>
        <v>0</v>
      </c>
      <c r="L20" s="39">
        <f>'Non-medical equipment-OST'!CP28</f>
        <v>0</v>
      </c>
      <c r="M20" s="39" t="e">
        <f t="shared" si="2"/>
        <v>#VALUE!</v>
      </c>
      <c r="N20" s="39" t="e">
        <f t="shared" si="3"/>
        <v>#VALUE!</v>
      </c>
      <c r="O20" s="39">
        <f>'Site overhead- NSP &amp; OST'!L33</f>
        <v>0</v>
      </c>
      <c r="P20" s="39">
        <f>'Site overhead- NSP &amp; OST'!M33</f>
        <v>0</v>
      </c>
      <c r="Q20" s="39" t="e">
        <f t="shared" si="4"/>
        <v>#VALUE!</v>
      </c>
      <c r="R20" s="39" t="e">
        <f t="shared" si="5"/>
        <v>#VALUE!</v>
      </c>
      <c r="S20" s="39">
        <f>'Site overhead- NSP &amp; OST'!L181</f>
        <v>0</v>
      </c>
      <c r="T20" s="39">
        <f>'Site overhead- NSP &amp; OST'!M181</f>
        <v>0</v>
      </c>
      <c r="U20" s="39" t="e">
        <f t="shared" si="6"/>
        <v>#VALUE!</v>
      </c>
      <c r="V20" s="39" t="e">
        <f t="shared" si="7"/>
        <v>#VALUE!</v>
      </c>
    </row>
    <row r="21" spans="1:22" x14ac:dyDescent="0.2">
      <c r="A21" s="39" t="str">
        <f>'Service providers'!A31</f>
        <v>Enter name of Site 18</v>
      </c>
      <c r="B21" s="39" t="str">
        <f>'Service providers'!G31</f>
        <v/>
      </c>
      <c r="C21" s="39" t="str">
        <f>'Service providers'!H31</f>
        <v/>
      </c>
      <c r="D21" s="39">
        <f>'Non-medical equipment-NSP'!CO30</f>
        <v>0</v>
      </c>
      <c r="E21" s="39">
        <f>'Non-medical equipment-NSP'!CP30</f>
        <v>0</v>
      </c>
      <c r="F21" s="39" t="e">
        <f t="shared" si="0"/>
        <v>#VALUE!</v>
      </c>
      <c r="G21" s="39" t="e">
        <f t="shared" si="1"/>
        <v>#VALUE!</v>
      </c>
      <c r="H21" s="39" t="str">
        <f>'Service providers'!I31</f>
        <v>Enter name of Site 18</v>
      </c>
      <c r="I21" s="39" t="str">
        <f>'Service providers'!O31</f>
        <v xml:space="preserve"> </v>
      </c>
      <c r="J21" s="43" t="str">
        <f>'Service providers'!P31</f>
        <v xml:space="preserve"> </v>
      </c>
      <c r="K21" s="39">
        <f>'Non-medical equipment-OST'!CO29</f>
        <v>0</v>
      </c>
      <c r="L21" s="39">
        <f>'Non-medical equipment-OST'!CP29</f>
        <v>0</v>
      </c>
      <c r="M21" s="39" t="e">
        <f t="shared" si="2"/>
        <v>#VALUE!</v>
      </c>
      <c r="N21" s="39" t="e">
        <f t="shared" si="3"/>
        <v>#VALUE!</v>
      </c>
      <c r="O21" s="39">
        <f>'Site overhead- NSP &amp; OST'!L34</f>
        <v>0</v>
      </c>
      <c r="P21" s="39">
        <f>'Site overhead- NSP &amp; OST'!M34</f>
        <v>0</v>
      </c>
      <c r="Q21" s="39" t="e">
        <f t="shared" si="4"/>
        <v>#VALUE!</v>
      </c>
      <c r="R21" s="39" t="e">
        <f t="shared" si="5"/>
        <v>#VALUE!</v>
      </c>
      <c r="S21" s="39">
        <f>'Site overhead- NSP &amp; OST'!L182</f>
        <v>0</v>
      </c>
      <c r="T21" s="39">
        <f>'Site overhead- NSP &amp; OST'!M182</f>
        <v>0</v>
      </c>
      <c r="U21" s="39" t="e">
        <f t="shared" si="6"/>
        <v>#VALUE!</v>
      </c>
      <c r="V21" s="39" t="e">
        <f t="shared" si="7"/>
        <v>#VALUE!</v>
      </c>
    </row>
    <row r="22" spans="1:22" x14ac:dyDescent="0.2">
      <c r="A22" s="39" t="str">
        <f>'Service providers'!A32</f>
        <v>Enter name of Site 19</v>
      </c>
      <c r="B22" s="39" t="str">
        <f>'Service providers'!G32</f>
        <v/>
      </c>
      <c r="C22" s="39" t="str">
        <f>'Service providers'!H32</f>
        <v/>
      </c>
      <c r="D22" s="39">
        <f>'Non-medical equipment-NSP'!CO31</f>
        <v>0</v>
      </c>
      <c r="E22" s="39">
        <f>'Non-medical equipment-NSP'!CP31</f>
        <v>0</v>
      </c>
      <c r="F22" s="39" t="e">
        <f t="shared" si="0"/>
        <v>#VALUE!</v>
      </c>
      <c r="G22" s="39" t="e">
        <f t="shared" si="1"/>
        <v>#VALUE!</v>
      </c>
      <c r="H22" s="39" t="str">
        <f>'Service providers'!I32</f>
        <v>Enter name of Site 19</v>
      </c>
      <c r="I22" s="39" t="str">
        <f>'Service providers'!O32</f>
        <v xml:space="preserve"> </v>
      </c>
      <c r="J22" s="43" t="str">
        <f>'Service providers'!P32</f>
        <v xml:space="preserve"> </v>
      </c>
      <c r="K22" s="39">
        <f>'Non-medical equipment-OST'!CO30</f>
        <v>0</v>
      </c>
      <c r="L22" s="39">
        <f>'Non-medical equipment-OST'!CP30</f>
        <v>0</v>
      </c>
      <c r="M22" s="39" t="e">
        <f t="shared" si="2"/>
        <v>#VALUE!</v>
      </c>
      <c r="N22" s="39" t="e">
        <f t="shared" si="3"/>
        <v>#VALUE!</v>
      </c>
      <c r="O22" s="39">
        <f>'Site overhead- NSP &amp; OST'!L35</f>
        <v>0</v>
      </c>
      <c r="P22" s="39">
        <f>'Site overhead- NSP &amp; OST'!M35</f>
        <v>0</v>
      </c>
      <c r="Q22" s="39" t="e">
        <f t="shared" si="4"/>
        <v>#VALUE!</v>
      </c>
      <c r="R22" s="39" t="e">
        <f t="shared" si="5"/>
        <v>#VALUE!</v>
      </c>
      <c r="S22" s="39">
        <f>'Site overhead- NSP &amp; OST'!L183</f>
        <v>0</v>
      </c>
      <c r="T22" s="39">
        <f>'Site overhead- NSP &amp; OST'!M183</f>
        <v>0</v>
      </c>
      <c r="U22" s="39" t="e">
        <f t="shared" si="6"/>
        <v>#VALUE!</v>
      </c>
      <c r="V22" s="39" t="e">
        <f t="shared" si="7"/>
        <v>#VALUE!</v>
      </c>
    </row>
    <row r="23" spans="1:22" x14ac:dyDescent="0.2">
      <c r="A23" s="39" t="str">
        <f>'Service providers'!A33</f>
        <v>Enter name of Site 20</v>
      </c>
      <c r="B23" s="39" t="str">
        <f>'Service providers'!G33</f>
        <v/>
      </c>
      <c r="C23" s="39" t="str">
        <f>'Service providers'!H33</f>
        <v/>
      </c>
      <c r="D23" s="39">
        <f>'Non-medical equipment-NSP'!CO32</f>
        <v>0</v>
      </c>
      <c r="E23" s="39">
        <f>'Non-medical equipment-NSP'!CP32</f>
        <v>0</v>
      </c>
      <c r="F23" s="39" t="e">
        <f t="shared" si="0"/>
        <v>#VALUE!</v>
      </c>
      <c r="G23" s="39" t="e">
        <f t="shared" si="1"/>
        <v>#VALUE!</v>
      </c>
      <c r="H23" s="39" t="str">
        <f>'Service providers'!I33</f>
        <v>Enter name of Site 20</v>
      </c>
      <c r="I23" s="39" t="str">
        <f>'Service providers'!O33</f>
        <v xml:space="preserve"> </v>
      </c>
      <c r="J23" s="43" t="str">
        <f>'Service providers'!P33</f>
        <v xml:space="preserve"> </v>
      </c>
      <c r="K23" s="39">
        <f>'Non-medical equipment-OST'!CO31</f>
        <v>0</v>
      </c>
      <c r="L23" s="39">
        <f>'Non-medical equipment-OST'!CP31</f>
        <v>0</v>
      </c>
      <c r="M23" s="39" t="e">
        <f t="shared" si="2"/>
        <v>#VALUE!</v>
      </c>
      <c r="N23" s="39" t="e">
        <f t="shared" si="3"/>
        <v>#VALUE!</v>
      </c>
      <c r="O23" s="39">
        <f>'Site overhead- NSP &amp; OST'!L36</f>
        <v>0</v>
      </c>
      <c r="P23" s="39">
        <f>'Site overhead- NSP &amp; OST'!M36</f>
        <v>0</v>
      </c>
      <c r="Q23" s="39" t="e">
        <f t="shared" si="4"/>
        <v>#VALUE!</v>
      </c>
      <c r="R23" s="39" t="e">
        <f t="shared" si="5"/>
        <v>#VALUE!</v>
      </c>
      <c r="S23" s="39">
        <f>'Site overhead- NSP &amp; OST'!L184</f>
        <v>0</v>
      </c>
      <c r="T23" s="39">
        <f>'Site overhead- NSP &amp; OST'!M184</f>
        <v>0</v>
      </c>
      <c r="U23" s="39" t="e">
        <f t="shared" si="6"/>
        <v>#VALUE!</v>
      </c>
      <c r="V23" s="39" t="e">
        <f t="shared" si="7"/>
        <v>#VALUE!</v>
      </c>
    </row>
    <row r="24" spans="1:22" x14ac:dyDescent="0.2">
      <c r="A24" s="39" t="str">
        <f>'Service providers'!A34</f>
        <v>Enter name here</v>
      </c>
      <c r="B24" s="39" t="str">
        <f>'Service providers'!G34</f>
        <v/>
      </c>
      <c r="C24" s="39" t="str">
        <f>'Service providers'!H34</f>
        <v/>
      </c>
      <c r="D24" s="39">
        <f>'Non-medical equipment-NSP'!CO33</f>
        <v>0</v>
      </c>
      <c r="E24" s="39">
        <f>'Non-medical equipment-NSP'!CP33</f>
        <v>0</v>
      </c>
      <c r="F24" s="39" t="e">
        <f t="shared" si="0"/>
        <v>#VALUE!</v>
      </c>
      <c r="G24" s="39" t="e">
        <f t="shared" si="1"/>
        <v>#VALUE!</v>
      </c>
      <c r="H24" s="39" t="str">
        <f>'Service providers'!I34</f>
        <v>Enter name here</v>
      </c>
      <c r="I24" s="39" t="str">
        <f>'Service providers'!O34</f>
        <v xml:space="preserve"> </v>
      </c>
      <c r="J24" s="43" t="str">
        <f>'Service providers'!P34</f>
        <v xml:space="preserve"> </v>
      </c>
      <c r="K24" s="39">
        <f>'Non-medical equipment-OST'!CO32</f>
        <v>0</v>
      </c>
      <c r="L24" s="39">
        <f>'Non-medical equipment-OST'!CP32</f>
        <v>0</v>
      </c>
      <c r="M24" s="39" t="e">
        <f t="shared" si="2"/>
        <v>#VALUE!</v>
      </c>
      <c r="N24" s="39" t="e">
        <f t="shared" si="3"/>
        <v>#VALUE!</v>
      </c>
      <c r="O24" s="39">
        <f>'Site overhead- NSP &amp; OST'!L37</f>
        <v>0</v>
      </c>
      <c r="P24" s="39">
        <f>'Site overhead- NSP &amp; OST'!M37</f>
        <v>0</v>
      </c>
      <c r="Q24" s="39" t="e">
        <f t="shared" si="4"/>
        <v>#VALUE!</v>
      </c>
      <c r="R24" s="39" t="e">
        <f t="shared" si="5"/>
        <v>#VALUE!</v>
      </c>
      <c r="S24" s="39">
        <f>'Site overhead- NSP &amp; OST'!L185</f>
        <v>0</v>
      </c>
      <c r="T24" s="39">
        <f>'Site overhead- NSP &amp; OST'!M185</f>
        <v>0</v>
      </c>
      <c r="U24" s="39" t="e">
        <f t="shared" si="6"/>
        <v>#VALUE!</v>
      </c>
      <c r="V24" s="39" t="e">
        <f t="shared" si="7"/>
        <v>#VALUE!</v>
      </c>
    </row>
    <row r="25" spans="1:22" x14ac:dyDescent="0.2">
      <c r="A25" s="39" t="str">
        <f>'Service providers'!A35</f>
        <v>Enter name of Site 1</v>
      </c>
      <c r="B25" s="39" t="str">
        <f>'Service providers'!G35</f>
        <v/>
      </c>
      <c r="C25" s="39" t="str">
        <f>'Service providers'!H35</f>
        <v/>
      </c>
      <c r="D25" s="39">
        <f>'Non-medical equipment-NSP'!CO34</f>
        <v>0</v>
      </c>
      <c r="E25" s="39">
        <f>'Non-medical equipment-NSP'!CP34</f>
        <v>0</v>
      </c>
      <c r="F25" s="39" t="e">
        <f t="shared" si="0"/>
        <v>#VALUE!</v>
      </c>
      <c r="G25" s="39" t="e">
        <f t="shared" si="1"/>
        <v>#VALUE!</v>
      </c>
      <c r="H25" s="39" t="str">
        <f>'Service providers'!I35</f>
        <v>Enter name of Site 1</v>
      </c>
      <c r="I25" s="39" t="str">
        <f>'Service providers'!O35</f>
        <v xml:space="preserve"> </v>
      </c>
      <c r="J25" s="43" t="str">
        <f>'Service providers'!P35</f>
        <v xml:space="preserve"> </v>
      </c>
      <c r="K25" s="39">
        <f>'Non-medical equipment-OST'!CO33</f>
        <v>0</v>
      </c>
      <c r="L25" s="39">
        <f>'Non-medical equipment-OST'!CP33</f>
        <v>0</v>
      </c>
      <c r="M25" s="39" t="e">
        <f t="shared" si="2"/>
        <v>#VALUE!</v>
      </c>
      <c r="N25" s="39" t="e">
        <f t="shared" si="3"/>
        <v>#VALUE!</v>
      </c>
      <c r="O25" s="39">
        <f>'Site overhead- NSP &amp; OST'!L38</f>
        <v>0</v>
      </c>
      <c r="P25" s="39">
        <f>'Site overhead- NSP &amp; OST'!M38</f>
        <v>0</v>
      </c>
      <c r="Q25" s="39" t="e">
        <f t="shared" si="4"/>
        <v>#VALUE!</v>
      </c>
      <c r="R25" s="39" t="e">
        <f t="shared" si="5"/>
        <v>#VALUE!</v>
      </c>
      <c r="S25" s="39">
        <f>'Site overhead- NSP &amp; OST'!L186</f>
        <v>0</v>
      </c>
      <c r="T25" s="39">
        <f>'Site overhead- NSP &amp; OST'!M186</f>
        <v>0</v>
      </c>
      <c r="U25" s="39" t="e">
        <f t="shared" si="6"/>
        <v>#VALUE!</v>
      </c>
      <c r="V25" s="39" t="e">
        <f t="shared" si="7"/>
        <v>#VALUE!</v>
      </c>
    </row>
    <row r="26" spans="1:22" x14ac:dyDescent="0.2">
      <c r="A26" s="39" t="str">
        <f>'Service providers'!A36</f>
        <v>Enter name of Site 2</v>
      </c>
      <c r="B26" s="39" t="str">
        <f>'Service providers'!G36</f>
        <v/>
      </c>
      <c r="C26" s="39" t="str">
        <f>'Service providers'!H36</f>
        <v/>
      </c>
      <c r="D26" s="39">
        <f>'Non-medical equipment-NSP'!CO35</f>
        <v>0</v>
      </c>
      <c r="E26" s="39">
        <f>'Non-medical equipment-NSP'!CP35</f>
        <v>0</v>
      </c>
      <c r="F26" s="39" t="e">
        <f t="shared" si="0"/>
        <v>#VALUE!</v>
      </c>
      <c r="G26" s="39" t="e">
        <f t="shared" si="1"/>
        <v>#VALUE!</v>
      </c>
      <c r="H26" s="39" t="str">
        <f>'Service providers'!I36</f>
        <v>Enter name of Site 2</v>
      </c>
      <c r="I26" s="39" t="str">
        <f>'Service providers'!O36</f>
        <v xml:space="preserve"> </v>
      </c>
      <c r="J26" s="43" t="str">
        <f>'Service providers'!P36</f>
        <v xml:space="preserve"> </v>
      </c>
      <c r="K26" s="39">
        <f>'Non-medical equipment-OST'!CO34</f>
        <v>0</v>
      </c>
      <c r="L26" s="39">
        <f>'Non-medical equipment-OST'!CP34</f>
        <v>0</v>
      </c>
      <c r="M26" s="39" t="e">
        <f t="shared" si="2"/>
        <v>#VALUE!</v>
      </c>
      <c r="N26" s="39" t="e">
        <f t="shared" si="3"/>
        <v>#VALUE!</v>
      </c>
      <c r="O26" s="39">
        <f>'Site overhead- NSP &amp; OST'!L39</f>
        <v>0</v>
      </c>
      <c r="P26" s="39">
        <f>'Site overhead- NSP &amp; OST'!M39</f>
        <v>0</v>
      </c>
      <c r="Q26" s="39" t="e">
        <f t="shared" si="4"/>
        <v>#VALUE!</v>
      </c>
      <c r="R26" s="39" t="e">
        <f t="shared" si="5"/>
        <v>#VALUE!</v>
      </c>
      <c r="S26" s="39">
        <f>'Site overhead- NSP &amp; OST'!L187</f>
        <v>0</v>
      </c>
      <c r="T26" s="39">
        <f>'Site overhead- NSP &amp; OST'!M187</f>
        <v>0</v>
      </c>
      <c r="U26" s="39" t="e">
        <f t="shared" si="6"/>
        <v>#VALUE!</v>
      </c>
      <c r="V26" s="39" t="e">
        <f t="shared" si="7"/>
        <v>#VALUE!</v>
      </c>
    </row>
    <row r="27" spans="1:22" x14ac:dyDescent="0.2">
      <c r="A27" s="39" t="str">
        <f>'Service providers'!A37</f>
        <v>Enter name of Site 3</v>
      </c>
      <c r="B27" s="39" t="str">
        <f>'Service providers'!G37</f>
        <v/>
      </c>
      <c r="C27" s="39" t="str">
        <f>'Service providers'!H37</f>
        <v/>
      </c>
      <c r="D27" s="39">
        <f>'Non-medical equipment-NSP'!CO36</f>
        <v>0</v>
      </c>
      <c r="E27" s="39">
        <f>'Non-medical equipment-NSP'!CP36</f>
        <v>0</v>
      </c>
      <c r="F27" s="39" t="e">
        <f t="shared" si="0"/>
        <v>#VALUE!</v>
      </c>
      <c r="G27" s="39" t="e">
        <f t="shared" si="1"/>
        <v>#VALUE!</v>
      </c>
      <c r="H27" s="39" t="str">
        <f>'Service providers'!I37</f>
        <v>Enter name of Site 3</v>
      </c>
      <c r="I27" s="39" t="str">
        <f>'Service providers'!O37</f>
        <v xml:space="preserve"> </v>
      </c>
      <c r="J27" s="43" t="str">
        <f>'Service providers'!P37</f>
        <v xml:space="preserve"> </v>
      </c>
      <c r="K27" s="39">
        <f>'Non-medical equipment-OST'!CO35</f>
        <v>0</v>
      </c>
      <c r="L27" s="39">
        <f>'Non-medical equipment-OST'!CP35</f>
        <v>0</v>
      </c>
      <c r="M27" s="39" t="e">
        <f t="shared" si="2"/>
        <v>#VALUE!</v>
      </c>
      <c r="N27" s="39" t="e">
        <f t="shared" si="3"/>
        <v>#VALUE!</v>
      </c>
      <c r="O27" s="39">
        <f>'Site overhead- NSP &amp; OST'!L40</f>
        <v>0</v>
      </c>
      <c r="P27" s="39">
        <f>'Site overhead- NSP &amp; OST'!M40</f>
        <v>0</v>
      </c>
      <c r="Q27" s="39" t="e">
        <f t="shared" si="4"/>
        <v>#VALUE!</v>
      </c>
      <c r="R27" s="39" t="e">
        <f t="shared" si="5"/>
        <v>#VALUE!</v>
      </c>
      <c r="S27" s="39">
        <f>'Site overhead- NSP &amp; OST'!L188</f>
        <v>0</v>
      </c>
      <c r="T27" s="39">
        <f>'Site overhead- NSP &amp; OST'!M188</f>
        <v>0</v>
      </c>
      <c r="U27" s="39" t="e">
        <f t="shared" si="6"/>
        <v>#VALUE!</v>
      </c>
      <c r="V27" s="39" t="e">
        <f t="shared" si="7"/>
        <v>#VALUE!</v>
      </c>
    </row>
    <row r="28" spans="1:22" x14ac:dyDescent="0.2">
      <c r="A28" s="39" t="str">
        <f>'Service providers'!A38</f>
        <v>Enter name of Site 4</v>
      </c>
      <c r="B28" s="39" t="str">
        <f>'Service providers'!G38</f>
        <v/>
      </c>
      <c r="C28" s="39" t="str">
        <f>'Service providers'!H38</f>
        <v/>
      </c>
      <c r="D28" s="39">
        <f>'Non-medical equipment-NSP'!CO37</f>
        <v>0</v>
      </c>
      <c r="E28" s="39">
        <f>'Non-medical equipment-NSP'!CP37</f>
        <v>0</v>
      </c>
      <c r="F28" s="39" t="e">
        <f t="shared" si="0"/>
        <v>#VALUE!</v>
      </c>
      <c r="G28" s="39" t="e">
        <f t="shared" si="1"/>
        <v>#VALUE!</v>
      </c>
      <c r="H28" s="39" t="str">
        <f>'Service providers'!I38</f>
        <v>Enter name of Site 4</v>
      </c>
      <c r="I28" s="39" t="str">
        <f>'Service providers'!O38</f>
        <v xml:space="preserve"> </v>
      </c>
      <c r="J28" s="43" t="str">
        <f>'Service providers'!P38</f>
        <v xml:space="preserve"> </v>
      </c>
      <c r="K28" s="39">
        <f>'Non-medical equipment-OST'!CO36</f>
        <v>0</v>
      </c>
      <c r="L28" s="39">
        <f>'Non-medical equipment-OST'!CP36</f>
        <v>0</v>
      </c>
      <c r="M28" s="39" t="e">
        <f t="shared" si="2"/>
        <v>#VALUE!</v>
      </c>
      <c r="N28" s="39" t="e">
        <f t="shared" si="3"/>
        <v>#VALUE!</v>
      </c>
      <c r="O28" s="39">
        <f>'Site overhead- NSP &amp; OST'!L41</f>
        <v>0</v>
      </c>
      <c r="P28" s="39">
        <f>'Site overhead- NSP &amp; OST'!M41</f>
        <v>0</v>
      </c>
      <c r="Q28" s="39" t="e">
        <f t="shared" si="4"/>
        <v>#VALUE!</v>
      </c>
      <c r="R28" s="39" t="e">
        <f t="shared" si="5"/>
        <v>#VALUE!</v>
      </c>
      <c r="S28" s="39">
        <f>'Site overhead- NSP &amp; OST'!L189</f>
        <v>0</v>
      </c>
      <c r="T28" s="39">
        <f>'Site overhead- NSP &amp; OST'!M189</f>
        <v>0</v>
      </c>
      <c r="U28" s="39" t="e">
        <f t="shared" si="6"/>
        <v>#VALUE!</v>
      </c>
      <c r="V28" s="39" t="e">
        <f t="shared" si="7"/>
        <v>#VALUE!</v>
      </c>
    </row>
    <row r="29" spans="1:22" x14ac:dyDescent="0.2">
      <c r="A29" s="39" t="str">
        <f>'Service providers'!A39</f>
        <v>Enter name of Site 5</v>
      </c>
      <c r="B29" s="39" t="str">
        <f>'Service providers'!G39</f>
        <v/>
      </c>
      <c r="C29" s="39" t="str">
        <f>'Service providers'!H39</f>
        <v/>
      </c>
      <c r="D29" s="39">
        <f>'Non-medical equipment-NSP'!CO38</f>
        <v>0</v>
      </c>
      <c r="E29" s="39">
        <f>'Non-medical equipment-NSP'!CP38</f>
        <v>0</v>
      </c>
      <c r="F29" s="39" t="e">
        <f t="shared" si="0"/>
        <v>#VALUE!</v>
      </c>
      <c r="G29" s="39" t="e">
        <f t="shared" si="1"/>
        <v>#VALUE!</v>
      </c>
      <c r="H29" s="39" t="str">
        <f>'Service providers'!I39</f>
        <v>Enter name of Site 5</v>
      </c>
      <c r="I29" s="39" t="str">
        <f>'Service providers'!O39</f>
        <v xml:space="preserve"> </v>
      </c>
      <c r="J29" s="43" t="str">
        <f>'Service providers'!P39</f>
        <v xml:space="preserve"> </v>
      </c>
      <c r="K29" s="39">
        <f>'Non-medical equipment-OST'!CO37</f>
        <v>0</v>
      </c>
      <c r="L29" s="39">
        <f>'Non-medical equipment-OST'!CP37</f>
        <v>0</v>
      </c>
      <c r="M29" s="39" t="e">
        <f t="shared" si="2"/>
        <v>#VALUE!</v>
      </c>
      <c r="N29" s="39" t="e">
        <f t="shared" si="3"/>
        <v>#VALUE!</v>
      </c>
      <c r="O29" s="39">
        <f>'Site overhead- NSP &amp; OST'!L42</f>
        <v>0</v>
      </c>
      <c r="P29" s="39">
        <f>'Site overhead- NSP &amp; OST'!M42</f>
        <v>0</v>
      </c>
      <c r="Q29" s="39" t="e">
        <f t="shared" si="4"/>
        <v>#VALUE!</v>
      </c>
      <c r="R29" s="39" t="e">
        <f t="shared" si="5"/>
        <v>#VALUE!</v>
      </c>
      <c r="S29" s="39">
        <f>'Site overhead- NSP &amp; OST'!L190</f>
        <v>0</v>
      </c>
      <c r="T29" s="39">
        <f>'Site overhead- NSP &amp; OST'!M190</f>
        <v>0</v>
      </c>
      <c r="U29" s="39" t="e">
        <f t="shared" si="6"/>
        <v>#VALUE!</v>
      </c>
      <c r="V29" s="39" t="e">
        <f t="shared" si="7"/>
        <v>#VALUE!</v>
      </c>
    </row>
    <row r="30" spans="1:22" x14ac:dyDescent="0.2">
      <c r="A30" s="39" t="str">
        <f>'Service providers'!A40</f>
        <v>Enter name of Site 6</v>
      </c>
      <c r="B30" s="39" t="str">
        <f>'Service providers'!G40</f>
        <v/>
      </c>
      <c r="C30" s="39" t="str">
        <f>'Service providers'!H40</f>
        <v/>
      </c>
      <c r="D30" s="39">
        <f>'Non-medical equipment-NSP'!CO39</f>
        <v>0</v>
      </c>
      <c r="E30" s="39">
        <f>'Non-medical equipment-NSP'!CP39</f>
        <v>0</v>
      </c>
      <c r="F30" s="39" t="e">
        <f t="shared" si="0"/>
        <v>#VALUE!</v>
      </c>
      <c r="G30" s="39" t="e">
        <f t="shared" si="1"/>
        <v>#VALUE!</v>
      </c>
      <c r="H30" s="39" t="str">
        <f>'Service providers'!I40</f>
        <v>Enter name of Site 6</v>
      </c>
      <c r="I30" s="39" t="str">
        <f>'Service providers'!O40</f>
        <v xml:space="preserve"> </v>
      </c>
      <c r="J30" s="43" t="str">
        <f>'Service providers'!P40</f>
        <v xml:space="preserve"> </v>
      </c>
      <c r="K30" s="39">
        <f>'Non-medical equipment-OST'!CO38</f>
        <v>0</v>
      </c>
      <c r="L30" s="39">
        <f>'Non-medical equipment-OST'!CP38</f>
        <v>0</v>
      </c>
      <c r="M30" s="39" t="e">
        <f t="shared" si="2"/>
        <v>#VALUE!</v>
      </c>
      <c r="N30" s="39" t="e">
        <f t="shared" si="3"/>
        <v>#VALUE!</v>
      </c>
      <c r="O30" s="39">
        <f>'Site overhead- NSP &amp; OST'!L43</f>
        <v>0</v>
      </c>
      <c r="P30" s="39">
        <f>'Site overhead- NSP &amp; OST'!M43</f>
        <v>0</v>
      </c>
      <c r="Q30" s="39" t="e">
        <f t="shared" si="4"/>
        <v>#VALUE!</v>
      </c>
      <c r="R30" s="39" t="e">
        <f t="shared" si="5"/>
        <v>#VALUE!</v>
      </c>
      <c r="S30" s="39">
        <f>'Site overhead- NSP &amp; OST'!L191</f>
        <v>0</v>
      </c>
      <c r="T30" s="39">
        <f>'Site overhead- NSP &amp; OST'!M191</f>
        <v>0</v>
      </c>
      <c r="U30" s="39" t="e">
        <f t="shared" si="6"/>
        <v>#VALUE!</v>
      </c>
      <c r="V30" s="39" t="e">
        <f t="shared" si="7"/>
        <v>#VALUE!</v>
      </c>
    </row>
    <row r="31" spans="1:22" x14ac:dyDescent="0.2">
      <c r="A31" s="39" t="str">
        <f>'Service providers'!A41</f>
        <v>Enter name of Site 7</v>
      </c>
      <c r="B31" s="39" t="str">
        <f>'Service providers'!G41</f>
        <v/>
      </c>
      <c r="C31" s="39" t="str">
        <f>'Service providers'!H41</f>
        <v/>
      </c>
      <c r="D31" s="39">
        <f>'Non-medical equipment-NSP'!CO40</f>
        <v>0</v>
      </c>
      <c r="E31" s="39">
        <f>'Non-medical equipment-NSP'!CP40</f>
        <v>0</v>
      </c>
      <c r="F31" s="39" t="e">
        <f t="shared" si="0"/>
        <v>#VALUE!</v>
      </c>
      <c r="G31" s="39" t="e">
        <f t="shared" si="1"/>
        <v>#VALUE!</v>
      </c>
      <c r="H31" s="39" t="str">
        <f>'Service providers'!I41</f>
        <v>Enter name of Site 7</v>
      </c>
      <c r="I31" s="39" t="str">
        <f>'Service providers'!O41</f>
        <v xml:space="preserve"> </v>
      </c>
      <c r="J31" s="43" t="str">
        <f>'Service providers'!P41</f>
        <v xml:space="preserve"> </v>
      </c>
      <c r="K31" s="39">
        <f>'Non-medical equipment-OST'!CO39</f>
        <v>0</v>
      </c>
      <c r="L31" s="39">
        <f>'Non-medical equipment-OST'!CP39</f>
        <v>0</v>
      </c>
      <c r="M31" s="39" t="e">
        <f t="shared" si="2"/>
        <v>#VALUE!</v>
      </c>
      <c r="N31" s="39" t="e">
        <f t="shared" si="3"/>
        <v>#VALUE!</v>
      </c>
      <c r="O31" s="39">
        <f>'Site overhead- NSP &amp; OST'!L44</f>
        <v>0</v>
      </c>
      <c r="P31" s="39">
        <f>'Site overhead- NSP &amp; OST'!M44</f>
        <v>0</v>
      </c>
      <c r="Q31" s="39" t="e">
        <f t="shared" si="4"/>
        <v>#VALUE!</v>
      </c>
      <c r="R31" s="39" t="e">
        <f t="shared" si="5"/>
        <v>#VALUE!</v>
      </c>
      <c r="S31" s="39">
        <f>'Site overhead- NSP &amp; OST'!L192</f>
        <v>0</v>
      </c>
      <c r="T31" s="39">
        <f>'Site overhead- NSP &amp; OST'!M192</f>
        <v>0</v>
      </c>
      <c r="U31" s="39" t="e">
        <f t="shared" si="6"/>
        <v>#VALUE!</v>
      </c>
      <c r="V31" s="39" t="e">
        <f t="shared" si="7"/>
        <v>#VALUE!</v>
      </c>
    </row>
    <row r="32" spans="1:22" x14ac:dyDescent="0.2">
      <c r="A32" s="39" t="str">
        <f>'Service providers'!A42</f>
        <v>Enter name of Site 8</v>
      </c>
      <c r="B32" s="39" t="str">
        <f>'Service providers'!G42</f>
        <v/>
      </c>
      <c r="C32" s="39" t="str">
        <f>'Service providers'!H42</f>
        <v/>
      </c>
      <c r="D32" s="39">
        <f>'Non-medical equipment-NSP'!CO41</f>
        <v>0</v>
      </c>
      <c r="E32" s="39">
        <f>'Non-medical equipment-NSP'!CP41</f>
        <v>0</v>
      </c>
      <c r="F32" s="39" t="e">
        <f t="shared" si="0"/>
        <v>#VALUE!</v>
      </c>
      <c r="G32" s="39" t="e">
        <f t="shared" si="1"/>
        <v>#VALUE!</v>
      </c>
      <c r="H32" s="39" t="str">
        <f>'Service providers'!I42</f>
        <v>Enter name of Site 8</v>
      </c>
      <c r="I32" s="39" t="str">
        <f>'Service providers'!O42</f>
        <v xml:space="preserve"> </v>
      </c>
      <c r="J32" s="43" t="str">
        <f>'Service providers'!P42</f>
        <v xml:space="preserve"> </v>
      </c>
      <c r="K32" s="39">
        <f>'Non-medical equipment-OST'!CO40</f>
        <v>0</v>
      </c>
      <c r="L32" s="39">
        <f>'Non-medical equipment-OST'!CP40</f>
        <v>0</v>
      </c>
      <c r="M32" s="39" t="e">
        <f t="shared" si="2"/>
        <v>#VALUE!</v>
      </c>
      <c r="N32" s="39" t="e">
        <f t="shared" si="3"/>
        <v>#VALUE!</v>
      </c>
      <c r="O32" s="39">
        <f>'Site overhead- NSP &amp; OST'!L45</f>
        <v>0</v>
      </c>
      <c r="P32" s="39">
        <f>'Site overhead- NSP &amp; OST'!M45</f>
        <v>0</v>
      </c>
      <c r="Q32" s="39" t="e">
        <f t="shared" si="4"/>
        <v>#VALUE!</v>
      </c>
      <c r="R32" s="39" t="e">
        <f t="shared" si="5"/>
        <v>#VALUE!</v>
      </c>
      <c r="S32" s="39">
        <f>'Site overhead- NSP &amp; OST'!L193</f>
        <v>0</v>
      </c>
      <c r="T32" s="39">
        <f>'Site overhead- NSP &amp; OST'!M193</f>
        <v>0</v>
      </c>
      <c r="U32" s="39" t="e">
        <f t="shared" si="6"/>
        <v>#VALUE!</v>
      </c>
      <c r="V32" s="39" t="e">
        <f t="shared" si="7"/>
        <v>#VALUE!</v>
      </c>
    </row>
    <row r="33" spans="1:22" x14ac:dyDescent="0.2">
      <c r="A33" s="39" t="str">
        <f>'Service providers'!A43</f>
        <v>Enter name of Site 9</v>
      </c>
      <c r="B33" s="39" t="str">
        <f>'Service providers'!G43</f>
        <v/>
      </c>
      <c r="C33" s="39" t="str">
        <f>'Service providers'!H43</f>
        <v/>
      </c>
      <c r="D33" s="39">
        <f>'Non-medical equipment-NSP'!CO42</f>
        <v>0</v>
      </c>
      <c r="E33" s="39">
        <f>'Non-medical equipment-NSP'!CP42</f>
        <v>0</v>
      </c>
      <c r="F33" s="39" t="e">
        <f t="shared" si="0"/>
        <v>#VALUE!</v>
      </c>
      <c r="G33" s="39" t="e">
        <f t="shared" si="1"/>
        <v>#VALUE!</v>
      </c>
      <c r="H33" s="39" t="str">
        <f>'Service providers'!I43</f>
        <v>Enter name of Site 9</v>
      </c>
      <c r="I33" s="39" t="str">
        <f>'Service providers'!O43</f>
        <v xml:space="preserve"> </v>
      </c>
      <c r="J33" s="43" t="str">
        <f>'Service providers'!P43</f>
        <v xml:space="preserve"> </v>
      </c>
      <c r="K33" s="39">
        <f>'Non-medical equipment-OST'!CO41</f>
        <v>0</v>
      </c>
      <c r="L33" s="39">
        <f>'Non-medical equipment-OST'!CP41</f>
        <v>0</v>
      </c>
      <c r="M33" s="39" t="e">
        <f t="shared" si="2"/>
        <v>#VALUE!</v>
      </c>
      <c r="N33" s="39" t="e">
        <f t="shared" si="3"/>
        <v>#VALUE!</v>
      </c>
      <c r="O33" s="39">
        <f>'Site overhead- NSP &amp; OST'!L46</f>
        <v>0</v>
      </c>
      <c r="P33" s="39">
        <f>'Site overhead- NSP &amp; OST'!M46</f>
        <v>0</v>
      </c>
      <c r="Q33" s="39" t="e">
        <f t="shared" si="4"/>
        <v>#VALUE!</v>
      </c>
      <c r="R33" s="39" t="e">
        <f t="shared" si="5"/>
        <v>#VALUE!</v>
      </c>
      <c r="S33" s="39">
        <f>'Site overhead- NSP &amp; OST'!L194</f>
        <v>0</v>
      </c>
      <c r="T33" s="39">
        <f>'Site overhead- NSP &amp; OST'!M194</f>
        <v>0</v>
      </c>
      <c r="U33" s="39" t="e">
        <f t="shared" si="6"/>
        <v>#VALUE!</v>
      </c>
      <c r="V33" s="39" t="e">
        <f t="shared" si="7"/>
        <v>#VALUE!</v>
      </c>
    </row>
    <row r="34" spans="1:22" x14ac:dyDescent="0.2">
      <c r="A34" s="39" t="str">
        <f>'Service providers'!A44</f>
        <v>Enter name of Site 10</v>
      </c>
      <c r="B34" s="39" t="str">
        <f>'Service providers'!G44</f>
        <v/>
      </c>
      <c r="C34" s="39" t="str">
        <f>'Service providers'!H44</f>
        <v/>
      </c>
      <c r="D34" s="39">
        <f>'Non-medical equipment-NSP'!CO43</f>
        <v>0</v>
      </c>
      <c r="E34" s="39">
        <f>'Non-medical equipment-NSP'!CP43</f>
        <v>0</v>
      </c>
      <c r="F34" s="39" t="e">
        <f t="shared" si="0"/>
        <v>#VALUE!</v>
      </c>
      <c r="G34" s="39" t="e">
        <f t="shared" si="1"/>
        <v>#VALUE!</v>
      </c>
      <c r="H34" s="39" t="str">
        <f>'Service providers'!I44</f>
        <v>Enter name of Site 10</v>
      </c>
      <c r="I34" s="39" t="str">
        <f>'Service providers'!O44</f>
        <v xml:space="preserve"> </v>
      </c>
      <c r="J34" s="43" t="str">
        <f>'Service providers'!P44</f>
        <v xml:space="preserve"> </v>
      </c>
      <c r="K34" s="39">
        <f>'Non-medical equipment-OST'!CO42</f>
        <v>0</v>
      </c>
      <c r="L34" s="39">
        <f>'Non-medical equipment-OST'!CP42</f>
        <v>0</v>
      </c>
      <c r="M34" s="39" t="e">
        <f t="shared" si="2"/>
        <v>#VALUE!</v>
      </c>
      <c r="N34" s="39" t="e">
        <f t="shared" si="3"/>
        <v>#VALUE!</v>
      </c>
      <c r="O34" s="39">
        <f>'Site overhead- NSP &amp; OST'!L47</f>
        <v>0</v>
      </c>
      <c r="P34" s="39">
        <f>'Site overhead- NSP &amp; OST'!M47</f>
        <v>0</v>
      </c>
      <c r="Q34" s="39" t="e">
        <f t="shared" si="4"/>
        <v>#VALUE!</v>
      </c>
      <c r="R34" s="39" t="e">
        <f t="shared" si="5"/>
        <v>#VALUE!</v>
      </c>
      <c r="S34" s="39">
        <f>'Site overhead- NSP &amp; OST'!L195</f>
        <v>0</v>
      </c>
      <c r="T34" s="39">
        <f>'Site overhead- NSP &amp; OST'!M195</f>
        <v>0</v>
      </c>
      <c r="U34" s="39" t="e">
        <f t="shared" si="6"/>
        <v>#VALUE!</v>
      </c>
      <c r="V34" s="39" t="e">
        <f t="shared" si="7"/>
        <v>#VALUE!</v>
      </c>
    </row>
    <row r="35" spans="1:22" x14ac:dyDescent="0.2">
      <c r="A35" s="39" t="str">
        <f>'Service providers'!A45</f>
        <v>Enter name of Site 11</v>
      </c>
      <c r="B35" s="39" t="str">
        <f>'Service providers'!G45</f>
        <v/>
      </c>
      <c r="C35" s="39" t="str">
        <f>'Service providers'!H45</f>
        <v/>
      </c>
      <c r="D35" s="39">
        <f>'Non-medical equipment-NSP'!CO44</f>
        <v>0</v>
      </c>
      <c r="E35" s="39">
        <f>'Non-medical equipment-NSP'!CP44</f>
        <v>0</v>
      </c>
      <c r="F35" s="39" t="e">
        <f t="shared" si="0"/>
        <v>#VALUE!</v>
      </c>
      <c r="G35" s="39" t="e">
        <f t="shared" si="1"/>
        <v>#VALUE!</v>
      </c>
      <c r="H35" s="39" t="str">
        <f>'Service providers'!I45</f>
        <v>Enter name of Site 11</v>
      </c>
      <c r="I35" s="39" t="str">
        <f>'Service providers'!O45</f>
        <v xml:space="preserve"> </v>
      </c>
      <c r="J35" s="43" t="str">
        <f>'Service providers'!P45</f>
        <v xml:space="preserve"> </v>
      </c>
      <c r="K35" s="39">
        <f>'Non-medical equipment-OST'!CO43</f>
        <v>0</v>
      </c>
      <c r="L35" s="39">
        <f>'Non-medical equipment-OST'!CP43</f>
        <v>0</v>
      </c>
      <c r="M35" s="39" t="e">
        <f t="shared" si="2"/>
        <v>#VALUE!</v>
      </c>
      <c r="N35" s="39" t="e">
        <f t="shared" si="3"/>
        <v>#VALUE!</v>
      </c>
      <c r="O35" s="39">
        <f>'Site overhead- NSP &amp; OST'!L48</f>
        <v>0</v>
      </c>
      <c r="P35" s="39">
        <f>'Site overhead- NSP &amp; OST'!M48</f>
        <v>0</v>
      </c>
      <c r="Q35" s="39" t="e">
        <f t="shared" si="4"/>
        <v>#VALUE!</v>
      </c>
      <c r="R35" s="39" t="e">
        <f t="shared" si="5"/>
        <v>#VALUE!</v>
      </c>
      <c r="S35" s="39">
        <f>'Site overhead- NSP &amp; OST'!L196</f>
        <v>0</v>
      </c>
      <c r="T35" s="39">
        <f>'Site overhead- NSP &amp; OST'!M196</f>
        <v>0</v>
      </c>
      <c r="U35" s="39" t="e">
        <f t="shared" si="6"/>
        <v>#VALUE!</v>
      </c>
      <c r="V35" s="39" t="e">
        <f t="shared" si="7"/>
        <v>#VALUE!</v>
      </c>
    </row>
    <row r="36" spans="1:22" x14ac:dyDescent="0.2">
      <c r="A36" s="39" t="str">
        <f>'Service providers'!A46</f>
        <v>Enter name of Site 12</v>
      </c>
      <c r="B36" s="39" t="str">
        <f>'Service providers'!G46</f>
        <v/>
      </c>
      <c r="C36" s="39" t="str">
        <f>'Service providers'!H46</f>
        <v/>
      </c>
      <c r="D36" s="39">
        <f>'Non-medical equipment-NSP'!CO45</f>
        <v>0</v>
      </c>
      <c r="E36" s="39">
        <f>'Non-medical equipment-NSP'!CP45</f>
        <v>0</v>
      </c>
      <c r="F36" s="39" t="e">
        <f t="shared" si="0"/>
        <v>#VALUE!</v>
      </c>
      <c r="G36" s="39" t="e">
        <f t="shared" si="1"/>
        <v>#VALUE!</v>
      </c>
      <c r="H36" s="39" t="str">
        <f>'Service providers'!I46</f>
        <v>Enter name of Site 12</v>
      </c>
      <c r="I36" s="39" t="str">
        <f>'Service providers'!O46</f>
        <v xml:space="preserve"> </v>
      </c>
      <c r="J36" s="43" t="str">
        <f>'Service providers'!P46</f>
        <v xml:space="preserve"> </v>
      </c>
      <c r="K36" s="39">
        <f>'Non-medical equipment-OST'!CO44</f>
        <v>0</v>
      </c>
      <c r="L36" s="39">
        <f>'Non-medical equipment-OST'!CP44</f>
        <v>0</v>
      </c>
      <c r="M36" s="39" t="e">
        <f t="shared" si="2"/>
        <v>#VALUE!</v>
      </c>
      <c r="N36" s="39" t="e">
        <f t="shared" si="3"/>
        <v>#VALUE!</v>
      </c>
      <c r="O36" s="39">
        <f>'Site overhead- NSP &amp; OST'!L49</f>
        <v>0</v>
      </c>
      <c r="P36" s="39">
        <f>'Site overhead- NSP &amp; OST'!M49</f>
        <v>0</v>
      </c>
      <c r="Q36" s="39" t="e">
        <f t="shared" si="4"/>
        <v>#VALUE!</v>
      </c>
      <c r="R36" s="39" t="e">
        <f t="shared" si="5"/>
        <v>#VALUE!</v>
      </c>
      <c r="S36" s="39">
        <f>'Site overhead- NSP &amp; OST'!L197</f>
        <v>0</v>
      </c>
      <c r="T36" s="39">
        <f>'Site overhead- NSP &amp; OST'!M197</f>
        <v>0</v>
      </c>
      <c r="U36" s="39" t="e">
        <f t="shared" si="6"/>
        <v>#VALUE!</v>
      </c>
      <c r="V36" s="39" t="e">
        <f t="shared" si="7"/>
        <v>#VALUE!</v>
      </c>
    </row>
    <row r="37" spans="1:22" x14ac:dyDescent="0.2">
      <c r="A37" s="39" t="str">
        <f>'Service providers'!A47</f>
        <v>Enter name of Site 13</v>
      </c>
      <c r="B37" s="39" t="str">
        <f>'Service providers'!G47</f>
        <v/>
      </c>
      <c r="C37" s="39" t="str">
        <f>'Service providers'!H47</f>
        <v/>
      </c>
      <c r="D37" s="39">
        <f>'Non-medical equipment-NSP'!CO46</f>
        <v>0</v>
      </c>
      <c r="E37" s="39">
        <f>'Non-medical equipment-NSP'!CP46</f>
        <v>0</v>
      </c>
      <c r="F37" s="39" t="e">
        <f t="shared" si="0"/>
        <v>#VALUE!</v>
      </c>
      <c r="G37" s="39" t="e">
        <f t="shared" si="1"/>
        <v>#VALUE!</v>
      </c>
      <c r="H37" s="39" t="str">
        <f>'Service providers'!I47</f>
        <v>Enter name of Site 13</v>
      </c>
      <c r="I37" s="39" t="str">
        <f>'Service providers'!O47</f>
        <v xml:space="preserve"> </v>
      </c>
      <c r="J37" s="43" t="str">
        <f>'Service providers'!P47</f>
        <v xml:space="preserve"> </v>
      </c>
      <c r="K37" s="39">
        <f>'Non-medical equipment-OST'!CO45</f>
        <v>0</v>
      </c>
      <c r="L37" s="39">
        <f>'Non-medical equipment-OST'!CP45</f>
        <v>0</v>
      </c>
      <c r="M37" s="39" t="e">
        <f t="shared" si="2"/>
        <v>#VALUE!</v>
      </c>
      <c r="N37" s="39" t="e">
        <f t="shared" si="3"/>
        <v>#VALUE!</v>
      </c>
      <c r="O37" s="39">
        <f>'Site overhead- NSP &amp; OST'!L50</f>
        <v>0</v>
      </c>
      <c r="P37" s="39">
        <f>'Site overhead- NSP &amp; OST'!M50</f>
        <v>0</v>
      </c>
      <c r="Q37" s="39" t="e">
        <f t="shared" si="4"/>
        <v>#VALUE!</v>
      </c>
      <c r="R37" s="39" t="e">
        <f t="shared" si="5"/>
        <v>#VALUE!</v>
      </c>
      <c r="S37" s="39">
        <f>'Site overhead- NSP &amp; OST'!L198</f>
        <v>0</v>
      </c>
      <c r="T37" s="39">
        <f>'Site overhead- NSP &amp; OST'!M198</f>
        <v>0</v>
      </c>
      <c r="U37" s="39" t="e">
        <f t="shared" si="6"/>
        <v>#VALUE!</v>
      </c>
      <c r="V37" s="39" t="e">
        <f t="shared" si="7"/>
        <v>#VALUE!</v>
      </c>
    </row>
    <row r="38" spans="1:22" x14ac:dyDescent="0.2">
      <c r="A38" s="39" t="str">
        <f>'Service providers'!A48</f>
        <v>Enter name of Site 14</v>
      </c>
      <c r="B38" s="39" t="str">
        <f>'Service providers'!G48</f>
        <v/>
      </c>
      <c r="C38" s="39" t="str">
        <f>'Service providers'!H48</f>
        <v/>
      </c>
      <c r="D38" s="39">
        <f>'Non-medical equipment-NSP'!CO47</f>
        <v>0</v>
      </c>
      <c r="E38" s="39">
        <f>'Non-medical equipment-NSP'!CP47</f>
        <v>0</v>
      </c>
      <c r="F38" s="39" t="e">
        <f t="shared" si="0"/>
        <v>#VALUE!</v>
      </c>
      <c r="G38" s="39" t="e">
        <f t="shared" si="1"/>
        <v>#VALUE!</v>
      </c>
      <c r="H38" s="39" t="str">
        <f>'Service providers'!I48</f>
        <v>Enter name of Site 14</v>
      </c>
      <c r="I38" s="39" t="str">
        <f>'Service providers'!O48</f>
        <v xml:space="preserve"> </v>
      </c>
      <c r="J38" s="43" t="str">
        <f>'Service providers'!P48</f>
        <v xml:space="preserve"> </v>
      </c>
      <c r="K38" s="39">
        <f>'Non-medical equipment-OST'!CO46</f>
        <v>0</v>
      </c>
      <c r="L38" s="39">
        <f>'Non-medical equipment-OST'!CP46</f>
        <v>0</v>
      </c>
      <c r="M38" s="39" t="e">
        <f t="shared" si="2"/>
        <v>#VALUE!</v>
      </c>
      <c r="N38" s="39" t="e">
        <f t="shared" si="3"/>
        <v>#VALUE!</v>
      </c>
      <c r="O38" s="39">
        <f>'Site overhead- NSP &amp; OST'!L51</f>
        <v>0</v>
      </c>
      <c r="P38" s="39">
        <f>'Site overhead- NSP &amp; OST'!M51</f>
        <v>0</v>
      </c>
      <c r="Q38" s="39" t="e">
        <f t="shared" si="4"/>
        <v>#VALUE!</v>
      </c>
      <c r="R38" s="39" t="e">
        <f t="shared" si="5"/>
        <v>#VALUE!</v>
      </c>
      <c r="S38" s="39">
        <f>'Site overhead- NSP &amp; OST'!L199</f>
        <v>0</v>
      </c>
      <c r="T38" s="39">
        <f>'Site overhead- NSP &amp; OST'!M199</f>
        <v>0</v>
      </c>
      <c r="U38" s="39" t="e">
        <f t="shared" si="6"/>
        <v>#VALUE!</v>
      </c>
      <c r="V38" s="39" t="e">
        <f t="shared" si="7"/>
        <v>#VALUE!</v>
      </c>
    </row>
    <row r="39" spans="1:22" x14ac:dyDescent="0.2">
      <c r="A39" s="39" t="str">
        <f>'Service providers'!A49</f>
        <v>Enter name of Site 15</v>
      </c>
      <c r="B39" s="39" t="str">
        <f>'Service providers'!G49</f>
        <v/>
      </c>
      <c r="C39" s="39" t="str">
        <f>'Service providers'!H49</f>
        <v/>
      </c>
      <c r="D39" s="39">
        <f>'Non-medical equipment-NSP'!CO48</f>
        <v>0</v>
      </c>
      <c r="E39" s="39">
        <f>'Non-medical equipment-NSP'!CP48</f>
        <v>0</v>
      </c>
      <c r="F39" s="39" t="e">
        <f t="shared" si="0"/>
        <v>#VALUE!</v>
      </c>
      <c r="G39" s="39" t="e">
        <f t="shared" si="1"/>
        <v>#VALUE!</v>
      </c>
      <c r="H39" s="39" t="str">
        <f>'Service providers'!I49</f>
        <v>Enter name of Site 15</v>
      </c>
      <c r="I39" s="39" t="str">
        <f>'Service providers'!O49</f>
        <v xml:space="preserve"> </v>
      </c>
      <c r="J39" s="43" t="str">
        <f>'Service providers'!P49</f>
        <v xml:space="preserve"> </v>
      </c>
      <c r="K39" s="39">
        <f>'Non-medical equipment-OST'!CO47</f>
        <v>0</v>
      </c>
      <c r="L39" s="39">
        <f>'Non-medical equipment-OST'!CP47</f>
        <v>0</v>
      </c>
      <c r="M39" s="39" t="e">
        <f t="shared" si="2"/>
        <v>#VALUE!</v>
      </c>
      <c r="N39" s="39" t="e">
        <f t="shared" si="3"/>
        <v>#VALUE!</v>
      </c>
      <c r="O39" s="39">
        <f>'Site overhead- NSP &amp; OST'!L52</f>
        <v>0</v>
      </c>
      <c r="P39" s="39">
        <f>'Site overhead- NSP &amp; OST'!M52</f>
        <v>0</v>
      </c>
      <c r="Q39" s="39" t="e">
        <f t="shared" si="4"/>
        <v>#VALUE!</v>
      </c>
      <c r="R39" s="39" t="e">
        <f t="shared" si="5"/>
        <v>#VALUE!</v>
      </c>
      <c r="S39" s="39">
        <f>'Site overhead- NSP &amp; OST'!L200</f>
        <v>0</v>
      </c>
      <c r="T39" s="39">
        <f>'Site overhead- NSP &amp; OST'!M200</f>
        <v>0</v>
      </c>
      <c r="U39" s="39" t="e">
        <f t="shared" si="6"/>
        <v>#VALUE!</v>
      </c>
      <c r="V39" s="39" t="e">
        <f t="shared" si="7"/>
        <v>#VALUE!</v>
      </c>
    </row>
    <row r="40" spans="1:22" x14ac:dyDescent="0.2">
      <c r="A40" s="39" t="str">
        <f>'Service providers'!A50</f>
        <v>Enter name of Site 16</v>
      </c>
      <c r="B40" s="39" t="str">
        <f>'Service providers'!G50</f>
        <v/>
      </c>
      <c r="C40" s="39" t="str">
        <f>'Service providers'!H50</f>
        <v/>
      </c>
      <c r="D40" s="39">
        <f>'Non-medical equipment-NSP'!CO49</f>
        <v>0</v>
      </c>
      <c r="E40" s="39">
        <f>'Non-medical equipment-NSP'!CP49</f>
        <v>0</v>
      </c>
      <c r="F40" s="39" t="e">
        <f t="shared" si="0"/>
        <v>#VALUE!</v>
      </c>
      <c r="G40" s="39" t="e">
        <f t="shared" si="1"/>
        <v>#VALUE!</v>
      </c>
      <c r="H40" s="39" t="str">
        <f>'Service providers'!I50</f>
        <v>Enter name of Site 16</v>
      </c>
      <c r="I40" s="39" t="str">
        <f>'Service providers'!O50</f>
        <v xml:space="preserve"> </v>
      </c>
      <c r="J40" s="43" t="str">
        <f>'Service providers'!P50</f>
        <v xml:space="preserve"> </v>
      </c>
      <c r="K40" s="39">
        <f>'Non-medical equipment-OST'!CO48</f>
        <v>0</v>
      </c>
      <c r="L40" s="39">
        <f>'Non-medical equipment-OST'!CP48</f>
        <v>0</v>
      </c>
      <c r="M40" s="39" t="e">
        <f t="shared" si="2"/>
        <v>#VALUE!</v>
      </c>
      <c r="N40" s="39" t="e">
        <f t="shared" si="3"/>
        <v>#VALUE!</v>
      </c>
      <c r="O40" s="39">
        <f>'Site overhead- NSP &amp; OST'!L53</f>
        <v>0</v>
      </c>
      <c r="P40" s="39">
        <f>'Site overhead- NSP &amp; OST'!M53</f>
        <v>0</v>
      </c>
      <c r="Q40" s="39" t="e">
        <f t="shared" si="4"/>
        <v>#VALUE!</v>
      </c>
      <c r="R40" s="39" t="e">
        <f t="shared" si="5"/>
        <v>#VALUE!</v>
      </c>
      <c r="S40" s="39">
        <f>'Site overhead- NSP &amp; OST'!L201</f>
        <v>0</v>
      </c>
      <c r="T40" s="39">
        <f>'Site overhead- NSP &amp; OST'!M201</f>
        <v>0</v>
      </c>
      <c r="U40" s="39" t="e">
        <f t="shared" si="6"/>
        <v>#VALUE!</v>
      </c>
      <c r="V40" s="39" t="e">
        <f t="shared" si="7"/>
        <v>#VALUE!</v>
      </c>
    </row>
    <row r="41" spans="1:22" x14ac:dyDescent="0.2">
      <c r="A41" s="39" t="str">
        <f>'Service providers'!A51</f>
        <v>Enter name of Site 17</v>
      </c>
      <c r="B41" s="39" t="str">
        <f>'Service providers'!G51</f>
        <v/>
      </c>
      <c r="C41" s="39" t="str">
        <f>'Service providers'!H51</f>
        <v/>
      </c>
      <c r="D41" s="39">
        <f>'Non-medical equipment-NSP'!CO50</f>
        <v>0</v>
      </c>
      <c r="E41" s="39">
        <f>'Non-medical equipment-NSP'!CP50</f>
        <v>0</v>
      </c>
      <c r="F41" s="39" t="e">
        <f t="shared" si="0"/>
        <v>#VALUE!</v>
      </c>
      <c r="G41" s="39" t="e">
        <f t="shared" si="1"/>
        <v>#VALUE!</v>
      </c>
      <c r="H41" s="39" t="str">
        <f>'Service providers'!I51</f>
        <v>Enter name of Site 17</v>
      </c>
      <c r="I41" s="39" t="str">
        <f>'Service providers'!O51</f>
        <v xml:space="preserve"> </v>
      </c>
      <c r="J41" s="43" t="str">
        <f>'Service providers'!P51</f>
        <v xml:space="preserve"> </v>
      </c>
      <c r="K41" s="39">
        <f>'Non-medical equipment-OST'!CO49</f>
        <v>0</v>
      </c>
      <c r="L41" s="39">
        <f>'Non-medical equipment-OST'!CP49</f>
        <v>0</v>
      </c>
      <c r="M41" s="39" t="e">
        <f t="shared" si="2"/>
        <v>#VALUE!</v>
      </c>
      <c r="N41" s="39" t="e">
        <f t="shared" si="3"/>
        <v>#VALUE!</v>
      </c>
      <c r="O41" s="39">
        <f>'Site overhead- NSP &amp; OST'!L54</f>
        <v>0</v>
      </c>
      <c r="P41" s="39">
        <f>'Site overhead- NSP &amp; OST'!M54</f>
        <v>0</v>
      </c>
      <c r="Q41" s="39" t="e">
        <f t="shared" si="4"/>
        <v>#VALUE!</v>
      </c>
      <c r="R41" s="39" t="e">
        <f t="shared" si="5"/>
        <v>#VALUE!</v>
      </c>
      <c r="S41" s="39">
        <f>'Site overhead- NSP &amp; OST'!L202</f>
        <v>0</v>
      </c>
      <c r="T41" s="39">
        <f>'Site overhead- NSP &amp; OST'!M202</f>
        <v>0</v>
      </c>
      <c r="U41" s="39" t="e">
        <f t="shared" si="6"/>
        <v>#VALUE!</v>
      </c>
      <c r="V41" s="39" t="e">
        <f t="shared" si="7"/>
        <v>#VALUE!</v>
      </c>
    </row>
    <row r="42" spans="1:22" x14ac:dyDescent="0.2">
      <c r="A42" s="39" t="str">
        <f>'Service providers'!A52</f>
        <v>Enter name of Site 18</v>
      </c>
      <c r="B42" s="39" t="str">
        <f>'Service providers'!G52</f>
        <v/>
      </c>
      <c r="C42" s="39" t="str">
        <f>'Service providers'!H52</f>
        <v/>
      </c>
      <c r="D42" s="39">
        <f>'Non-medical equipment-NSP'!CO51</f>
        <v>0</v>
      </c>
      <c r="E42" s="39">
        <f>'Non-medical equipment-NSP'!CP51</f>
        <v>0</v>
      </c>
      <c r="F42" s="39" t="e">
        <f t="shared" si="0"/>
        <v>#VALUE!</v>
      </c>
      <c r="G42" s="39" t="e">
        <f t="shared" si="1"/>
        <v>#VALUE!</v>
      </c>
      <c r="H42" s="39" t="str">
        <f>'Service providers'!I52</f>
        <v>Enter name of Site 18</v>
      </c>
      <c r="I42" s="39" t="str">
        <f>'Service providers'!O52</f>
        <v xml:space="preserve"> </v>
      </c>
      <c r="J42" s="43" t="str">
        <f>'Service providers'!P52</f>
        <v xml:space="preserve"> </v>
      </c>
      <c r="K42" s="39">
        <f>'Non-medical equipment-OST'!CO50</f>
        <v>0</v>
      </c>
      <c r="L42" s="39">
        <f>'Non-medical equipment-OST'!CP50</f>
        <v>0</v>
      </c>
      <c r="M42" s="39" t="e">
        <f t="shared" si="2"/>
        <v>#VALUE!</v>
      </c>
      <c r="N42" s="39" t="e">
        <f t="shared" si="3"/>
        <v>#VALUE!</v>
      </c>
      <c r="O42" s="39">
        <f>'Site overhead- NSP &amp; OST'!L55</f>
        <v>0</v>
      </c>
      <c r="P42" s="39">
        <f>'Site overhead- NSP &amp; OST'!M55</f>
        <v>0</v>
      </c>
      <c r="Q42" s="39" t="e">
        <f t="shared" si="4"/>
        <v>#VALUE!</v>
      </c>
      <c r="R42" s="39" t="e">
        <f t="shared" si="5"/>
        <v>#VALUE!</v>
      </c>
      <c r="S42" s="39">
        <f>'Site overhead- NSP &amp; OST'!L203</f>
        <v>0</v>
      </c>
      <c r="T42" s="39">
        <f>'Site overhead- NSP &amp; OST'!M203</f>
        <v>0</v>
      </c>
      <c r="U42" s="39" t="e">
        <f t="shared" si="6"/>
        <v>#VALUE!</v>
      </c>
      <c r="V42" s="39" t="e">
        <f t="shared" si="7"/>
        <v>#VALUE!</v>
      </c>
    </row>
    <row r="43" spans="1:22" x14ac:dyDescent="0.2">
      <c r="A43" s="39" t="str">
        <f>'Service providers'!A53</f>
        <v>Enter name of Site 19</v>
      </c>
      <c r="B43" s="39" t="str">
        <f>'Service providers'!G53</f>
        <v/>
      </c>
      <c r="C43" s="39" t="str">
        <f>'Service providers'!H53</f>
        <v/>
      </c>
      <c r="D43" s="39">
        <f>'Non-medical equipment-NSP'!CO52</f>
        <v>0</v>
      </c>
      <c r="E43" s="39">
        <f>'Non-medical equipment-NSP'!CP52</f>
        <v>0</v>
      </c>
      <c r="F43" s="39" t="e">
        <f t="shared" si="0"/>
        <v>#VALUE!</v>
      </c>
      <c r="G43" s="39" t="e">
        <f t="shared" si="1"/>
        <v>#VALUE!</v>
      </c>
      <c r="H43" s="39" t="str">
        <f>'Service providers'!I53</f>
        <v>Enter name of Site 19</v>
      </c>
      <c r="I43" s="39" t="str">
        <f>'Service providers'!O53</f>
        <v xml:space="preserve"> </v>
      </c>
      <c r="J43" s="43" t="str">
        <f>'Service providers'!P53</f>
        <v xml:space="preserve"> </v>
      </c>
      <c r="K43" s="39">
        <f>'Non-medical equipment-OST'!CO51</f>
        <v>0</v>
      </c>
      <c r="L43" s="39">
        <f>'Non-medical equipment-OST'!CP51</f>
        <v>0</v>
      </c>
      <c r="M43" s="39" t="e">
        <f t="shared" si="2"/>
        <v>#VALUE!</v>
      </c>
      <c r="N43" s="39" t="e">
        <f t="shared" si="3"/>
        <v>#VALUE!</v>
      </c>
      <c r="O43" s="39">
        <f>'Site overhead- NSP &amp; OST'!L56</f>
        <v>0</v>
      </c>
      <c r="P43" s="39">
        <f>'Site overhead- NSP &amp; OST'!M56</f>
        <v>0</v>
      </c>
      <c r="Q43" s="39" t="e">
        <f t="shared" si="4"/>
        <v>#VALUE!</v>
      </c>
      <c r="R43" s="39" t="e">
        <f t="shared" si="5"/>
        <v>#VALUE!</v>
      </c>
      <c r="S43" s="39">
        <f>'Site overhead- NSP &amp; OST'!L204</f>
        <v>0</v>
      </c>
      <c r="T43" s="39">
        <f>'Site overhead- NSP &amp; OST'!M204</f>
        <v>0</v>
      </c>
      <c r="U43" s="39" t="e">
        <f t="shared" si="6"/>
        <v>#VALUE!</v>
      </c>
      <c r="V43" s="39" t="e">
        <f t="shared" si="7"/>
        <v>#VALUE!</v>
      </c>
    </row>
    <row r="44" spans="1:22" x14ac:dyDescent="0.2">
      <c r="A44" s="39" t="str">
        <f>'Service providers'!A54</f>
        <v>Enter name of Site 20</v>
      </c>
      <c r="B44" s="39" t="str">
        <f>'Service providers'!G54</f>
        <v/>
      </c>
      <c r="C44" s="39" t="str">
        <f>'Service providers'!H54</f>
        <v/>
      </c>
      <c r="D44" s="39">
        <f>'Non-medical equipment-NSP'!CO53</f>
        <v>0</v>
      </c>
      <c r="E44" s="39">
        <f>'Non-medical equipment-NSP'!CP53</f>
        <v>0</v>
      </c>
      <c r="F44" s="39" t="e">
        <f t="shared" si="0"/>
        <v>#VALUE!</v>
      </c>
      <c r="G44" s="39" t="e">
        <f t="shared" si="1"/>
        <v>#VALUE!</v>
      </c>
      <c r="H44" s="39" t="str">
        <f>'Service providers'!I54</f>
        <v>Enter name of Site 20</v>
      </c>
      <c r="I44" s="39" t="str">
        <f>'Service providers'!O54</f>
        <v xml:space="preserve"> </v>
      </c>
      <c r="J44" s="43" t="str">
        <f>'Service providers'!P54</f>
        <v xml:space="preserve"> </v>
      </c>
      <c r="K44" s="39">
        <f>'Non-medical equipment-OST'!CO52</f>
        <v>0</v>
      </c>
      <c r="L44" s="39">
        <f>'Non-medical equipment-OST'!CP52</f>
        <v>0</v>
      </c>
      <c r="M44" s="39" t="e">
        <f t="shared" si="2"/>
        <v>#VALUE!</v>
      </c>
      <c r="N44" s="39" t="e">
        <f t="shared" si="3"/>
        <v>#VALUE!</v>
      </c>
      <c r="O44" s="39">
        <f>'Site overhead- NSP &amp; OST'!L57</f>
        <v>0</v>
      </c>
      <c r="P44" s="39">
        <f>'Site overhead- NSP &amp; OST'!M57</f>
        <v>0</v>
      </c>
      <c r="Q44" s="39" t="e">
        <f t="shared" si="4"/>
        <v>#VALUE!</v>
      </c>
      <c r="R44" s="39" t="e">
        <f t="shared" si="5"/>
        <v>#VALUE!</v>
      </c>
      <c r="S44" s="39">
        <f>'Site overhead- NSP &amp; OST'!L205</f>
        <v>0</v>
      </c>
      <c r="T44" s="39">
        <f>'Site overhead- NSP &amp; OST'!M205</f>
        <v>0</v>
      </c>
      <c r="U44" s="39" t="e">
        <f t="shared" si="6"/>
        <v>#VALUE!</v>
      </c>
      <c r="V44" s="39" t="e">
        <f t="shared" si="7"/>
        <v>#VALUE!</v>
      </c>
    </row>
    <row r="45" spans="1:22" x14ac:dyDescent="0.2">
      <c r="A45" s="39" t="str">
        <f>'Service providers'!A55</f>
        <v>Enter name here</v>
      </c>
      <c r="B45" s="39" t="str">
        <f>'Service providers'!G55</f>
        <v/>
      </c>
      <c r="C45" s="39" t="str">
        <f>'Service providers'!H55</f>
        <v/>
      </c>
      <c r="D45" s="39">
        <f>'Non-medical equipment-NSP'!CO54</f>
        <v>0</v>
      </c>
      <c r="E45" s="39">
        <f>'Non-medical equipment-NSP'!CP54</f>
        <v>0</v>
      </c>
      <c r="F45" s="39" t="e">
        <f t="shared" ref="F45:F65" si="8">B45*D45</f>
        <v>#VALUE!</v>
      </c>
      <c r="G45" s="39" t="e">
        <f t="shared" ref="G45:G65" si="9">C45*E45</f>
        <v>#VALUE!</v>
      </c>
      <c r="H45" s="39" t="str">
        <f>'Service providers'!I55</f>
        <v>Enter name here</v>
      </c>
      <c r="I45" s="39" t="str">
        <f>'Service providers'!O55</f>
        <v xml:space="preserve"> </v>
      </c>
      <c r="J45" s="43" t="str">
        <f>'Service providers'!P55</f>
        <v xml:space="preserve"> </v>
      </c>
      <c r="K45" s="39">
        <f>'Non-medical equipment-OST'!CO53</f>
        <v>0</v>
      </c>
      <c r="L45" s="39">
        <f>'Non-medical equipment-OST'!CP53</f>
        <v>0</v>
      </c>
      <c r="M45" s="39" t="e">
        <f t="shared" ref="M45:M65" si="10">I45*K45</f>
        <v>#VALUE!</v>
      </c>
      <c r="N45" s="39" t="e">
        <f t="shared" ref="N45:N65" si="11">J45*L45</f>
        <v>#VALUE!</v>
      </c>
      <c r="O45" s="39">
        <f>'Site overhead- NSP &amp; OST'!L58</f>
        <v>0</v>
      </c>
      <c r="P45" s="39">
        <f>'Site overhead- NSP &amp; OST'!M58</f>
        <v>0</v>
      </c>
      <c r="Q45" s="39" t="e">
        <f t="shared" ref="Q45:Q65" si="12">O45*B45</f>
        <v>#VALUE!</v>
      </c>
      <c r="R45" s="39" t="e">
        <f t="shared" ref="R45:R65" si="13">P45*C45</f>
        <v>#VALUE!</v>
      </c>
      <c r="S45" s="39">
        <f>'Site overhead- NSP &amp; OST'!L206</f>
        <v>0</v>
      </c>
      <c r="T45" s="39">
        <f>'Site overhead- NSP &amp; OST'!M206</f>
        <v>0</v>
      </c>
      <c r="U45" s="39" t="e">
        <f t="shared" ref="U45:U65" si="14">S45*I45</f>
        <v>#VALUE!</v>
      </c>
      <c r="V45" s="39" t="e">
        <f t="shared" ref="V45:V65" si="15">T45*J45</f>
        <v>#VALUE!</v>
      </c>
    </row>
    <row r="46" spans="1:22" x14ac:dyDescent="0.2">
      <c r="A46" s="39" t="str">
        <f>'Service providers'!A56</f>
        <v>Enter name of Site 1</v>
      </c>
      <c r="B46" s="39" t="str">
        <f>'Service providers'!G56</f>
        <v/>
      </c>
      <c r="C46" s="39" t="str">
        <f>'Service providers'!H56</f>
        <v/>
      </c>
      <c r="D46" s="39">
        <f>'Non-medical equipment-NSP'!CO55</f>
        <v>0</v>
      </c>
      <c r="E46" s="39">
        <f>'Non-medical equipment-NSP'!CP55</f>
        <v>0</v>
      </c>
      <c r="F46" s="39" t="e">
        <f t="shared" si="8"/>
        <v>#VALUE!</v>
      </c>
      <c r="G46" s="39" t="e">
        <f t="shared" si="9"/>
        <v>#VALUE!</v>
      </c>
      <c r="H46" s="39" t="str">
        <f>'Service providers'!I56</f>
        <v>Enter name of Site 1</v>
      </c>
      <c r="I46" s="39" t="str">
        <f>'Service providers'!O56</f>
        <v xml:space="preserve"> </v>
      </c>
      <c r="J46" s="43" t="str">
        <f>'Service providers'!P56</f>
        <v xml:space="preserve"> </v>
      </c>
      <c r="K46" s="39">
        <f>'Non-medical equipment-OST'!CO54</f>
        <v>0</v>
      </c>
      <c r="L46" s="39">
        <f>'Non-medical equipment-OST'!CP54</f>
        <v>0</v>
      </c>
      <c r="M46" s="39" t="e">
        <f t="shared" si="10"/>
        <v>#VALUE!</v>
      </c>
      <c r="N46" s="39" t="e">
        <f t="shared" si="11"/>
        <v>#VALUE!</v>
      </c>
      <c r="O46" s="39">
        <f>'Site overhead- NSP &amp; OST'!L59</f>
        <v>0</v>
      </c>
      <c r="P46" s="39">
        <f>'Site overhead- NSP &amp; OST'!M59</f>
        <v>0</v>
      </c>
      <c r="Q46" s="39" t="e">
        <f t="shared" si="12"/>
        <v>#VALUE!</v>
      </c>
      <c r="R46" s="39" t="e">
        <f t="shared" si="13"/>
        <v>#VALUE!</v>
      </c>
      <c r="S46" s="39">
        <f>'Site overhead- NSP &amp; OST'!L207</f>
        <v>0</v>
      </c>
      <c r="T46" s="39">
        <f>'Site overhead- NSP &amp; OST'!M207</f>
        <v>0</v>
      </c>
      <c r="U46" s="39" t="e">
        <f t="shared" si="14"/>
        <v>#VALUE!</v>
      </c>
      <c r="V46" s="39" t="e">
        <f t="shared" si="15"/>
        <v>#VALUE!</v>
      </c>
    </row>
    <row r="47" spans="1:22" x14ac:dyDescent="0.2">
      <c r="A47" s="39" t="str">
        <f>'Service providers'!A57</f>
        <v>Enter name of Site 2</v>
      </c>
      <c r="B47" s="39" t="str">
        <f>'Service providers'!G57</f>
        <v/>
      </c>
      <c r="C47" s="39" t="str">
        <f>'Service providers'!H57</f>
        <v/>
      </c>
      <c r="D47" s="39">
        <f>'Non-medical equipment-NSP'!CO56</f>
        <v>0</v>
      </c>
      <c r="E47" s="39">
        <f>'Non-medical equipment-NSP'!CP56</f>
        <v>0</v>
      </c>
      <c r="F47" s="39" t="e">
        <f t="shared" si="8"/>
        <v>#VALUE!</v>
      </c>
      <c r="G47" s="39" t="e">
        <f t="shared" si="9"/>
        <v>#VALUE!</v>
      </c>
      <c r="H47" s="39" t="str">
        <f>'Service providers'!I57</f>
        <v>Enter name of Site 2</v>
      </c>
      <c r="I47" s="39" t="str">
        <f>'Service providers'!O57</f>
        <v xml:space="preserve"> </v>
      </c>
      <c r="J47" s="43" t="str">
        <f>'Service providers'!P57</f>
        <v xml:space="preserve"> </v>
      </c>
      <c r="K47" s="39">
        <f>'Non-medical equipment-OST'!CO55</f>
        <v>0</v>
      </c>
      <c r="L47" s="39">
        <f>'Non-medical equipment-OST'!CP55</f>
        <v>0</v>
      </c>
      <c r="M47" s="39" t="e">
        <f t="shared" si="10"/>
        <v>#VALUE!</v>
      </c>
      <c r="N47" s="39" t="e">
        <f t="shared" si="11"/>
        <v>#VALUE!</v>
      </c>
      <c r="O47" s="39">
        <f>'Site overhead- NSP &amp; OST'!L60</f>
        <v>0</v>
      </c>
      <c r="P47" s="39">
        <f>'Site overhead- NSP &amp; OST'!M60</f>
        <v>0</v>
      </c>
      <c r="Q47" s="39" t="e">
        <f t="shared" si="12"/>
        <v>#VALUE!</v>
      </c>
      <c r="R47" s="39" t="e">
        <f t="shared" si="13"/>
        <v>#VALUE!</v>
      </c>
      <c r="S47" s="39">
        <f>'Site overhead- NSP &amp; OST'!L208</f>
        <v>0</v>
      </c>
      <c r="T47" s="39">
        <f>'Site overhead- NSP &amp; OST'!M208</f>
        <v>0</v>
      </c>
      <c r="U47" s="39" t="e">
        <f t="shared" si="14"/>
        <v>#VALUE!</v>
      </c>
      <c r="V47" s="39" t="e">
        <f t="shared" si="15"/>
        <v>#VALUE!</v>
      </c>
    </row>
    <row r="48" spans="1:22" x14ac:dyDescent="0.2">
      <c r="A48" s="39" t="str">
        <f>'Service providers'!A58</f>
        <v>Enter name of Site 3</v>
      </c>
      <c r="B48" s="39" t="str">
        <f>'Service providers'!G58</f>
        <v/>
      </c>
      <c r="C48" s="39" t="str">
        <f>'Service providers'!H58</f>
        <v/>
      </c>
      <c r="D48" s="39">
        <f>'Non-medical equipment-NSP'!CO57</f>
        <v>0</v>
      </c>
      <c r="E48" s="39">
        <f>'Non-medical equipment-NSP'!CP57</f>
        <v>0</v>
      </c>
      <c r="F48" s="39" t="e">
        <f t="shared" si="8"/>
        <v>#VALUE!</v>
      </c>
      <c r="G48" s="39" t="e">
        <f t="shared" si="9"/>
        <v>#VALUE!</v>
      </c>
      <c r="H48" s="39" t="str">
        <f>'Service providers'!I58</f>
        <v>Enter name of Site 3</v>
      </c>
      <c r="I48" s="39" t="str">
        <f>'Service providers'!O58</f>
        <v xml:space="preserve"> </v>
      </c>
      <c r="J48" s="43" t="str">
        <f>'Service providers'!P58</f>
        <v xml:space="preserve"> </v>
      </c>
      <c r="K48" s="39">
        <f>'Non-medical equipment-OST'!CO56</f>
        <v>0</v>
      </c>
      <c r="L48" s="39">
        <f>'Non-medical equipment-OST'!CP56</f>
        <v>0</v>
      </c>
      <c r="M48" s="39" t="e">
        <f t="shared" si="10"/>
        <v>#VALUE!</v>
      </c>
      <c r="N48" s="39" t="e">
        <f t="shared" si="11"/>
        <v>#VALUE!</v>
      </c>
      <c r="O48" s="39">
        <f>'Site overhead- NSP &amp; OST'!L61</f>
        <v>0</v>
      </c>
      <c r="P48" s="39">
        <f>'Site overhead- NSP &amp; OST'!M61</f>
        <v>0</v>
      </c>
      <c r="Q48" s="39" t="e">
        <f t="shared" si="12"/>
        <v>#VALUE!</v>
      </c>
      <c r="R48" s="39" t="e">
        <f t="shared" si="13"/>
        <v>#VALUE!</v>
      </c>
      <c r="S48" s="39">
        <f>'Site overhead- NSP &amp; OST'!L209</f>
        <v>0</v>
      </c>
      <c r="T48" s="39">
        <f>'Site overhead- NSP &amp; OST'!M209</f>
        <v>0</v>
      </c>
      <c r="U48" s="39" t="e">
        <f t="shared" si="14"/>
        <v>#VALUE!</v>
      </c>
      <c r="V48" s="39" t="e">
        <f t="shared" si="15"/>
        <v>#VALUE!</v>
      </c>
    </row>
    <row r="49" spans="1:22" x14ac:dyDescent="0.2">
      <c r="A49" s="39" t="str">
        <f>'Service providers'!A59</f>
        <v>Enter name of Site 4</v>
      </c>
      <c r="B49" s="39" t="str">
        <f>'Service providers'!G59</f>
        <v/>
      </c>
      <c r="C49" s="39" t="str">
        <f>'Service providers'!H59</f>
        <v/>
      </c>
      <c r="D49" s="39">
        <f>'Non-medical equipment-NSP'!CO58</f>
        <v>0</v>
      </c>
      <c r="E49" s="39">
        <f>'Non-medical equipment-NSP'!CP58</f>
        <v>0</v>
      </c>
      <c r="F49" s="39" t="e">
        <f t="shared" si="8"/>
        <v>#VALUE!</v>
      </c>
      <c r="G49" s="39" t="e">
        <f t="shared" si="9"/>
        <v>#VALUE!</v>
      </c>
      <c r="H49" s="39" t="str">
        <f>'Service providers'!I59</f>
        <v>Enter name of Site 4</v>
      </c>
      <c r="I49" s="39" t="str">
        <f>'Service providers'!O59</f>
        <v xml:space="preserve"> </v>
      </c>
      <c r="J49" s="43" t="str">
        <f>'Service providers'!P59</f>
        <v xml:space="preserve"> </v>
      </c>
      <c r="K49" s="39">
        <f>'Non-medical equipment-OST'!CO57</f>
        <v>0</v>
      </c>
      <c r="L49" s="39">
        <f>'Non-medical equipment-OST'!CP57</f>
        <v>0</v>
      </c>
      <c r="M49" s="39" t="e">
        <f t="shared" si="10"/>
        <v>#VALUE!</v>
      </c>
      <c r="N49" s="39" t="e">
        <f t="shared" si="11"/>
        <v>#VALUE!</v>
      </c>
      <c r="O49" s="39">
        <f>'Site overhead- NSP &amp; OST'!L62</f>
        <v>0</v>
      </c>
      <c r="P49" s="39">
        <f>'Site overhead- NSP &amp; OST'!M62</f>
        <v>0</v>
      </c>
      <c r="Q49" s="39" t="e">
        <f t="shared" si="12"/>
        <v>#VALUE!</v>
      </c>
      <c r="R49" s="39" t="e">
        <f t="shared" si="13"/>
        <v>#VALUE!</v>
      </c>
      <c r="S49" s="39">
        <f>'Site overhead- NSP &amp; OST'!L210</f>
        <v>0</v>
      </c>
      <c r="T49" s="39">
        <f>'Site overhead- NSP &amp; OST'!M210</f>
        <v>0</v>
      </c>
      <c r="U49" s="39" t="e">
        <f t="shared" si="14"/>
        <v>#VALUE!</v>
      </c>
      <c r="V49" s="39" t="e">
        <f t="shared" si="15"/>
        <v>#VALUE!</v>
      </c>
    </row>
    <row r="50" spans="1:22" x14ac:dyDescent="0.2">
      <c r="A50" s="39" t="str">
        <f>'Service providers'!A60</f>
        <v>Enter name of Site 5</v>
      </c>
      <c r="B50" s="39" t="str">
        <f>'Service providers'!G60</f>
        <v/>
      </c>
      <c r="C50" s="39" t="str">
        <f>'Service providers'!H60</f>
        <v/>
      </c>
      <c r="D50" s="39">
        <f>'Non-medical equipment-NSP'!CO59</f>
        <v>0</v>
      </c>
      <c r="E50" s="39">
        <f>'Non-medical equipment-NSP'!CP59</f>
        <v>0</v>
      </c>
      <c r="F50" s="39" t="e">
        <f t="shared" si="8"/>
        <v>#VALUE!</v>
      </c>
      <c r="G50" s="39" t="e">
        <f t="shared" si="9"/>
        <v>#VALUE!</v>
      </c>
      <c r="H50" s="39" t="str">
        <f>'Service providers'!I60</f>
        <v>Enter name of Site 5</v>
      </c>
      <c r="I50" s="39" t="str">
        <f>'Service providers'!O60</f>
        <v xml:space="preserve"> </v>
      </c>
      <c r="J50" s="43" t="str">
        <f>'Service providers'!P60</f>
        <v xml:space="preserve"> </v>
      </c>
      <c r="K50" s="39">
        <f>'Non-medical equipment-OST'!CO58</f>
        <v>0</v>
      </c>
      <c r="L50" s="39">
        <f>'Non-medical equipment-OST'!CP58</f>
        <v>0</v>
      </c>
      <c r="M50" s="39" t="e">
        <f t="shared" si="10"/>
        <v>#VALUE!</v>
      </c>
      <c r="N50" s="39" t="e">
        <f t="shared" si="11"/>
        <v>#VALUE!</v>
      </c>
      <c r="O50" s="39">
        <f>'Site overhead- NSP &amp; OST'!L63</f>
        <v>0</v>
      </c>
      <c r="P50" s="39">
        <f>'Site overhead- NSP &amp; OST'!M63</f>
        <v>0</v>
      </c>
      <c r="Q50" s="39" t="e">
        <f t="shared" si="12"/>
        <v>#VALUE!</v>
      </c>
      <c r="R50" s="39" t="e">
        <f t="shared" si="13"/>
        <v>#VALUE!</v>
      </c>
      <c r="S50" s="39">
        <f>'Site overhead- NSP &amp; OST'!L211</f>
        <v>0</v>
      </c>
      <c r="T50" s="39">
        <f>'Site overhead- NSP &amp; OST'!M211</f>
        <v>0</v>
      </c>
      <c r="U50" s="39" t="e">
        <f t="shared" si="14"/>
        <v>#VALUE!</v>
      </c>
      <c r="V50" s="39" t="e">
        <f t="shared" si="15"/>
        <v>#VALUE!</v>
      </c>
    </row>
    <row r="51" spans="1:22" x14ac:dyDescent="0.2">
      <c r="A51" s="39" t="str">
        <f>'Service providers'!A61</f>
        <v>Enter name of Site 6</v>
      </c>
      <c r="B51" s="39" t="str">
        <f>'Service providers'!G61</f>
        <v/>
      </c>
      <c r="C51" s="39" t="str">
        <f>'Service providers'!H61</f>
        <v/>
      </c>
      <c r="D51" s="39">
        <f>'Non-medical equipment-NSP'!CO60</f>
        <v>0</v>
      </c>
      <c r="E51" s="39">
        <f>'Non-medical equipment-NSP'!CP60</f>
        <v>0</v>
      </c>
      <c r="F51" s="39" t="e">
        <f t="shared" si="8"/>
        <v>#VALUE!</v>
      </c>
      <c r="G51" s="39" t="e">
        <f t="shared" si="9"/>
        <v>#VALUE!</v>
      </c>
      <c r="H51" s="39" t="str">
        <f>'Service providers'!I61</f>
        <v>Enter name of Site 6</v>
      </c>
      <c r="I51" s="39" t="str">
        <f>'Service providers'!O61</f>
        <v xml:space="preserve"> </v>
      </c>
      <c r="J51" s="43" t="str">
        <f>'Service providers'!P61</f>
        <v xml:space="preserve"> </v>
      </c>
      <c r="K51" s="39">
        <f>'Non-medical equipment-OST'!CO59</f>
        <v>0</v>
      </c>
      <c r="L51" s="39">
        <f>'Non-medical equipment-OST'!CP59</f>
        <v>0</v>
      </c>
      <c r="M51" s="39" t="e">
        <f t="shared" si="10"/>
        <v>#VALUE!</v>
      </c>
      <c r="N51" s="39" t="e">
        <f t="shared" si="11"/>
        <v>#VALUE!</v>
      </c>
      <c r="O51" s="39">
        <f>'Site overhead- NSP &amp; OST'!L64</f>
        <v>0</v>
      </c>
      <c r="P51" s="39">
        <f>'Site overhead- NSP &amp; OST'!M64</f>
        <v>0</v>
      </c>
      <c r="Q51" s="39" t="e">
        <f t="shared" si="12"/>
        <v>#VALUE!</v>
      </c>
      <c r="R51" s="39" t="e">
        <f t="shared" si="13"/>
        <v>#VALUE!</v>
      </c>
      <c r="S51" s="39">
        <f>'Site overhead- NSP &amp; OST'!L212</f>
        <v>0</v>
      </c>
      <c r="T51" s="39">
        <f>'Site overhead- NSP &amp; OST'!M212</f>
        <v>0</v>
      </c>
      <c r="U51" s="39" t="e">
        <f t="shared" si="14"/>
        <v>#VALUE!</v>
      </c>
      <c r="V51" s="39" t="e">
        <f t="shared" si="15"/>
        <v>#VALUE!</v>
      </c>
    </row>
    <row r="52" spans="1:22" x14ac:dyDescent="0.2">
      <c r="A52" s="39" t="str">
        <f>'Service providers'!A62</f>
        <v>Enter name of Site 7</v>
      </c>
      <c r="B52" s="39" t="str">
        <f>'Service providers'!G62</f>
        <v/>
      </c>
      <c r="C52" s="39" t="str">
        <f>'Service providers'!H62</f>
        <v/>
      </c>
      <c r="D52" s="39">
        <f>'Non-medical equipment-NSP'!CO61</f>
        <v>0</v>
      </c>
      <c r="E52" s="39">
        <f>'Non-medical equipment-NSP'!CP61</f>
        <v>0</v>
      </c>
      <c r="F52" s="39" t="e">
        <f t="shared" si="8"/>
        <v>#VALUE!</v>
      </c>
      <c r="G52" s="39" t="e">
        <f t="shared" si="9"/>
        <v>#VALUE!</v>
      </c>
      <c r="H52" s="39" t="str">
        <f>'Service providers'!I62</f>
        <v>Enter name of Site 7</v>
      </c>
      <c r="I52" s="39" t="str">
        <f>'Service providers'!O62</f>
        <v xml:space="preserve"> </v>
      </c>
      <c r="J52" s="43" t="str">
        <f>'Service providers'!P62</f>
        <v xml:space="preserve"> </v>
      </c>
      <c r="K52" s="39">
        <f>'Non-medical equipment-OST'!CO60</f>
        <v>0</v>
      </c>
      <c r="L52" s="39">
        <f>'Non-medical equipment-OST'!CP60</f>
        <v>0</v>
      </c>
      <c r="M52" s="39" t="e">
        <f t="shared" si="10"/>
        <v>#VALUE!</v>
      </c>
      <c r="N52" s="39" t="e">
        <f t="shared" si="11"/>
        <v>#VALUE!</v>
      </c>
      <c r="O52" s="39">
        <f>'Site overhead- NSP &amp; OST'!L65</f>
        <v>0</v>
      </c>
      <c r="P52" s="39">
        <f>'Site overhead- NSP &amp; OST'!M65</f>
        <v>0</v>
      </c>
      <c r="Q52" s="39" t="e">
        <f t="shared" si="12"/>
        <v>#VALUE!</v>
      </c>
      <c r="R52" s="39" t="e">
        <f t="shared" si="13"/>
        <v>#VALUE!</v>
      </c>
      <c r="S52" s="39">
        <f>'Site overhead- NSP &amp; OST'!L213</f>
        <v>0</v>
      </c>
      <c r="T52" s="39">
        <f>'Site overhead- NSP &amp; OST'!M213</f>
        <v>0</v>
      </c>
      <c r="U52" s="39" t="e">
        <f t="shared" si="14"/>
        <v>#VALUE!</v>
      </c>
      <c r="V52" s="39" t="e">
        <f t="shared" si="15"/>
        <v>#VALUE!</v>
      </c>
    </row>
    <row r="53" spans="1:22" x14ac:dyDescent="0.2">
      <c r="A53" s="39" t="str">
        <f>'Service providers'!A63</f>
        <v>Enter name of Site 8</v>
      </c>
      <c r="B53" s="39" t="str">
        <f>'Service providers'!G63</f>
        <v/>
      </c>
      <c r="C53" s="39" t="str">
        <f>'Service providers'!H63</f>
        <v/>
      </c>
      <c r="D53" s="39">
        <f>'Non-medical equipment-NSP'!CO62</f>
        <v>0</v>
      </c>
      <c r="E53" s="39">
        <f>'Non-medical equipment-NSP'!CP62</f>
        <v>0</v>
      </c>
      <c r="F53" s="39" t="e">
        <f t="shared" si="8"/>
        <v>#VALUE!</v>
      </c>
      <c r="G53" s="39" t="e">
        <f t="shared" si="9"/>
        <v>#VALUE!</v>
      </c>
      <c r="H53" s="39" t="str">
        <f>'Service providers'!I63</f>
        <v>Enter name of Site 8</v>
      </c>
      <c r="I53" s="39" t="str">
        <f>'Service providers'!O63</f>
        <v xml:space="preserve"> </v>
      </c>
      <c r="J53" s="43" t="str">
        <f>'Service providers'!P63</f>
        <v xml:space="preserve"> </v>
      </c>
      <c r="K53" s="39">
        <f>'Non-medical equipment-OST'!CO61</f>
        <v>0</v>
      </c>
      <c r="L53" s="39">
        <f>'Non-medical equipment-OST'!CP61</f>
        <v>0</v>
      </c>
      <c r="M53" s="39" t="e">
        <f t="shared" si="10"/>
        <v>#VALUE!</v>
      </c>
      <c r="N53" s="39" t="e">
        <f t="shared" si="11"/>
        <v>#VALUE!</v>
      </c>
      <c r="O53" s="39">
        <f>'Site overhead- NSP &amp; OST'!L66</f>
        <v>0</v>
      </c>
      <c r="P53" s="39">
        <f>'Site overhead- NSP &amp; OST'!M66</f>
        <v>0</v>
      </c>
      <c r="Q53" s="39" t="e">
        <f t="shared" si="12"/>
        <v>#VALUE!</v>
      </c>
      <c r="R53" s="39" t="e">
        <f t="shared" si="13"/>
        <v>#VALUE!</v>
      </c>
      <c r="S53" s="39">
        <f>'Site overhead- NSP &amp; OST'!L214</f>
        <v>0</v>
      </c>
      <c r="T53" s="39">
        <f>'Site overhead- NSP &amp; OST'!M214</f>
        <v>0</v>
      </c>
      <c r="U53" s="39" t="e">
        <f t="shared" si="14"/>
        <v>#VALUE!</v>
      </c>
      <c r="V53" s="39" t="e">
        <f t="shared" si="15"/>
        <v>#VALUE!</v>
      </c>
    </row>
    <row r="54" spans="1:22" x14ac:dyDescent="0.2">
      <c r="A54" s="39" t="str">
        <f>'Service providers'!A64</f>
        <v>Enter name of Site 9</v>
      </c>
      <c r="B54" s="39" t="str">
        <f>'Service providers'!G64</f>
        <v/>
      </c>
      <c r="C54" s="39" t="str">
        <f>'Service providers'!H64</f>
        <v/>
      </c>
      <c r="D54" s="39">
        <f>'Non-medical equipment-NSP'!CO63</f>
        <v>0</v>
      </c>
      <c r="E54" s="39">
        <f>'Non-medical equipment-NSP'!CP63</f>
        <v>0</v>
      </c>
      <c r="F54" s="39" t="e">
        <f t="shared" si="8"/>
        <v>#VALUE!</v>
      </c>
      <c r="G54" s="39" t="e">
        <f t="shared" si="9"/>
        <v>#VALUE!</v>
      </c>
      <c r="H54" s="39" t="str">
        <f>'Service providers'!I64</f>
        <v>Enter name of Site 9</v>
      </c>
      <c r="I54" s="39" t="str">
        <f>'Service providers'!O64</f>
        <v xml:space="preserve"> </v>
      </c>
      <c r="J54" s="43" t="str">
        <f>'Service providers'!P64</f>
        <v xml:space="preserve"> </v>
      </c>
      <c r="K54" s="39">
        <f>'Non-medical equipment-OST'!CO62</f>
        <v>0</v>
      </c>
      <c r="L54" s="39">
        <f>'Non-medical equipment-OST'!CP62</f>
        <v>0</v>
      </c>
      <c r="M54" s="39" t="e">
        <f t="shared" si="10"/>
        <v>#VALUE!</v>
      </c>
      <c r="N54" s="39" t="e">
        <f t="shared" si="11"/>
        <v>#VALUE!</v>
      </c>
      <c r="O54" s="39">
        <f>'Site overhead- NSP &amp; OST'!L67</f>
        <v>0</v>
      </c>
      <c r="P54" s="39">
        <f>'Site overhead- NSP &amp; OST'!M67</f>
        <v>0</v>
      </c>
      <c r="Q54" s="39" t="e">
        <f t="shared" si="12"/>
        <v>#VALUE!</v>
      </c>
      <c r="R54" s="39" t="e">
        <f t="shared" si="13"/>
        <v>#VALUE!</v>
      </c>
      <c r="S54" s="39">
        <f>'Site overhead- NSP &amp; OST'!L215</f>
        <v>0</v>
      </c>
      <c r="T54" s="39">
        <f>'Site overhead- NSP &amp; OST'!M215</f>
        <v>0</v>
      </c>
      <c r="U54" s="39" t="e">
        <f t="shared" si="14"/>
        <v>#VALUE!</v>
      </c>
      <c r="V54" s="39" t="e">
        <f t="shared" si="15"/>
        <v>#VALUE!</v>
      </c>
    </row>
    <row r="55" spans="1:22" x14ac:dyDescent="0.2">
      <c r="A55" s="39" t="str">
        <f>'Service providers'!A65</f>
        <v>Enter name of Site 10</v>
      </c>
      <c r="B55" s="39" t="str">
        <f>'Service providers'!G65</f>
        <v/>
      </c>
      <c r="C55" s="39" t="str">
        <f>'Service providers'!H65</f>
        <v/>
      </c>
      <c r="D55" s="39">
        <f>'Non-medical equipment-NSP'!CO64</f>
        <v>0</v>
      </c>
      <c r="E55" s="39">
        <f>'Non-medical equipment-NSP'!CP64</f>
        <v>0</v>
      </c>
      <c r="F55" s="39" t="e">
        <f t="shared" si="8"/>
        <v>#VALUE!</v>
      </c>
      <c r="G55" s="39" t="e">
        <f t="shared" si="9"/>
        <v>#VALUE!</v>
      </c>
      <c r="H55" s="39" t="str">
        <f>'Service providers'!I65</f>
        <v>Enter name of Site 10</v>
      </c>
      <c r="I55" s="39" t="str">
        <f>'Service providers'!O65</f>
        <v xml:space="preserve"> </v>
      </c>
      <c r="J55" s="43" t="str">
        <f>'Service providers'!P65</f>
        <v xml:space="preserve"> </v>
      </c>
      <c r="K55" s="39">
        <f>'Non-medical equipment-OST'!CO63</f>
        <v>0</v>
      </c>
      <c r="L55" s="39">
        <f>'Non-medical equipment-OST'!CP63</f>
        <v>0</v>
      </c>
      <c r="M55" s="39" t="e">
        <f t="shared" si="10"/>
        <v>#VALUE!</v>
      </c>
      <c r="N55" s="39" t="e">
        <f t="shared" si="11"/>
        <v>#VALUE!</v>
      </c>
      <c r="O55" s="39">
        <f>'Site overhead- NSP &amp; OST'!L68</f>
        <v>0</v>
      </c>
      <c r="P55" s="39">
        <f>'Site overhead- NSP &amp; OST'!M68</f>
        <v>0</v>
      </c>
      <c r="Q55" s="39" t="e">
        <f t="shared" si="12"/>
        <v>#VALUE!</v>
      </c>
      <c r="R55" s="39" t="e">
        <f t="shared" si="13"/>
        <v>#VALUE!</v>
      </c>
      <c r="S55" s="39">
        <f>'Site overhead- NSP &amp; OST'!L216</f>
        <v>0</v>
      </c>
      <c r="T55" s="39">
        <f>'Site overhead- NSP &amp; OST'!M216</f>
        <v>0</v>
      </c>
      <c r="U55" s="39" t="e">
        <f t="shared" si="14"/>
        <v>#VALUE!</v>
      </c>
      <c r="V55" s="39" t="e">
        <f t="shared" si="15"/>
        <v>#VALUE!</v>
      </c>
    </row>
    <row r="56" spans="1:22" x14ac:dyDescent="0.2">
      <c r="A56" s="39" t="str">
        <f>'Service providers'!A66</f>
        <v>Enter name of Site 11</v>
      </c>
      <c r="B56" s="39" t="str">
        <f>'Service providers'!G66</f>
        <v/>
      </c>
      <c r="C56" s="39" t="str">
        <f>'Service providers'!H66</f>
        <v/>
      </c>
      <c r="D56" s="39">
        <f>'Non-medical equipment-NSP'!CO65</f>
        <v>0</v>
      </c>
      <c r="E56" s="39">
        <f>'Non-medical equipment-NSP'!CP65</f>
        <v>0</v>
      </c>
      <c r="F56" s="39" t="e">
        <f t="shared" si="8"/>
        <v>#VALUE!</v>
      </c>
      <c r="G56" s="39" t="e">
        <f t="shared" si="9"/>
        <v>#VALUE!</v>
      </c>
      <c r="H56" s="39" t="str">
        <f>'Service providers'!I66</f>
        <v>Enter name of Site 11</v>
      </c>
      <c r="I56" s="39" t="str">
        <f>'Service providers'!O66</f>
        <v xml:space="preserve"> </v>
      </c>
      <c r="J56" s="43" t="str">
        <f>'Service providers'!P66</f>
        <v xml:space="preserve"> </v>
      </c>
      <c r="K56" s="39">
        <f>'Non-medical equipment-OST'!CO64</f>
        <v>0</v>
      </c>
      <c r="L56" s="39">
        <f>'Non-medical equipment-OST'!CP64</f>
        <v>0</v>
      </c>
      <c r="M56" s="39" t="e">
        <f t="shared" si="10"/>
        <v>#VALUE!</v>
      </c>
      <c r="N56" s="39" t="e">
        <f t="shared" si="11"/>
        <v>#VALUE!</v>
      </c>
      <c r="O56" s="39">
        <f>'Site overhead- NSP &amp; OST'!L69</f>
        <v>0</v>
      </c>
      <c r="P56" s="39">
        <f>'Site overhead- NSP &amp; OST'!M69</f>
        <v>0</v>
      </c>
      <c r="Q56" s="39" t="e">
        <f t="shared" si="12"/>
        <v>#VALUE!</v>
      </c>
      <c r="R56" s="39" t="e">
        <f t="shared" si="13"/>
        <v>#VALUE!</v>
      </c>
      <c r="S56" s="39">
        <f>'Site overhead- NSP &amp; OST'!L217</f>
        <v>0</v>
      </c>
      <c r="T56" s="39">
        <f>'Site overhead- NSP &amp; OST'!M217</f>
        <v>0</v>
      </c>
      <c r="U56" s="39" t="e">
        <f t="shared" si="14"/>
        <v>#VALUE!</v>
      </c>
      <c r="V56" s="39" t="e">
        <f t="shared" si="15"/>
        <v>#VALUE!</v>
      </c>
    </row>
    <row r="57" spans="1:22" x14ac:dyDescent="0.2">
      <c r="A57" s="39" t="str">
        <f>'Service providers'!A67</f>
        <v>Enter name of Site 12</v>
      </c>
      <c r="B57" s="39" t="str">
        <f>'Service providers'!G67</f>
        <v/>
      </c>
      <c r="C57" s="39" t="str">
        <f>'Service providers'!H67</f>
        <v/>
      </c>
      <c r="D57" s="39">
        <f>'Non-medical equipment-NSP'!CO66</f>
        <v>0</v>
      </c>
      <c r="E57" s="39">
        <f>'Non-medical equipment-NSP'!CP66</f>
        <v>0</v>
      </c>
      <c r="F57" s="39" t="e">
        <f t="shared" si="8"/>
        <v>#VALUE!</v>
      </c>
      <c r="G57" s="39" t="e">
        <f t="shared" si="9"/>
        <v>#VALUE!</v>
      </c>
      <c r="H57" s="39" t="str">
        <f>'Service providers'!I67</f>
        <v>Enter name of Site 12</v>
      </c>
      <c r="I57" s="39" t="str">
        <f>'Service providers'!O67</f>
        <v xml:space="preserve"> </v>
      </c>
      <c r="J57" s="43" t="str">
        <f>'Service providers'!P67</f>
        <v xml:space="preserve"> </v>
      </c>
      <c r="K57" s="39">
        <f>'Non-medical equipment-OST'!CO65</f>
        <v>0</v>
      </c>
      <c r="L57" s="39">
        <f>'Non-medical equipment-OST'!CP65</f>
        <v>0</v>
      </c>
      <c r="M57" s="39" t="e">
        <f t="shared" si="10"/>
        <v>#VALUE!</v>
      </c>
      <c r="N57" s="39" t="e">
        <f t="shared" si="11"/>
        <v>#VALUE!</v>
      </c>
      <c r="O57" s="39">
        <f>'Site overhead- NSP &amp; OST'!L70</f>
        <v>0</v>
      </c>
      <c r="P57" s="39">
        <f>'Site overhead- NSP &amp; OST'!M70</f>
        <v>0</v>
      </c>
      <c r="Q57" s="39" t="e">
        <f t="shared" si="12"/>
        <v>#VALUE!</v>
      </c>
      <c r="R57" s="39" t="e">
        <f t="shared" si="13"/>
        <v>#VALUE!</v>
      </c>
      <c r="S57" s="39">
        <f>'Site overhead- NSP &amp; OST'!L218</f>
        <v>0</v>
      </c>
      <c r="T57" s="39">
        <f>'Site overhead- NSP &amp; OST'!M218</f>
        <v>0</v>
      </c>
      <c r="U57" s="39" t="e">
        <f t="shared" si="14"/>
        <v>#VALUE!</v>
      </c>
      <c r="V57" s="39" t="e">
        <f t="shared" si="15"/>
        <v>#VALUE!</v>
      </c>
    </row>
    <row r="58" spans="1:22" x14ac:dyDescent="0.2">
      <c r="A58" s="39" t="str">
        <f>'Service providers'!A68</f>
        <v>Enter name of Site 13</v>
      </c>
      <c r="B58" s="39" t="str">
        <f>'Service providers'!G68</f>
        <v/>
      </c>
      <c r="C58" s="39" t="str">
        <f>'Service providers'!H68</f>
        <v/>
      </c>
      <c r="D58" s="39">
        <f>'Non-medical equipment-NSP'!CO67</f>
        <v>0</v>
      </c>
      <c r="E58" s="39">
        <f>'Non-medical equipment-NSP'!CP67</f>
        <v>0</v>
      </c>
      <c r="F58" s="39" t="e">
        <f t="shared" si="8"/>
        <v>#VALUE!</v>
      </c>
      <c r="G58" s="39" t="e">
        <f t="shared" si="9"/>
        <v>#VALUE!</v>
      </c>
      <c r="H58" s="39" t="str">
        <f>'Service providers'!I68</f>
        <v>Enter name of Site 13</v>
      </c>
      <c r="I58" s="39" t="str">
        <f>'Service providers'!O68</f>
        <v xml:space="preserve"> </v>
      </c>
      <c r="J58" s="43" t="str">
        <f>'Service providers'!P68</f>
        <v xml:space="preserve"> </v>
      </c>
      <c r="K58" s="39">
        <f>'Non-medical equipment-OST'!CO66</f>
        <v>0</v>
      </c>
      <c r="L58" s="39">
        <f>'Non-medical equipment-OST'!CP66</f>
        <v>0</v>
      </c>
      <c r="M58" s="39" t="e">
        <f t="shared" si="10"/>
        <v>#VALUE!</v>
      </c>
      <c r="N58" s="39" t="e">
        <f t="shared" si="11"/>
        <v>#VALUE!</v>
      </c>
      <c r="O58" s="39">
        <f>'Site overhead- NSP &amp; OST'!L71</f>
        <v>0</v>
      </c>
      <c r="P58" s="39">
        <f>'Site overhead- NSP &amp; OST'!M71</f>
        <v>0</v>
      </c>
      <c r="Q58" s="39" t="e">
        <f t="shared" si="12"/>
        <v>#VALUE!</v>
      </c>
      <c r="R58" s="39" t="e">
        <f t="shared" si="13"/>
        <v>#VALUE!</v>
      </c>
      <c r="S58" s="39">
        <f>'Site overhead- NSP &amp; OST'!L219</f>
        <v>0</v>
      </c>
      <c r="T58" s="39">
        <f>'Site overhead- NSP &amp; OST'!M219</f>
        <v>0</v>
      </c>
      <c r="U58" s="39" t="e">
        <f t="shared" si="14"/>
        <v>#VALUE!</v>
      </c>
      <c r="V58" s="39" t="e">
        <f t="shared" si="15"/>
        <v>#VALUE!</v>
      </c>
    </row>
    <row r="59" spans="1:22" x14ac:dyDescent="0.2">
      <c r="A59" s="39" t="str">
        <f>'Service providers'!A69</f>
        <v>Enter name of Site 14</v>
      </c>
      <c r="B59" s="39" t="str">
        <f>'Service providers'!G69</f>
        <v/>
      </c>
      <c r="C59" s="39" t="str">
        <f>'Service providers'!H69</f>
        <v/>
      </c>
      <c r="D59" s="39">
        <f>'Non-medical equipment-NSP'!CO68</f>
        <v>0</v>
      </c>
      <c r="E59" s="39">
        <f>'Non-medical equipment-NSP'!CP68</f>
        <v>0</v>
      </c>
      <c r="F59" s="39" t="e">
        <f t="shared" si="8"/>
        <v>#VALUE!</v>
      </c>
      <c r="G59" s="39" t="e">
        <f t="shared" si="9"/>
        <v>#VALUE!</v>
      </c>
      <c r="H59" s="39" t="str">
        <f>'Service providers'!I69</f>
        <v>Enter name of Site 14</v>
      </c>
      <c r="I59" s="39" t="str">
        <f>'Service providers'!O69</f>
        <v xml:space="preserve"> </v>
      </c>
      <c r="J59" s="43" t="str">
        <f>'Service providers'!P69</f>
        <v xml:space="preserve"> </v>
      </c>
      <c r="K59" s="39">
        <f>'Non-medical equipment-OST'!CO67</f>
        <v>0</v>
      </c>
      <c r="L59" s="39">
        <f>'Non-medical equipment-OST'!CP67</f>
        <v>0</v>
      </c>
      <c r="M59" s="39" t="e">
        <f t="shared" si="10"/>
        <v>#VALUE!</v>
      </c>
      <c r="N59" s="39" t="e">
        <f t="shared" si="11"/>
        <v>#VALUE!</v>
      </c>
      <c r="O59" s="39">
        <f>'Site overhead- NSP &amp; OST'!L72</f>
        <v>0</v>
      </c>
      <c r="P59" s="39">
        <f>'Site overhead- NSP &amp; OST'!M72</f>
        <v>0</v>
      </c>
      <c r="Q59" s="39" t="e">
        <f t="shared" si="12"/>
        <v>#VALUE!</v>
      </c>
      <c r="R59" s="39" t="e">
        <f t="shared" si="13"/>
        <v>#VALUE!</v>
      </c>
      <c r="S59" s="39">
        <f>'Site overhead- NSP &amp; OST'!L220</f>
        <v>0</v>
      </c>
      <c r="T59" s="39">
        <f>'Site overhead- NSP &amp; OST'!M220</f>
        <v>0</v>
      </c>
      <c r="U59" s="39" t="e">
        <f t="shared" si="14"/>
        <v>#VALUE!</v>
      </c>
      <c r="V59" s="39" t="e">
        <f t="shared" si="15"/>
        <v>#VALUE!</v>
      </c>
    </row>
    <row r="60" spans="1:22" x14ac:dyDescent="0.2">
      <c r="A60" s="39" t="str">
        <f>'Service providers'!A70</f>
        <v>Enter name of Site 15</v>
      </c>
      <c r="B60" s="39" t="str">
        <f>'Service providers'!G70</f>
        <v/>
      </c>
      <c r="C60" s="39" t="str">
        <f>'Service providers'!H70</f>
        <v/>
      </c>
      <c r="D60" s="39">
        <f>'Non-medical equipment-NSP'!CO69</f>
        <v>0</v>
      </c>
      <c r="E60" s="39">
        <f>'Non-medical equipment-NSP'!CP69</f>
        <v>0</v>
      </c>
      <c r="F60" s="39" t="e">
        <f t="shared" si="8"/>
        <v>#VALUE!</v>
      </c>
      <c r="G60" s="39" t="e">
        <f t="shared" si="9"/>
        <v>#VALUE!</v>
      </c>
      <c r="H60" s="39" t="str">
        <f>'Service providers'!I70</f>
        <v>Enter name of Site 15</v>
      </c>
      <c r="I60" s="39" t="str">
        <f>'Service providers'!O70</f>
        <v xml:space="preserve"> </v>
      </c>
      <c r="J60" s="43" t="str">
        <f>'Service providers'!P70</f>
        <v xml:space="preserve"> </v>
      </c>
      <c r="K60" s="39">
        <f>'Non-medical equipment-OST'!CO68</f>
        <v>0</v>
      </c>
      <c r="L60" s="39">
        <f>'Non-medical equipment-OST'!CP68</f>
        <v>0</v>
      </c>
      <c r="M60" s="39" t="e">
        <f t="shared" si="10"/>
        <v>#VALUE!</v>
      </c>
      <c r="N60" s="39" t="e">
        <f t="shared" si="11"/>
        <v>#VALUE!</v>
      </c>
      <c r="O60" s="39">
        <f>'Site overhead- NSP &amp; OST'!L73</f>
        <v>0</v>
      </c>
      <c r="P60" s="39">
        <f>'Site overhead- NSP &amp; OST'!M73</f>
        <v>0</v>
      </c>
      <c r="Q60" s="39" t="e">
        <f t="shared" si="12"/>
        <v>#VALUE!</v>
      </c>
      <c r="R60" s="39" t="e">
        <f t="shared" si="13"/>
        <v>#VALUE!</v>
      </c>
      <c r="S60" s="39">
        <f>'Site overhead- NSP &amp; OST'!L221</f>
        <v>0</v>
      </c>
      <c r="T60" s="39">
        <f>'Site overhead- NSP &amp; OST'!M221</f>
        <v>0</v>
      </c>
      <c r="U60" s="39" t="e">
        <f t="shared" si="14"/>
        <v>#VALUE!</v>
      </c>
      <c r="V60" s="39" t="e">
        <f t="shared" si="15"/>
        <v>#VALUE!</v>
      </c>
    </row>
    <row r="61" spans="1:22" x14ac:dyDescent="0.2">
      <c r="A61" s="39" t="str">
        <f>'Service providers'!A71</f>
        <v>Enter name of Site 16</v>
      </c>
      <c r="B61" s="39" t="str">
        <f>'Service providers'!G71</f>
        <v/>
      </c>
      <c r="C61" s="39" t="str">
        <f>'Service providers'!H71</f>
        <v/>
      </c>
      <c r="D61" s="39">
        <f>'Non-medical equipment-NSP'!CO70</f>
        <v>0</v>
      </c>
      <c r="E61" s="39">
        <f>'Non-medical equipment-NSP'!CP70</f>
        <v>0</v>
      </c>
      <c r="F61" s="39" t="e">
        <f t="shared" si="8"/>
        <v>#VALUE!</v>
      </c>
      <c r="G61" s="39" t="e">
        <f t="shared" si="9"/>
        <v>#VALUE!</v>
      </c>
      <c r="H61" s="39" t="str">
        <f>'Service providers'!I71</f>
        <v>Enter name of Site 16</v>
      </c>
      <c r="I61" s="39" t="str">
        <f>'Service providers'!O71</f>
        <v xml:space="preserve"> </v>
      </c>
      <c r="J61" s="43" t="str">
        <f>'Service providers'!P71</f>
        <v xml:space="preserve"> </v>
      </c>
      <c r="K61" s="39">
        <f>'Non-medical equipment-OST'!CO69</f>
        <v>0</v>
      </c>
      <c r="L61" s="39">
        <f>'Non-medical equipment-OST'!CP69</f>
        <v>0</v>
      </c>
      <c r="M61" s="39" t="e">
        <f t="shared" si="10"/>
        <v>#VALUE!</v>
      </c>
      <c r="N61" s="39" t="e">
        <f t="shared" si="11"/>
        <v>#VALUE!</v>
      </c>
      <c r="O61" s="39">
        <f>'Site overhead- NSP &amp; OST'!L74</f>
        <v>0</v>
      </c>
      <c r="P61" s="39">
        <f>'Site overhead- NSP &amp; OST'!M74</f>
        <v>0</v>
      </c>
      <c r="Q61" s="39" t="e">
        <f t="shared" si="12"/>
        <v>#VALUE!</v>
      </c>
      <c r="R61" s="39" t="e">
        <f t="shared" si="13"/>
        <v>#VALUE!</v>
      </c>
      <c r="S61" s="39">
        <f>'Site overhead- NSP &amp; OST'!L222</f>
        <v>0</v>
      </c>
      <c r="T61" s="39">
        <f>'Site overhead- NSP &amp; OST'!M222</f>
        <v>0</v>
      </c>
      <c r="U61" s="39" t="e">
        <f t="shared" si="14"/>
        <v>#VALUE!</v>
      </c>
      <c r="V61" s="39" t="e">
        <f t="shared" si="15"/>
        <v>#VALUE!</v>
      </c>
    </row>
    <row r="62" spans="1:22" x14ac:dyDescent="0.2">
      <c r="A62" s="39" t="str">
        <f>'Service providers'!A72</f>
        <v>Enter name of Site 17</v>
      </c>
      <c r="B62" s="39" t="str">
        <f>'Service providers'!G72</f>
        <v/>
      </c>
      <c r="C62" s="39" t="str">
        <f>'Service providers'!H72</f>
        <v/>
      </c>
      <c r="D62" s="39">
        <f>'Non-medical equipment-NSP'!CO71</f>
        <v>0</v>
      </c>
      <c r="E62" s="39">
        <f>'Non-medical equipment-NSP'!CP71</f>
        <v>0</v>
      </c>
      <c r="F62" s="39" t="e">
        <f t="shared" si="8"/>
        <v>#VALUE!</v>
      </c>
      <c r="G62" s="39" t="e">
        <f t="shared" si="9"/>
        <v>#VALUE!</v>
      </c>
      <c r="H62" s="39" t="str">
        <f>'Service providers'!I72</f>
        <v>Enter name of Site 17</v>
      </c>
      <c r="I62" s="39" t="str">
        <f>'Service providers'!O72</f>
        <v xml:space="preserve"> </v>
      </c>
      <c r="J62" s="43" t="str">
        <f>'Service providers'!P72</f>
        <v xml:space="preserve"> </v>
      </c>
      <c r="K62" s="39">
        <f>'Non-medical equipment-OST'!CO70</f>
        <v>0</v>
      </c>
      <c r="L62" s="39">
        <f>'Non-medical equipment-OST'!CP70</f>
        <v>0</v>
      </c>
      <c r="M62" s="39" t="e">
        <f t="shared" si="10"/>
        <v>#VALUE!</v>
      </c>
      <c r="N62" s="39" t="e">
        <f t="shared" si="11"/>
        <v>#VALUE!</v>
      </c>
      <c r="O62" s="39">
        <f>'Site overhead- NSP &amp; OST'!L75</f>
        <v>0</v>
      </c>
      <c r="P62" s="39">
        <f>'Site overhead- NSP &amp; OST'!M75</f>
        <v>0</v>
      </c>
      <c r="Q62" s="39" t="e">
        <f t="shared" si="12"/>
        <v>#VALUE!</v>
      </c>
      <c r="R62" s="39" t="e">
        <f t="shared" si="13"/>
        <v>#VALUE!</v>
      </c>
      <c r="S62" s="39">
        <f>'Site overhead- NSP &amp; OST'!L223</f>
        <v>0</v>
      </c>
      <c r="T62" s="39">
        <f>'Site overhead- NSP &amp; OST'!M223</f>
        <v>0</v>
      </c>
      <c r="U62" s="39" t="e">
        <f t="shared" si="14"/>
        <v>#VALUE!</v>
      </c>
      <c r="V62" s="39" t="e">
        <f t="shared" si="15"/>
        <v>#VALUE!</v>
      </c>
    </row>
    <row r="63" spans="1:22" x14ac:dyDescent="0.2">
      <c r="A63" s="39" t="str">
        <f>'Service providers'!A73</f>
        <v>Enter name of Site 18</v>
      </c>
      <c r="B63" s="39" t="str">
        <f>'Service providers'!G73</f>
        <v/>
      </c>
      <c r="C63" s="39" t="str">
        <f>'Service providers'!H73</f>
        <v/>
      </c>
      <c r="D63" s="39">
        <f>'Non-medical equipment-NSP'!CO72</f>
        <v>0</v>
      </c>
      <c r="E63" s="39">
        <f>'Non-medical equipment-NSP'!CP72</f>
        <v>0</v>
      </c>
      <c r="F63" s="39" t="e">
        <f t="shared" si="8"/>
        <v>#VALUE!</v>
      </c>
      <c r="G63" s="39" t="e">
        <f t="shared" si="9"/>
        <v>#VALUE!</v>
      </c>
      <c r="H63" s="39" t="str">
        <f>'Service providers'!I73</f>
        <v>Enter name of Site 18</v>
      </c>
      <c r="I63" s="39" t="str">
        <f>'Service providers'!O73</f>
        <v xml:space="preserve"> </v>
      </c>
      <c r="J63" s="43" t="str">
        <f>'Service providers'!P73</f>
        <v xml:space="preserve"> </v>
      </c>
      <c r="K63" s="39">
        <f>'Non-medical equipment-OST'!CO71</f>
        <v>0</v>
      </c>
      <c r="L63" s="39">
        <f>'Non-medical equipment-OST'!CP71</f>
        <v>0</v>
      </c>
      <c r="M63" s="39" t="e">
        <f t="shared" si="10"/>
        <v>#VALUE!</v>
      </c>
      <c r="N63" s="39" t="e">
        <f t="shared" si="11"/>
        <v>#VALUE!</v>
      </c>
      <c r="O63" s="39">
        <f>'Site overhead- NSP &amp; OST'!L76</f>
        <v>0</v>
      </c>
      <c r="P63" s="39">
        <f>'Site overhead- NSP &amp; OST'!M76</f>
        <v>0</v>
      </c>
      <c r="Q63" s="39" t="e">
        <f t="shared" si="12"/>
        <v>#VALUE!</v>
      </c>
      <c r="R63" s="39" t="e">
        <f t="shared" si="13"/>
        <v>#VALUE!</v>
      </c>
      <c r="S63" s="39">
        <f>'Site overhead- NSP &amp; OST'!L224</f>
        <v>0</v>
      </c>
      <c r="T63" s="39">
        <f>'Site overhead- NSP &amp; OST'!M224</f>
        <v>0</v>
      </c>
      <c r="U63" s="39" t="e">
        <f t="shared" si="14"/>
        <v>#VALUE!</v>
      </c>
      <c r="V63" s="39" t="e">
        <f t="shared" si="15"/>
        <v>#VALUE!</v>
      </c>
    </row>
    <row r="64" spans="1:22" x14ac:dyDescent="0.2">
      <c r="A64" s="39" t="str">
        <f>'Service providers'!A74</f>
        <v>Enter name of Site 19</v>
      </c>
      <c r="B64" s="39" t="str">
        <f>'Service providers'!G74</f>
        <v/>
      </c>
      <c r="C64" s="39" t="str">
        <f>'Service providers'!H74</f>
        <v/>
      </c>
      <c r="D64" s="39">
        <f>'Non-medical equipment-NSP'!CO73</f>
        <v>0</v>
      </c>
      <c r="E64" s="39">
        <f>'Non-medical equipment-NSP'!CP73</f>
        <v>0</v>
      </c>
      <c r="F64" s="39" t="e">
        <f t="shared" si="8"/>
        <v>#VALUE!</v>
      </c>
      <c r="G64" s="39" t="e">
        <f t="shared" si="9"/>
        <v>#VALUE!</v>
      </c>
      <c r="H64" s="39" t="str">
        <f>'Service providers'!I74</f>
        <v>Enter name of Site 19</v>
      </c>
      <c r="I64" s="39" t="str">
        <f>'Service providers'!O74</f>
        <v xml:space="preserve"> </v>
      </c>
      <c r="J64" s="43" t="str">
        <f>'Service providers'!P74</f>
        <v xml:space="preserve"> </v>
      </c>
      <c r="K64" s="39">
        <f>'Non-medical equipment-OST'!CO72</f>
        <v>0</v>
      </c>
      <c r="L64" s="39">
        <f>'Non-medical equipment-OST'!CP72</f>
        <v>0</v>
      </c>
      <c r="M64" s="39" t="e">
        <f t="shared" si="10"/>
        <v>#VALUE!</v>
      </c>
      <c r="N64" s="39" t="e">
        <f t="shared" si="11"/>
        <v>#VALUE!</v>
      </c>
      <c r="O64" s="39">
        <f>'Site overhead- NSP &amp; OST'!L77</f>
        <v>0</v>
      </c>
      <c r="P64" s="39">
        <f>'Site overhead- NSP &amp; OST'!M77</f>
        <v>0</v>
      </c>
      <c r="Q64" s="39" t="e">
        <f t="shared" si="12"/>
        <v>#VALUE!</v>
      </c>
      <c r="R64" s="39" t="e">
        <f t="shared" si="13"/>
        <v>#VALUE!</v>
      </c>
      <c r="S64" s="39">
        <f>'Site overhead- NSP &amp; OST'!L225</f>
        <v>0</v>
      </c>
      <c r="T64" s="39">
        <f>'Site overhead- NSP &amp; OST'!M225</f>
        <v>0</v>
      </c>
      <c r="U64" s="39" t="e">
        <f t="shared" si="14"/>
        <v>#VALUE!</v>
      </c>
      <c r="V64" s="39" t="e">
        <f t="shared" si="15"/>
        <v>#VALUE!</v>
      </c>
    </row>
    <row r="65" spans="1:22" x14ac:dyDescent="0.2">
      <c r="A65" s="39" t="str">
        <f>'Service providers'!A75</f>
        <v>Enter name of Site 20</v>
      </c>
      <c r="B65" s="39" t="str">
        <f>'Service providers'!G75</f>
        <v/>
      </c>
      <c r="C65" s="39" t="str">
        <f>'Service providers'!H75</f>
        <v/>
      </c>
      <c r="D65" s="39">
        <f>'Non-medical equipment-NSP'!CO74</f>
        <v>0</v>
      </c>
      <c r="E65" s="39">
        <f>'Non-medical equipment-NSP'!CP74</f>
        <v>0</v>
      </c>
      <c r="F65" s="39" t="e">
        <f t="shared" si="8"/>
        <v>#VALUE!</v>
      </c>
      <c r="G65" s="39" t="e">
        <f t="shared" si="9"/>
        <v>#VALUE!</v>
      </c>
      <c r="H65" s="39" t="str">
        <f>'Service providers'!I75</f>
        <v>Enter name of Site 20</v>
      </c>
      <c r="I65" s="39" t="str">
        <f>'Service providers'!O75</f>
        <v xml:space="preserve"> </v>
      </c>
      <c r="J65" s="43" t="str">
        <f>'Service providers'!P75</f>
        <v xml:space="preserve"> </v>
      </c>
      <c r="K65" s="39">
        <f>'Non-medical equipment-OST'!CO73</f>
        <v>0</v>
      </c>
      <c r="L65" s="39">
        <f>'Non-medical equipment-OST'!CP73</f>
        <v>0</v>
      </c>
      <c r="M65" s="39" t="e">
        <f t="shared" si="10"/>
        <v>#VALUE!</v>
      </c>
      <c r="N65" s="39" t="e">
        <f t="shared" si="11"/>
        <v>#VALUE!</v>
      </c>
      <c r="O65" s="39">
        <f>'Site overhead- NSP &amp; OST'!L78</f>
        <v>0</v>
      </c>
      <c r="P65" s="39">
        <f>'Site overhead- NSP &amp; OST'!M78</f>
        <v>0</v>
      </c>
      <c r="Q65" s="39" t="e">
        <f t="shared" si="12"/>
        <v>#VALUE!</v>
      </c>
      <c r="R65" s="39" t="e">
        <f t="shared" si="13"/>
        <v>#VALUE!</v>
      </c>
      <c r="S65" s="39">
        <f>'Site overhead- NSP &amp; OST'!L226</f>
        <v>0</v>
      </c>
      <c r="T65" s="39">
        <f>'Site overhead- NSP &amp; OST'!M226</f>
        <v>0</v>
      </c>
      <c r="U65" s="39" t="e">
        <f t="shared" si="14"/>
        <v>#VALUE!</v>
      </c>
      <c r="V65" s="39" t="e">
        <f t="shared" si="15"/>
        <v>#VALUE!</v>
      </c>
    </row>
    <row r="66" spans="1:22" x14ac:dyDescent="0.2">
      <c r="A66" s="39" t="str">
        <f>'Service providers'!A76</f>
        <v>Enter name here</v>
      </c>
      <c r="B66" s="39" t="str">
        <f>'Service providers'!G76</f>
        <v/>
      </c>
      <c r="C66" s="39" t="str">
        <f>'Service providers'!H76</f>
        <v/>
      </c>
      <c r="D66" s="39">
        <f>'Non-medical equipment-NSP'!CO75</f>
        <v>0</v>
      </c>
      <c r="E66" s="39">
        <f>'Non-medical equipment-NSP'!CP75</f>
        <v>0</v>
      </c>
      <c r="F66" s="39" t="e">
        <f t="shared" ref="F66:F86" si="16">B66*D66</f>
        <v>#VALUE!</v>
      </c>
      <c r="G66" s="39" t="e">
        <f t="shared" ref="G66:G86" si="17">C66*E66</f>
        <v>#VALUE!</v>
      </c>
      <c r="H66" s="39" t="str">
        <f>'Service providers'!I76</f>
        <v>Enter name here</v>
      </c>
      <c r="I66" s="39" t="str">
        <f>'Service providers'!O76</f>
        <v xml:space="preserve"> </v>
      </c>
      <c r="J66" s="43" t="str">
        <f>'Service providers'!P76</f>
        <v xml:space="preserve"> </v>
      </c>
      <c r="K66" s="39">
        <f>'Non-medical equipment-OST'!CO74</f>
        <v>0</v>
      </c>
      <c r="L66" s="39">
        <f>'Non-medical equipment-OST'!CP74</f>
        <v>0</v>
      </c>
      <c r="M66" s="39" t="e">
        <f t="shared" ref="M66:M86" si="18">I66*K66</f>
        <v>#VALUE!</v>
      </c>
      <c r="N66" s="39" t="e">
        <f t="shared" ref="N66:N86" si="19">J66*L66</f>
        <v>#VALUE!</v>
      </c>
      <c r="O66" s="39">
        <f>'Site overhead- NSP &amp; OST'!L79</f>
        <v>0</v>
      </c>
      <c r="P66" s="39">
        <f>'Site overhead- NSP &amp; OST'!M79</f>
        <v>0</v>
      </c>
      <c r="Q66" s="39" t="e">
        <f t="shared" ref="Q66:Q86" si="20">O66*B66</f>
        <v>#VALUE!</v>
      </c>
      <c r="R66" s="39" t="e">
        <f t="shared" ref="R66:R86" si="21">P66*C66</f>
        <v>#VALUE!</v>
      </c>
      <c r="S66" s="39">
        <f>'Site overhead- NSP &amp; OST'!L227</f>
        <v>0</v>
      </c>
      <c r="T66" s="39">
        <f>'Site overhead- NSP &amp; OST'!M227</f>
        <v>0</v>
      </c>
      <c r="U66" s="39" t="e">
        <f t="shared" ref="U66:U86" si="22">S66*I66</f>
        <v>#VALUE!</v>
      </c>
      <c r="V66" s="39" t="e">
        <f t="shared" ref="V66:V86" si="23">T66*J66</f>
        <v>#VALUE!</v>
      </c>
    </row>
    <row r="67" spans="1:22" x14ac:dyDescent="0.2">
      <c r="A67" s="39" t="str">
        <f>'Service providers'!A77</f>
        <v>Enter name of Site 1</v>
      </c>
      <c r="B67" s="39" t="str">
        <f>'Service providers'!G77</f>
        <v/>
      </c>
      <c r="C67" s="39" t="str">
        <f>'Service providers'!H77</f>
        <v/>
      </c>
      <c r="D67" s="39">
        <f>'Non-medical equipment-NSP'!CO76</f>
        <v>0</v>
      </c>
      <c r="E67" s="39">
        <f>'Non-medical equipment-NSP'!CP76</f>
        <v>0</v>
      </c>
      <c r="F67" s="39" t="e">
        <f t="shared" si="16"/>
        <v>#VALUE!</v>
      </c>
      <c r="G67" s="39" t="e">
        <f t="shared" si="17"/>
        <v>#VALUE!</v>
      </c>
      <c r="H67" s="39" t="str">
        <f>'Service providers'!I77</f>
        <v>Enter name of Site 1</v>
      </c>
      <c r="I67" s="39" t="str">
        <f>'Service providers'!O77</f>
        <v xml:space="preserve"> </v>
      </c>
      <c r="J67" s="43" t="str">
        <f>'Service providers'!P77</f>
        <v xml:space="preserve"> </v>
      </c>
      <c r="K67" s="39">
        <f>'Non-medical equipment-OST'!CO75</f>
        <v>0</v>
      </c>
      <c r="L67" s="39">
        <f>'Non-medical equipment-OST'!CP75</f>
        <v>0</v>
      </c>
      <c r="M67" s="39" t="e">
        <f t="shared" si="18"/>
        <v>#VALUE!</v>
      </c>
      <c r="N67" s="39" t="e">
        <f t="shared" si="19"/>
        <v>#VALUE!</v>
      </c>
      <c r="O67" s="39">
        <f>'Site overhead- NSP &amp; OST'!L80</f>
        <v>0</v>
      </c>
      <c r="P67" s="39">
        <f>'Site overhead- NSP &amp; OST'!M80</f>
        <v>0</v>
      </c>
      <c r="Q67" s="39" t="e">
        <f t="shared" si="20"/>
        <v>#VALUE!</v>
      </c>
      <c r="R67" s="39" t="e">
        <f t="shared" si="21"/>
        <v>#VALUE!</v>
      </c>
      <c r="S67" s="39">
        <f>'Site overhead- NSP &amp; OST'!L228</f>
        <v>0</v>
      </c>
      <c r="T67" s="39">
        <f>'Site overhead- NSP &amp; OST'!M228</f>
        <v>0</v>
      </c>
      <c r="U67" s="39" t="e">
        <f t="shared" si="22"/>
        <v>#VALUE!</v>
      </c>
      <c r="V67" s="39" t="e">
        <f t="shared" si="23"/>
        <v>#VALUE!</v>
      </c>
    </row>
    <row r="68" spans="1:22" x14ac:dyDescent="0.2">
      <c r="A68" s="39" t="str">
        <f>'Service providers'!A78</f>
        <v>Enter name of Site 2</v>
      </c>
      <c r="B68" s="39" t="str">
        <f>'Service providers'!G78</f>
        <v/>
      </c>
      <c r="C68" s="39" t="str">
        <f>'Service providers'!H78</f>
        <v/>
      </c>
      <c r="D68" s="39">
        <f>'Non-medical equipment-NSP'!CO77</f>
        <v>0</v>
      </c>
      <c r="E68" s="39">
        <f>'Non-medical equipment-NSP'!CP77</f>
        <v>0</v>
      </c>
      <c r="F68" s="39" t="e">
        <f t="shared" si="16"/>
        <v>#VALUE!</v>
      </c>
      <c r="G68" s="39" t="e">
        <f t="shared" si="17"/>
        <v>#VALUE!</v>
      </c>
      <c r="H68" s="39" t="str">
        <f>'Service providers'!I78</f>
        <v>Enter name of Site 2</v>
      </c>
      <c r="I68" s="39" t="str">
        <f>'Service providers'!O78</f>
        <v xml:space="preserve"> </v>
      </c>
      <c r="J68" s="43" t="str">
        <f>'Service providers'!P78</f>
        <v xml:space="preserve"> </v>
      </c>
      <c r="K68" s="39">
        <f>'Non-medical equipment-OST'!CO76</f>
        <v>0</v>
      </c>
      <c r="L68" s="39">
        <f>'Non-medical equipment-OST'!CP76</f>
        <v>0</v>
      </c>
      <c r="M68" s="39" t="e">
        <f t="shared" si="18"/>
        <v>#VALUE!</v>
      </c>
      <c r="N68" s="39" t="e">
        <f t="shared" si="19"/>
        <v>#VALUE!</v>
      </c>
      <c r="O68" s="39">
        <f>'Site overhead- NSP &amp; OST'!L81</f>
        <v>0</v>
      </c>
      <c r="P68" s="39">
        <f>'Site overhead- NSP &amp; OST'!M81</f>
        <v>0</v>
      </c>
      <c r="Q68" s="39" t="e">
        <f t="shared" si="20"/>
        <v>#VALUE!</v>
      </c>
      <c r="R68" s="39" t="e">
        <f t="shared" si="21"/>
        <v>#VALUE!</v>
      </c>
      <c r="S68" s="39">
        <f>'Site overhead- NSP &amp; OST'!L229</f>
        <v>0</v>
      </c>
      <c r="T68" s="39">
        <f>'Site overhead- NSP &amp; OST'!M229</f>
        <v>0</v>
      </c>
      <c r="U68" s="39" t="e">
        <f t="shared" si="22"/>
        <v>#VALUE!</v>
      </c>
      <c r="V68" s="39" t="e">
        <f t="shared" si="23"/>
        <v>#VALUE!</v>
      </c>
    </row>
    <row r="69" spans="1:22" x14ac:dyDescent="0.2">
      <c r="A69" s="39" t="str">
        <f>'Service providers'!A79</f>
        <v>Enter name of Site 3</v>
      </c>
      <c r="B69" s="39" t="str">
        <f>'Service providers'!G79</f>
        <v/>
      </c>
      <c r="C69" s="39" t="str">
        <f>'Service providers'!H79</f>
        <v/>
      </c>
      <c r="D69" s="39">
        <f>'Non-medical equipment-NSP'!CO78</f>
        <v>0</v>
      </c>
      <c r="E69" s="39">
        <f>'Non-medical equipment-NSP'!CP78</f>
        <v>0</v>
      </c>
      <c r="F69" s="39" t="e">
        <f t="shared" si="16"/>
        <v>#VALUE!</v>
      </c>
      <c r="G69" s="39" t="e">
        <f t="shared" si="17"/>
        <v>#VALUE!</v>
      </c>
      <c r="H69" s="39" t="str">
        <f>'Service providers'!I79</f>
        <v>Enter name of Site 3</v>
      </c>
      <c r="I69" s="39" t="str">
        <f>'Service providers'!O79</f>
        <v xml:space="preserve"> </v>
      </c>
      <c r="J69" s="43" t="str">
        <f>'Service providers'!P79</f>
        <v xml:space="preserve"> </v>
      </c>
      <c r="K69" s="39">
        <f>'Non-medical equipment-OST'!CO77</f>
        <v>0</v>
      </c>
      <c r="L69" s="39">
        <f>'Non-medical equipment-OST'!CP77</f>
        <v>0</v>
      </c>
      <c r="M69" s="39" t="e">
        <f t="shared" si="18"/>
        <v>#VALUE!</v>
      </c>
      <c r="N69" s="39" t="e">
        <f t="shared" si="19"/>
        <v>#VALUE!</v>
      </c>
      <c r="O69" s="39">
        <f>'Site overhead- NSP &amp; OST'!L82</f>
        <v>0</v>
      </c>
      <c r="P69" s="39">
        <f>'Site overhead- NSP &amp; OST'!M82</f>
        <v>0</v>
      </c>
      <c r="Q69" s="39" t="e">
        <f t="shared" si="20"/>
        <v>#VALUE!</v>
      </c>
      <c r="R69" s="39" t="e">
        <f t="shared" si="21"/>
        <v>#VALUE!</v>
      </c>
      <c r="S69" s="39">
        <f>'Site overhead- NSP &amp; OST'!L230</f>
        <v>0</v>
      </c>
      <c r="T69" s="39">
        <f>'Site overhead- NSP &amp; OST'!M230</f>
        <v>0</v>
      </c>
      <c r="U69" s="39" t="e">
        <f t="shared" si="22"/>
        <v>#VALUE!</v>
      </c>
      <c r="V69" s="39" t="e">
        <f t="shared" si="23"/>
        <v>#VALUE!</v>
      </c>
    </row>
    <row r="70" spans="1:22" x14ac:dyDescent="0.2">
      <c r="A70" s="39" t="str">
        <f>'Service providers'!A80</f>
        <v>Enter name of Site 4</v>
      </c>
      <c r="B70" s="39" t="str">
        <f>'Service providers'!G80</f>
        <v/>
      </c>
      <c r="C70" s="39" t="str">
        <f>'Service providers'!H80</f>
        <v/>
      </c>
      <c r="D70" s="39">
        <f>'Non-medical equipment-NSP'!CO79</f>
        <v>0</v>
      </c>
      <c r="E70" s="39">
        <f>'Non-medical equipment-NSP'!CP79</f>
        <v>0</v>
      </c>
      <c r="F70" s="39" t="e">
        <f t="shared" si="16"/>
        <v>#VALUE!</v>
      </c>
      <c r="G70" s="39" t="e">
        <f t="shared" si="17"/>
        <v>#VALUE!</v>
      </c>
      <c r="H70" s="39" t="str">
        <f>'Service providers'!I80</f>
        <v>Enter name of Site 4</v>
      </c>
      <c r="I70" s="39" t="str">
        <f>'Service providers'!O80</f>
        <v xml:space="preserve"> </v>
      </c>
      <c r="J70" s="43" t="str">
        <f>'Service providers'!P80</f>
        <v xml:space="preserve"> </v>
      </c>
      <c r="K70" s="39">
        <f>'Non-medical equipment-OST'!CO78</f>
        <v>0</v>
      </c>
      <c r="L70" s="39">
        <f>'Non-medical equipment-OST'!CP78</f>
        <v>0</v>
      </c>
      <c r="M70" s="39" t="e">
        <f t="shared" si="18"/>
        <v>#VALUE!</v>
      </c>
      <c r="N70" s="39" t="e">
        <f t="shared" si="19"/>
        <v>#VALUE!</v>
      </c>
      <c r="O70" s="39">
        <f>'Site overhead- NSP &amp; OST'!L83</f>
        <v>0</v>
      </c>
      <c r="P70" s="39">
        <f>'Site overhead- NSP &amp; OST'!M83</f>
        <v>0</v>
      </c>
      <c r="Q70" s="39" t="e">
        <f t="shared" si="20"/>
        <v>#VALUE!</v>
      </c>
      <c r="R70" s="39" t="e">
        <f t="shared" si="21"/>
        <v>#VALUE!</v>
      </c>
      <c r="S70" s="39">
        <f>'Site overhead- NSP &amp; OST'!L231</f>
        <v>0</v>
      </c>
      <c r="T70" s="39">
        <f>'Site overhead- NSP &amp; OST'!M231</f>
        <v>0</v>
      </c>
      <c r="U70" s="39" t="e">
        <f t="shared" si="22"/>
        <v>#VALUE!</v>
      </c>
      <c r="V70" s="39" t="e">
        <f t="shared" si="23"/>
        <v>#VALUE!</v>
      </c>
    </row>
    <row r="71" spans="1:22" x14ac:dyDescent="0.2">
      <c r="A71" s="39" t="str">
        <f>'Service providers'!A81</f>
        <v>Enter name of Site 5</v>
      </c>
      <c r="B71" s="39" t="str">
        <f>'Service providers'!G81</f>
        <v/>
      </c>
      <c r="C71" s="39" t="str">
        <f>'Service providers'!H81</f>
        <v/>
      </c>
      <c r="D71" s="39">
        <f>'Non-medical equipment-NSP'!CO80</f>
        <v>0</v>
      </c>
      <c r="E71" s="39">
        <f>'Non-medical equipment-NSP'!CP80</f>
        <v>0</v>
      </c>
      <c r="F71" s="39" t="e">
        <f t="shared" si="16"/>
        <v>#VALUE!</v>
      </c>
      <c r="G71" s="39" t="e">
        <f t="shared" si="17"/>
        <v>#VALUE!</v>
      </c>
      <c r="H71" s="39" t="str">
        <f>'Service providers'!I81</f>
        <v>Enter name of Site 5</v>
      </c>
      <c r="I71" s="39" t="str">
        <f>'Service providers'!O81</f>
        <v xml:space="preserve"> </v>
      </c>
      <c r="J71" s="43" t="str">
        <f>'Service providers'!P81</f>
        <v xml:space="preserve"> </v>
      </c>
      <c r="K71" s="39">
        <f>'Non-medical equipment-OST'!CO79</f>
        <v>0</v>
      </c>
      <c r="L71" s="39">
        <f>'Non-medical equipment-OST'!CP79</f>
        <v>0</v>
      </c>
      <c r="M71" s="39" t="e">
        <f t="shared" si="18"/>
        <v>#VALUE!</v>
      </c>
      <c r="N71" s="39" t="e">
        <f t="shared" si="19"/>
        <v>#VALUE!</v>
      </c>
      <c r="O71" s="39">
        <f>'Site overhead- NSP &amp; OST'!L84</f>
        <v>0</v>
      </c>
      <c r="P71" s="39">
        <f>'Site overhead- NSP &amp; OST'!M84</f>
        <v>0</v>
      </c>
      <c r="Q71" s="39" t="e">
        <f t="shared" si="20"/>
        <v>#VALUE!</v>
      </c>
      <c r="R71" s="39" t="e">
        <f t="shared" si="21"/>
        <v>#VALUE!</v>
      </c>
      <c r="S71" s="39">
        <f>'Site overhead- NSP &amp; OST'!L232</f>
        <v>0</v>
      </c>
      <c r="T71" s="39">
        <f>'Site overhead- NSP &amp; OST'!M232</f>
        <v>0</v>
      </c>
      <c r="U71" s="39" t="e">
        <f t="shared" si="22"/>
        <v>#VALUE!</v>
      </c>
      <c r="V71" s="39" t="e">
        <f t="shared" si="23"/>
        <v>#VALUE!</v>
      </c>
    </row>
    <row r="72" spans="1:22" x14ac:dyDescent="0.2">
      <c r="A72" s="39" t="str">
        <f>'Service providers'!A82</f>
        <v>Enter name of Site 6</v>
      </c>
      <c r="B72" s="39" t="str">
        <f>'Service providers'!G82</f>
        <v/>
      </c>
      <c r="C72" s="39" t="str">
        <f>'Service providers'!H82</f>
        <v/>
      </c>
      <c r="D72" s="39">
        <f>'Non-medical equipment-NSP'!CO81</f>
        <v>0</v>
      </c>
      <c r="E72" s="39">
        <f>'Non-medical equipment-NSP'!CP81</f>
        <v>0</v>
      </c>
      <c r="F72" s="39" t="e">
        <f t="shared" si="16"/>
        <v>#VALUE!</v>
      </c>
      <c r="G72" s="39" t="e">
        <f t="shared" si="17"/>
        <v>#VALUE!</v>
      </c>
      <c r="H72" s="39" t="str">
        <f>'Service providers'!I82</f>
        <v>Enter name of Site 6</v>
      </c>
      <c r="I72" s="39" t="str">
        <f>'Service providers'!O82</f>
        <v xml:space="preserve"> </v>
      </c>
      <c r="J72" s="43" t="str">
        <f>'Service providers'!P82</f>
        <v xml:space="preserve"> </v>
      </c>
      <c r="K72" s="39">
        <f>'Non-medical equipment-OST'!CO80</f>
        <v>0</v>
      </c>
      <c r="L72" s="39">
        <f>'Non-medical equipment-OST'!CP80</f>
        <v>0</v>
      </c>
      <c r="M72" s="39" t="e">
        <f t="shared" si="18"/>
        <v>#VALUE!</v>
      </c>
      <c r="N72" s="39" t="e">
        <f t="shared" si="19"/>
        <v>#VALUE!</v>
      </c>
      <c r="O72" s="39">
        <f>'Site overhead- NSP &amp; OST'!L85</f>
        <v>0</v>
      </c>
      <c r="P72" s="39">
        <f>'Site overhead- NSP &amp; OST'!M85</f>
        <v>0</v>
      </c>
      <c r="Q72" s="39" t="e">
        <f t="shared" si="20"/>
        <v>#VALUE!</v>
      </c>
      <c r="R72" s="39" t="e">
        <f t="shared" si="21"/>
        <v>#VALUE!</v>
      </c>
      <c r="S72" s="39">
        <f>'Site overhead- NSP &amp; OST'!L233</f>
        <v>0</v>
      </c>
      <c r="T72" s="39">
        <f>'Site overhead- NSP &amp; OST'!M233</f>
        <v>0</v>
      </c>
      <c r="U72" s="39" t="e">
        <f t="shared" si="22"/>
        <v>#VALUE!</v>
      </c>
      <c r="V72" s="39" t="e">
        <f t="shared" si="23"/>
        <v>#VALUE!</v>
      </c>
    </row>
    <row r="73" spans="1:22" x14ac:dyDescent="0.2">
      <c r="A73" s="39" t="str">
        <f>'Service providers'!A83</f>
        <v>Enter name of Site 7</v>
      </c>
      <c r="B73" s="39" t="str">
        <f>'Service providers'!G83</f>
        <v/>
      </c>
      <c r="C73" s="39" t="str">
        <f>'Service providers'!H83</f>
        <v/>
      </c>
      <c r="D73" s="39">
        <f>'Non-medical equipment-NSP'!CO82</f>
        <v>0</v>
      </c>
      <c r="E73" s="39">
        <f>'Non-medical equipment-NSP'!CP82</f>
        <v>0</v>
      </c>
      <c r="F73" s="39" t="e">
        <f t="shared" si="16"/>
        <v>#VALUE!</v>
      </c>
      <c r="G73" s="39" t="e">
        <f t="shared" si="17"/>
        <v>#VALUE!</v>
      </c>
      <c r="H73" s="39" t="str">
        <f>'Service providers'!I83</f>
        <v>Enter name of Site 7</v>
      </c>
      <c r="I73" s="39" t="str">
        <f>'Service providers'!O83</f>
        <v xml:space="preserve"> </v>
      </c>
      <c r="J73" s="43" t="str">
        <f>'Service providers'!P83</f>
        <v xml:space="preserve"> </v>
      </c>
      <c r="K73" s="39">
        <f>'Non-medical equipment-OST'!CO81</f>
        <v>0</v>
      </c>
      <c r="L73" s="39">
        <f>'Non-medical equipment-OST'!CP81</f>
        <v>0</v>
      </c>
      <c r="M73" s="39" t="e">
        <f t="shared" si="18"/>
        <v>#VALUE!</v>
      </c>
      <c r="N73" s="39" t="e">
        <f t="shared" si="19"/>
        <v>#VALUE!</v>
      </c>
      <c r="O73" s="39">
        <f>'Site overhead- NSP &amp; OST'!L86</f>
        <v>0</v>
      </c>
      <c r="P73" s="39">
        <f>'Site overhead- NSP &amp; OST'!M86</f>
        <v>0</v>
      </c>
      <c r="Q73" s="39" t="e">
        <f t="shared" si="20"/>
        <v>#VALUE!</v>
      </c>
      <c r="R73" s="39" t="e">
        <f t="shared" si="21"/>
        <v>#VALUE!</v>
      </c>
      <c r="S73" s="39">
        <f>'Site overhead- NSP &amp; OST'!L234</f>
        <v>0</v>
      </c>
      <c r="T73" s="39">
        <f>'Site overhead- NSP &amp; OST'!M234</f>
        <v>0</v>
      </c>
      <c r="U73" s="39" t="e">
        <f t="shared" si="22"/>
        <v>#VALUE!</v>
      </c>
      <c r="V73" s="39" t="e">
        <f t="shared" si="23"/>
        <v>#VALUE!</v>
      </c>
    </row>
    <row r="74" spans="1:22" x14ac:dyDescent="0.2">
      <c r="A74" s="39" t="str">
        <f>'Service providers'!A84</f>
        <v>Enter name of Site 8</v>
      </c>
      <c r="B74" s="39" t="str">
        <f>'Service providers'!G84</f>
        <v/>
      </c>
      <c r="C74" s="39" t="str">
        <f>'Service providers'!H84</f>
        <v/>
      </c>
      <c r="D74" s="39">
        <f>'Non-medical equipment-NSP'!CO83</f>
        <v>0</v>
      </c>
      <c r="E74" s="39">
        <f>'Non-medical equipment-NSP'!CP83</f>
        <v>0</v>
      </c>
      <c r="F74" s="39" t="e">
        <f t="shared" si="16"/>
        <v>#VALUE!</v>
      </c>
      <c r="G74" s="39" t="e">
        <f t="shared" si="17"/>
        <v>#VALUE!</v>
      </c>
      <c r="H74" s="39" t="str">
        <f>'Service providers'!I84</f>
        <v>Enter name of Site 8</v>
      </c>
      <c r="I74" s="39" t="str">
        <f>'Service providers'!O84</f>
        <v xml:space="preserve"> </v>
      </c>
      <c r="J74" s="43" t="str">
        <f>'Service providers'!P84</f>
        <v xml:space="preserve"> </v>
      </c>
      <c r="K74" s="39">
        <f>'Non-medical equipment-OST'!CO82</f>
        <v>0</v>
      </c>
      <c r="L74" s="39">
        <f>'Non-medical equipment-OST'!CP82</f>
        <v>0</v>
      </c>
      <c r="M74" s="39" t="e">
        <f t="shared" si="18"/>
        <v>#VALUE!</v>
      </c>
      <c r="N74" s="39" t="e">
        <f t="shared" si="19"/>
        <v>#VALUE!</v>
      </c>
      <c r="O74" s="39">
        <f>'Site overhead- NSP &amp; OST'!L87</f>
        <v>0</v>
      </c>
      <c r="P74" s="39">
        <f>'Site overhead- NSP &amp; OST'!M87</f>
        <v>0</v>
      </c>
      <c r="Q74" s="39" t="e">
        <f t="shared" si="20"/>
        <v>#VALUE!</v>
      </c>
      <c r="R74" s="39" t="e">
        <f t="shared" si="21"/>
        <v>#VALUE!</v>
      </c>
      <c r="S74" s="39">
        <f>'Site overhead- NSP &amp; OST'!L235</f>
        <v>0</v>
      </c>
      <c r="T74" s="39">
        <f>'Site overhead- NSP &amp; OST'!M235</f>
        <v>0</v>
      </c>
      <c r="U74" s="39" t="e">
        <f t="shared" si="22"/>
        <v>#VALUE!</v>
      </c>
      <c r="V74" s="39" t="e">
        <f t="shared" si="23"/>
        <v>#VALUE!</v>
      </c>
    </row>
    <row r="75" spans="1:22" x14ac:dyDescent="0.2">
      <c r="A75" s="39" t="str">
        <f>'Service providers'!A85</f>
        <v>Enter name of Site 9</v>
      </c>
      <c r="B75" s="39" t="str">
        <f>'Service providers'!G85</f>
        <v/>
      </c>
      <c r="C75" s="39" t="str">
        <f>'Service providers'!H85</f>
        <v/>
      </c>
      <c r="D75" s="39">
        <f>'Non-medical equipment-NSP'!CO84</f>
        <v>0</v>
      </c>
      <c r="E75" s="39">
        <f>'Non-medical equipment-NSP'!CP84</f>
        <v>0</v>
      </c>
      <c r="F75" s="39" t="e">
        <f t="shared" si="16"/>
        <v>#VALUE!</v>
      </c>
      <c r="G75" s="39" t="e">
        <f t="shared" si="17"/>
        <v>#VALUE!</v>
      </c>
      <c r="H75" s="39" t="str">
        <f>'Service providers'!I85</f>
        <v>Enter name of Site 9</v>
      </c>
      <c r="I75" s="39" t="str">
        <f>'Service providers'!O85</f>
        <v xml:space="preserve"> </v>
      </c>
      <c r="J75" s="43" t="str">
        <f>'Service providers'!P85</f>
        <v xml:space="preserve"> </v>
      </c>
      <c r="K75" s="39">
        <f>'Non-medical equipment-OST'!CO83</f>
        <v>0</v>
      </c>
      <c r="L75" s="39">
        <f>'Non-medical equipment-OST'!CP83</f>
        <v>0</v>
      </c>
      <c r="M75" s="39" t="e">
        <f t="shared" si="18"/>
        <v>#VALUE!</v>
      </c>
      <c r="N75" s="39" t="e">
        <f t="shared" si="19"/>
        <v>#VALUE!</v>
      </c>
      <c r="O75" s="39">
        <f>'Site overhead- NSP &amp; OST'!L88</f>
        <v>0</v>
      </c>
      <c r="P75" s="39">
        <f>'Site overhead- NSP &amp; OST'!M88</f>
        <v>0</v>
      </c>
      <c r="Q75" s="39" t="e">
        <f t="shared" si="20"/>
        <v>#VALUE!</v>
      </c>
      <c r="R75" s="39" t="e">
        <f t="shared" si="21"/>
        <v>#VALUE!</v>
      </c>
      <c r="S75" s="39">
        <f>'Site overhead- NSP &amp; OST'!L236</f>
        <v>0</v>
      </c>
      <c r="T75" s="39">
        <f>'Site overhead- NSP &amp; OST'!M236</f>
        <v>0</v>
      </c>
      <c r="U75" s="39" t="e">
        <f t="shared" si="22"/>
        <v>#VALUE!</v>
      </c>
      <c r="V75" s="39" t="e">
        <f t="shared" si="23"/>
        <v>#VALUE!</v>
      </c>
    </row>
    <row r="76" spans="1:22" x14ac:dyDescent="0.2">
      <c r="A76" s="39" t="str">
        <f>'Service providers'!A86</f>
        <v>Enter name of Site 10</v>
      </c>
      <c r="B76" s="39" t="str">
        <f>'Service providers'!G86</f>
        <v/>
      </c>
      <c r="C76" s="39" t="str">
        <f>'Service providers'!H86</f>
        <v/>
      </c>
      <c r="D76" s="39">
        <f>'Non-medical equipment-NSP'!CO85</f>
        <v>0</v>
      </c>
      <c r="E76" s="39">
        <f>'Non-medical equipment-NSP'!CP85</f>
        <v>0</v>
      </c>
      <c r="F76" s="39" t="e">
        <f t="shared" si="16"/>
        <v>#VALUE!</v>
      </c>
      <c r="G76" s="39" t="e">
        <f t="shared" si="17"/>
        <v>#VALUE!</v>
      </c>
      <c r="H76" s="39" t="str">
        <f>'Service providers'!I86</f>
        <v>Enter name of Site 10</v>
      </c>
      <c r="I76" s="39" t="str">
        <f>'Service providers'!O86</f>
        <v xml:space="preserve"> </v>
      </c>
      <c r="J76" s="43" t="str">
        <f>'Service providers'!P86</f>
        <v xml:space="preserve"> </v>
      </c>
      <c r="K76" s="39">
        <f>'Non-medical equipment-OST'!CO84</f>
        <v>0</v>
      </c>
      <c r="L76" s="39">
        <f>'Non-medical equipment-OST'!CP84</f>
        <v>0</v>
      </c>
      <c r="M76" s="39" t="e">
        <f t="shared" si="18"/>
        <v>#VALUE!</v>
      </c>
      <c r="N76" s="39" t="e">
        <f t="shared" si="19"/>
        <v>#VALUE!</v>
      </c>
      <c r="O76" s="39">
        <f>'Site overhead- NSP &amp; OST'!L89</f>
        <v>0</v>
      </c>
      <c r="P76" s="39">
        <f>'Site overhead- NSP &amp; OST'!M89</f>
        <v>0</v>
      </c>
      <c r="Q76" s="39" t="e">
        <f t="shared" si="20"/>
        <v>#VALUE!</v>
      </c>
      <c r="R76" s="39" t="e">
        <f t="shared" si="21"/>
        <v>#VALUE!</v>
      </c>
      <c r="S76" s="39">
        <f>'Site overhead- NSP &amp; OST'!L237</f>
        <v>0</v>
      </c>
      <c r="T76" s="39">
        <f>'Site overhead- NSP &amp; OST'!M237</f>
        <v>0</v>
      </c>
      <c r="U76" s="39" t="e">
        <f t="shared" si="22"/>
        <v>#VALUE!</v>
      </c>
      <c r="V76" s="39" t="e">
        <f t="shared" si="23"/>
        <v>#VALUE!</v>
      </c>
    </row>
    <row r="77" spans="1:22" x14ac:dyDescent="0.2">
      <c r="A77" s="39" t="str">
        <f>'Service providers'!A87</f>
        <v>Enter name of Site 11</v>
      </c>
      <c r="B77" s="39" t="str">
        <f>'Service providers'!G87</f>
        <v/>
      </c>
      <c r="C77" s="39" t="str">
        <f>'Service providers'!H87</f>
        <v/>
      </c>
      <c r="D77" s="39">
        <f>'Non-medical equipment-NSP'!CO86</f>
        <v>0</v>
      </c>
      <c r="E77" s="39">
        <f>'Non-medical equipment-NSP'!CP86</f>
        <v>0</v>
      </c>
      <c r="F77" s="39" t="e">
        <f t="shared" si="16"/>
        <v>#VALUE!</v>
      </c>
      <c r="G77" s="39" t="e">
        <f t="shared" si="17"/>
        <v>#VALUE!</v>
      </c>
      <c r="H77" s="39" t="str">
        <f>'Service providers'!I87</f>
        <v>Enter name of Site 11</v>
      </c>
      <c r="I77" s="39" t="str">
        <f>'Service providers'!O87</f>
        <v xml:space="preserve"> </v>
      </c>
      <c r="J77" s="43" t="str">
        <f>'Service providers'!P87</f>
        <v xml:space="preserve"> </v>
      </c>
      <c r="K77" s="39">
        <f>'Non-medical equipment-OST'!CO85</f>
        <v>0</v>
      </c>
      <c r="L77" s="39">
        <f>'Non-medical equipment-OST'!CP85</f>
        <v>0</v>
      </c>
      <c r="M77" s="39" t="e">
        <f t="shared" si="18"/>
        <v>#VALUE!</v>
      </c>
      <c r="N77" s="39" t="e">
        <f t="shared" si="19"/>
        <v>#VALUE!</v>
      </c>
      <c r="O77" s="39">
        <f>'Site overhead- NSP &amp; OST'!L90</f>
        <v>0</v>
      </c>
      <c r="P77" s="39">
        <f>'Site overhead- NSP &amp; OST'!M90</f>
        <v>0</v>
      </c>
      <c r="Q77" s="39" t="e">
        <f t="shared" si="20"/>
        <v>#VALUE!</v>
      </c>
      <c r="R77" s="39" t="e">
        <f t="shared" si="21"/>
        <v>#VALUE!</v>
      </c>
      <c r="S77" s="39">
        <f>'Site overhead- NSP &amp; OST'!L238</f>
        <v>0</v>
      </c>
      <c r="T77" s="39">
        <f>'Site overhead- NSP &amp; OST'!M238</f>
        <v>0</v>
      </c>
      <c r="U77" s="39" t="e">
        <f t="shared" si="22"/>
        <v>#VALUE!</v>
      </c>
      <c r="V77" s="39" t="e">
        <f t="shared" si="23"/>
        <v>#VALUE!</v>
      </c>
    </row>
    <row r="78" spans="1:22" x14ac:dyDescent="0.2">
      <c r="A78" s="39" t="str">
        <f>'Service providers'!A88</f>
        <v>Enter name of Site 12</v>
      </c>
      <c r="B78" s="39" t="str">
        <f>'Service providers'!G88</f>
        <v/>
      </c>
      <c r="C78" s="39" t="str">
        <f>'Service providers'!H88</f>
        <v/>
      </c>
      <c r="D78" s="39">
        <f>'Non-medical equipment-NSP'!CO87</f>
        <v>0</v>
      </c>
      <c r="E78" s="39">
        <f>'Non-medical equipment-NSP'!CP87</f>
        <v>0</v>
      </c>
      <c r="F78" s="39" t="e">
        <f t="shared" si="16"/>
        <v>#VALUE!</v>
      </c>
      <c r="G78" s="39" t="e">
        <f t="shared" si="17"/>
        <v>#VALUE!</v>
      </c>
      <c r="H78" s="39" t="str">
        <f>'Service providers'!I88</f>
        <v>Enter name of Site 12</v>
      </c>
      <c r="I78" s="39" t="str">
        <f>'Service providers'!O88</f>
        <v xml:space="preserve"> </v>
      </c>
      <c r="J78" s="43" t="str">
        <f>'Service providers'!P88</f>
        <v xml:space="preserve"> </v>
      </c>
      <c r="K78" s="39">
        <f>'Non-medical equipment-OST'!CO86</f>
        <v>0</v>
      </c>
      <c r="L78" s="39">
        <f>'Non-medical equipment-OST'!CP86</f>
        <v>0</v>
      </c>
      <c r="M78" s="39" t="e">
        <f t="shared" si="18"/>
        <v>#VALUE!</v>
      </c>
      <c r="N78" s="39" t="e">
        <f t="shared" si="19"/>
        <v>#VALUE!</v>
      </c>
      <c r="O78" s="39">
        <f>'Site overhead- NSP &amp; OST'!L91</f>
        <v>0</v>
      </c>
      <c r="P78" s="39">
        <f>'Site overhead- NSP &amp; OST'!M91</f>
        <v>0</v>
      </c>
      <c r="Q78" s="39" t="e">
        <f t="shared" si="20"/>
        <v>#VALUE!</v>
      </c>
      <c r="R78" s="39" t="e">
        <f t="shared" si="21"/>
        <v>#VALUE!</v>
      </c>
      <c r="S78" s="39">
        <f>'Site overhead- NSP &amp; OST'!L239</f>
        <v>0</v>
      </c>
      <c r="T78" s="39">
        <f>'Site overhead- NSP &amp; OST'!M239</f>
        <v>0</v>
      </c>
      <c r="U78" s="39" t="e">
        <f t="shared" si="22"/>
        <v>#VALUE!</v>
      </c>
      <c r="V78" s="39" t="e">
        <f t="shared" si="23"/>
        <v>#VALUE!</v>
      </c>
    </row>
    <row r="79" spans="1:22" x14ac:dyDescent="0.2">
      <c r="A79" s="39" t="str">
        <f>'Service providers'!A89</f>
        <v>Enter name of Site 13</v>
      </c>
      <c r="B79" s="39" t="str">
        <f>'Service providers'!G89</f>
        <v/>
      </c>
      <c r="C79" s="39" t="str">
        <f>'Service providers'!H89</f>
        <v/>
      </c>
      <c r="D79" s="39">
        <f>'Non-medical equipment-NSP'!CO88</f>
        <v>0</v>
      </c>
      <c r="E79" s="39">
        <f>'Non-medical equipment-NSP'!CP88</f>
        <v>0</v>
      </c>
      <c r="F79" s="39" t="e">
        <f t="shared" si="16"/>
        <v>#VALUE!</v>
      </c>
      <c r="G79" s="39" t="e">
        <f t="shared" si="17"/>
        <v>#VALUE!</v>
      </c>
      <c r="H79" s="39" t="str">
        <f>'Service providers'!I89</f>
        <v>Enter name of Site 13</v>
      </c>
      <c r="I79" s="39" t="str">
        <f>'Service providers'!O89</f>
        <v xml:space="preserve"> </v>
      </c>
      <c r="J79" s="43" t="str">
        <f>'Service providers'!P89</f>
        <v xml:space="preserve"> </v>
      </c>
      <c r="K79" s="39">
        <f>'Non-medical equipment-OST'!CO87</f>
        <v>0</v>
      </c>
      <c r="L79" s="39">
        <f>'Non-medical equipment-OST'!CP87</f>
        <v>0</v>
      </c>
      <c r="M79" s="39" t="e">
        <f t="shared" si="18"/>
        <v>#VALUE!</v>
      </c>
      <c r="N79" s="39" t="e">
        <f t="shared" si="19"/>
        <v>#VALUE!</v>
      </c>
      <c r="O79" s="39">
        <f>'Site overhead- NSP &amp; OST'!L92</f>
        <v>0</v>
      </c>
      <c r="P79" s="39">
        <f>'Site overhead- NSP &amp; OST'!M92</f>
        <v>0</v>
      </c>
      <c r="Q79" s="39" t="e">
        <f t="shared" si="20"/>
        <v>#VALUE!</v>
      </c>
      <c r="R79" s="39" t="e">
        <f t="shared" si="21"/>
        <v>#VALUE!</v>
      </c>
      <c r="S79" s="39">
        <f>'Site overhead- NSP &amp; OST'!L240</f>
        <v>0</v>
      </c>
      <c r="T79" s="39">
        <f>'Site overhead- NSP &amp; OST'!M240</f>
        <v>0</v>
      </c>
      <c r="U79" s="39" t="e">
        <f t="shared" si="22"/>
        <v>#VALUE!</v>
      </c>
      <c r="V79" s="39" t="e">
        <f t="shared" si="23"/>
        <v>#VALUE!</v>
      </c>
    </row>
    <row r="80" spans="1:22" x14ac:dyDescent="0.2">
      <c r="A80" s="39" t="str">
        <f>'Service providers'!A90</f>
        <v>Enter name of Site 14</v>
      </c>
      <c r="B80" s="39" t="str">
        <f>'Service providers'!G90</f>
        <v/>
      </c>
      <c r="C80" s="39" t="str">
        <f>'Service providers'!H90</f>
        <v/>
      </c>
      <c r="D80" s="39">
        <f>'Non-medical equipment-NSP'!CO89</f>
        <v>0</v>
      </c>
      <c r="E80" s="39">
        <f>'Non-medical equipment-NSP'!CP89</f>
        <v>0</v>
      </c>
      <c r="F80" s="39" t="e">
        <f t="shared" si="16"/>
        <v>#VALUE!</v>
      </c>
      <c r="G80" s="39" t="e">
        <f t="shared" si="17"/>
        <v>#VALUE!</v>
      </c>
      <c r="H80" s="39" t="str">
        <f>'Service providers'!I90</f>
        <v>Enter name of Site 14</v>
      </c>
      <c r="I80" s="39" t="str">
        <f>'Service providers'!O90</f>
        <v xml:space="preserve"> </v>
      </c>
      <c r="J80" s="43" t="str">
        <f>'Service providers'!P90</f>
        <v xml:space="preserve"> </v>
      </c>
      <c r="K80" s="39">
        <f>'Non-medical equipment-OST'!CO88</f>
        <v>0</v>
      </c>
      <c r="L80" s="39">
        <f>'Non-medical equipment-OST'!CP88</f>
        <v>0</v>
      </c>
      <c r="M80" s="39" t="e">
        <f t="shared" si="18"/>
        <v>#VALUE!</v>
      </c>
      <c r="N80" s="39" t="e">
        <f t="shared" si="19"/>
        <v>#VALUE!</v>
      </c>
      <c r="O80" s="39">
        <f>'Site overhead- NSP &amp; OST'!L93</f>
        <v>0</v>
      </c>
      <c r="P80" s="39">
        <f>'Site overhead- NSP &amp; OST'!M93</f>
        <v>0</v>
      </c>
      <c r="Q80" s="39" t="e">
        <f t="shared" si="20"/>
        <v>#VALUE!</v>
      </c>
      <c r="R80" s="39" t="e">
        <f t="shared" si="21"/>
        <v>#VALUE!</v>
      </c>
      <c r="S80" s="39">
        <f>'Site overhead- NSP &amp; OST'!L241</f>
        <v>0</v>
      </c>
      <c r="T80" s="39">
        <f>'Site overhead- NSP &amp; OST'!M241</f>
        <v>0</v>
      </c>
      <c r="U80" s="39" t="e">
        <f t="shared" si="22"/>
        <v>#VALUE!</v>
      </c>
      <c r="V80" s="39" t="e">
        <f t="shared" si="23"/>
        <v>#VALUE!</v>
      </c>
    </row>
    <row r="81" spans="1:22" x14ac:dyDescent="0.2">
      <c r="A81" s="39" t="str">
        <f>'Service providers'!A91</f>
        <v>Enter name of Site 15</v>
      </c>
      <c r="B81" s="39" t="str">
        <f>'Service providers'!G91</f>
        <v/>
      </c>
      <c r="C81" s="39" t="str">
        <f>'Service providers'!H91</f>
        <v/>
      </c>
      <c r="D81" s="39">
        <f>'Non-medical equipment-NSP'!CO90</f>
        <v>0</v>
      </c>
      <c r="E81" s="39">
        <f>'Non-medical equipment-NSP'!CP90</f>
        <v>0</v>
      </c>
      <c r="F81" s="39" t="e">
        <f t="shared" si="16"/>
        <v>#VALUE!</v>
      </c>
      <c r="G81" s="39" t="e">
        <f t="shared" si="17"/>
        <v>#VALUE!</v>
      </c>
      <c r="H81" s="39" t="str">
        <f>'Service providers'!I91</f>
        <v>Enter name of Site 15</v>
      </c>
      <c r="I81" s="39" t="str">
        <f>'Service providers'!O91</f>
        <v xml:space="preserve"> </v>
      </c>
      <c r="J81" s="43" t="str">
        <f>'Service providers'!P91</f>
        <v xml:space="preserve"> </v>
      </c>
      <c r="K81" s="39">
        <f>'Non-medical equipment-OST'!CO89</f>
        <v>0</v>
      </c>
      <c r="L81" s="39">
        <f>'Non-medical equipment-OST'!CP89</f>
        <v>0</v>
      </c>
      <c r="M81" s="39" t="e">
        <f t="shared" si="18"/>
        <v>#VALUE!</v>
      </c>
      <c r="N81" s="39" t="e">
        <f t="shared" si="19"/>
        <v>#VALUE!</v>
      </c>
      <c r="O81" s="39">
        <f>'Site overhead- NSP &amp; OST'!L94</f>
        <v>0</v>
      </c>
      <c r="P81" s="39">
        <f>'Site overhead- NSP &amp; OST'!M94</f>
        <v>0</v>
      </c>
      <c r="Q81" s="39" t="e">
        <f t="shared" si="20"/>
        <v>#VALUE!</v>
      </c>
      <c r="R81" s="39" t="e">
        <f t="shared" si="21"/>
        <v>#VALUE!</v>
      </c>
      <c r="S81" s="39">
        <f>'Site overhead- NSP &amp; OST'!L242</f>
        <v>0</v>
      </c>
      <c r="T81" s="39">
        <f>'Site overhead- NSP &amp; OST'!M242</f>
        <v>0</v>
      </c>
      <c r="U81" s="39" t="e">
        <f t="shared" si="22"/>
        <v>#VALUE!</v>
      </c>
      <c r="V81" s="39" t="e">
        <f t="shared" si="23"/>
        <v>#VALUE!</v>
      </c>
    </row>
    <row r="82" spans="1:22" x14ac:dyDescent="0.2">
      <c r="A82" s="39" t="str">
        <f>'Service providers'!A92</f>
        <v>Enter name of Site 16</v>
      </c>
      <c r="B82" s="39" t="str">
        <f>'Service providers'!G92</f>
        <v/>
      </c>
      <c r="C82" s="39" t="str">
        <f>'Service providers'!H92</f>
        <v/>
      </c>
      <c r="D82" s="39">
        <f>'Non-medical equipment-NSP'!CO91</f>
        <v>0</v>
      </c>
      <c r="E82" s="39">
        <f>'Non-medical equipment-NSP'!CP91</f>
        <v>0</v>
      </c>
      <c r="F82" s="39" t="e">
        <f t="shared" si="16"/>
        <v>#VALUE!</v>
      </c>
      <c r="G82" s="39" t="e">
        <f t="shared" si="17"/>
        <v>#VALUE!</v>
      </c>
      <c r="H82" s="39" t="str">
        <f>'Service providers'!I92</f>
        <v>Enter name of Site 16</v>
      </c>
      <c r="I82" s="39" t="str">
        <f>'Service providers'!O92</f>
        <v xml:space="preserve"> </v>
      </c>
      <c r="J82" s="43" t="str">
        <f>'Service providers'!P92</f>
        <v xml:space="preserve"> </v>
      </c>
      <c r="K82" s="39">
        <f>'Non-medical equipment-OST'!CO90</f>
        <v>0</v>
      </c>
      <c r="L82" s="39">
        <f>'Non-medical equipment-OST'!CP90</f>
        <v>0</v>
      </c>
      <c r="M82" s="39" t="e">
        <f t="shared" si="18"/>
        <v>#VALUE!</v>
      </c>
      <c r="N82" s="39" t="e">
        <f t="shared" si="19"/>
        <v>#VALUE!</v>
      </c>
      <c r="O82" s="39">
        <f>'Site overhead- NSP &amp; OST'!L95</f>
        <v>0</v>
      </c>
      <c r="P82" s="39">
        <f>'Site overhead- NSP &amp; OST'!M95</f>
        <v>0</v>
      </c>
      <c r="Q82" s="39" t="e">
        <f t="shared" si="20"/>
        <v>#VALUE!</v>
      </c>
      <c r="R82" s="39" t="e">
        <f t="shared" si="21"/>
        <v>#VALUE!</v>
      </c>
      <c r="S82" s="39">
        <f>'Site overhead- NSP &amp; OST'!L243</f>
        <v>0</v>
      </c>
      <c r="T82" s="39">
        <f>'Site overhead- NSP &amp; OST'!M243</f>
        <v>0</v>
      </c>
      <c r="U82" s="39" t="e">
        <f t="shared" si="22"/>
        <v>#VALUE!</v>
      </c>
      <c r="V82" s="39" t="e">
        <f t="shared" si="23"/>
        <v>#VALUE!</v>
      </c>
    </row>
    <row r="83" spans="1:22" x14ac:dyDescent="0.2">
      <c r="A83" s="39" t="str">
        <f>'Service providers'!A93</f>
        <v>Enter name of Site 17</v>
      </c>
      <c r="B83" s="39" t="str">
        <f>'Service providers'!G93</f>
        <v/>
      </c>
      <c r="C83" s="39" t="str">
        <f>'Service providers'!H93</f>
        <v/>
      </c>
      <c r="D83" s="39">
        <f>'Non-medical equipment-NSP'!CO92</f>
        <v>0</v>
      </c>
      <c r="E83" s="39">
        <f>'Non-medical equipment-NSP'!CP92</f>
        <v>0</v>
      </c>
      <c r="F83" s="39" t="e">
        <f t="shared" si="16"/>
        <v>#VALUE!</v>
      </c>
      <c r="G83" s="39" t="e">
        <f t="shared" si="17"/>
        <v>#VALUE!</v>
      </c>
      <c r="H83" s="39" t="str">
        <f>'Service providers'!I93</f>
        <v>Enter name of Site 17</v>
      </c>
      <c r="I83" s="39" t="str">
        <f>'Service providers'!O93</f>
        <v xml:space="preserve"> </v>
      </c>
      <c r="J83" s="43" t="str">
        <f>'Service providers'!P93</f>
        <v xml:space="preserve"> </v>
      </c>
      <c r="K83" s="39">
        <f>'Non-medical equipment-OST'!CO91</f>
        <v>0</v>
      </c>
      <c r="L83" s="39">
        <f>'Non-medical equipment-OST'!CP91</f>
        <v>0</v>
      </c>
      <c r="M83" s="39" t="e">
        <f t="shared" si="18"/>
        <v>#VALUE!</v>
      </c>
      <c r="N83" s="39" t="e">
        <f t="shared" si="19"/>
        <v>#VALUE!</v>
      </c>
      <c r="O83" s="39">
        <f>'Site overhead- NSP &amp; OST'!L96</f>
        <v>0</v>
      </c>
      <c r="P83" s="39">
        <f>'Site overhead- NSP &amp; OST'!M96</f>
        <v>0</v>
      </c>
      <c r="Q83" s="39" t="e">
        <f t="shared" si="20"/>
        <v>#VALUE!</v>
      </c>
      <c r="R83" s="39" t="e">
        <f t="shared" si="21"/>
        <v>#VALUE!</v>
      </c>
      <c r="S83" s="39">
        <f>'Site overhead- NSP &amp; OST'!L244</f>
        <v>0</v>
      </c>
      <c r="T83" s="39">
        <f>'Site overhead- NSP &amp; OST'!M244</f>
        <v>0</v>
      </c>
      <c r="U83" s="39" t="e">
        <f t="shared" si="22"/>
        <v>#VALUE!</v>
      </c>
      <c r="V83" s="39" t="e">
        <f t="shared" si="23"/>
        <v>#VALUE!</v>
      </c>
    </row>
    <row r="84" spans="1:22" x14ac:dyDescent="0.2">
      <c r="A84" s="39" t="str">
        <f>'Service providers'!A94</f>
        <v>Enter name of Site 18</v>
      </c>
      <c r="B84" s="39" t="str">
        <f>'Service providers'!G94</f>
        <v/>
      </c>
      <c r="C84" s="39" t="str">
        <f>'Service providers'!H94</f>
        <v/>
      </c>
      <c r="D84" s="39">
        <f>'Non-medical equipment-NSP'!CO93</f>
        <v>0</v>
      </c>
      <c r="E84" s="39">
        <f>'Non-medical equipment-NSP'!CP93</f>
        <v>0</v>
      </c>
      <c r="F84" s="39" t="e">
        <f t="shared" si="16"/>
        <v>#VALUE!</v>
      </c>
      <c r="G84" s="39" t="e">
        <f t="shared" si="17"/>
        <v>#VALUE!</v>
      </c>
      <c r="H84" s="39" t="str">
        <f>'Service providers'!I94</f>
        <v>Enter name of Site 18</v>
      </c>
      <c r="I84" s="39" t="str">
        <f>'Service providers'!O94</f>
        <v xml:space="preserve"> </v>
      </c>
      <c r="J84" s="43" t="str">
        <f>'Service providers'!P94</f>
        <v xml:space="preserve"> </v>
      </c>
      <c r="K84" s="39">
        <f>'Non-medical equipment-OST'!CO92</f>
        <v>0</v>
      </c>
      <c r="L84" s="39">
        <f>'Non-medical equipment-OST'!CP92</f>
        <v>0</v>
      </c>
      <c r="M84" s="39" t="e">
        <f t="shared" si="18"/>
        <v>#VALUE!</v>
      </c>
      <c r="N84" s="39" t="e">
        <f t="shared" si="19"/>
        <v>#VALUE!</v>
      </c>
      <c r="O84" s="39">
        <f>'Site overhead- NSP &amp; OST'!L97</f>
        <v>0</v>
      </c>
      <c r="P84" s="39">
        <f>'Site overhead- NSP &amp; OST'!M97</f>
        <v>0</v>
      </c>
      <c r="Q84" s="39" t="e">
        <f t="shared" si="20"/>
        <v>#VALUE!</v>
      </c>
      <c r="R84" s="39" t="e">
        <f t="shared" si="21"/>
        <v>#VALUE!</v>
      </c>
      <c r="S84" s="39">
        <f>'Site overhead- NSP &amp; OST'!L245</f>
        <v>0</v>
      </c>
      <c r="T84" s="39">
        <f>'Site overhead- NSP &amp; OST'!M245</f>
        <v>0</v>
      </c>
      <c r="U84" s="39" t="e">
        <f t="shared" si="22"/>
        <v>#VALUE!</v>
      </c>
      <c r="V84" s="39" t="e">
        <f t="shared" si="23"/>
        <v>#VALUE!</v>
      </c>
    </row>
    <row r="85" spans="1:22" x14ac:dyDescent="0.2">
      <c r="A85" s="39" t="str">
        <f>'Service providers'!A95</f>
        <v>Enter name of Site 19</v>
      </c>
      <c r="B85" s="39" t="str">
        <f>'Service providers'!G95</f>
        <v/>
      </c>
      <c r="C85" s="39" t="str">
        <f>'Service providers'!H95</f>
        <v/>
      </c>
      <c r="D85" s="39">
        <f>'Non-medical equipment-NSP'!CO94</f>
        <v>0</v>
      </c>
      <c r="E85" s="39">
        <f>'Non-medical equipment-NSP'!CP94</f>
        <v>0</v>
      </c>
      <c r="F85" s="39" t="e">
        <f t="shared" si="16"/>
        <v>#VALUE!</v>
      </c>
      <c r="G85" s="39" t="e">
        <f t="shared" si="17"/>
        <v>#VALUE!</v>
      </c>
      <c r="H85" s="39" t="str">
        <f>'Service providers'!I95</f>
        <v>Enter name of Site 19</v>
      </c>
      <c r="I85" s="39" t="str">
        <f>'Service providers'!O95</f>
        <v xml:space="preserve"> </v>
      </c>
      <c r="J85" s="43" t="str">
        <f>'Service providers'!P95</f>
        <v xml:space="preserve"> </v>
      </c>
      <c r="K85" s="39">
        <f>'Non-medical equipment-OST'!CO93</f>
        <v>0</v>
      </c>
      <c r="L85" s="39">
        <f>'Non-medical equipment-OST'!CP93</f>
        <v>0</v>
      </c>
      <c r="M85" s="39" t="e">
        <f t="shared" si="18"/>
        <v>#VALUE!</v>
      </c>
      <c r="N85" s="39" t="e">
        <f t="shared" si="19"/>
        <v>#VALUE!</v>
      </c>
      <c r="O85" s="39">
        <f>'Site overhead- NSP &amp; OST'!L98</f>
        <v>0</v>
      </c>
      <c r="P85" s="39">
        <f>'Site overhead- NSP &amp; OST'!M98</f>
        <v>0</v>
      </c>
      <c r="Q85" s="39" t="e">
        <f t="shared" si="20"/>
        <v>#VALUE!</v>
      </c>
      <c r="R85" s="39" t="e">
        <f t="shared" si="21"/>
        <v>#VALUE!</v>
      </c>
      <c r="S85" s="39">
        <f>'Site overhead- NSP &amp; OST'!L246</f>
        <v>0</v>
      </c>
      <c r="T85" s="39">
        <f>'Site overhead- NSP &amp; OST'!M246</f>
        <v>0</v>
      </c>
      <c r="U85" s="39" t="e">
        <f t="shared" si="22"/>
        <v>#VALUE!</v>
      </c>
      <c r="V85" s="39" t="e">
        <f t="shared" si="23"/>
        <v>#VALUE!</v>
      </c>
    </row>
    <row r="86" spans="1:22" x14ac:dyDescent="0.2">
      <c r="A86" s="39" t="str">
        <f>'Service providers'!A96</f>
        <v>Enter name of Site 20</v>
      </c>
      <c r="B86" s="39" t="str">
        <f>'Service providers'!G96</f>
        <v/>
      </c>
      <c r="C86" s="39" t="str">
        <f>'Service providers'!H96</f>
        <v/>
      </c>
      <c r="D86" s="39">
        <f>'Non-medical equipment-NSP'!CO95</f>
        <v>0</v>
      </c>
      <c r="E86" s="39">
        <f>'Non-medical equipment-NSP'!CP95</f>
        <v>0</v>
      </c>
      <c r="F86" s="39" t="e">
        <f t="shared" si="16"/>
        <v>#VALUE!</v>
      </c>
      <c r="G86" s="39" t="e">
        <f t="shared" si="17"/>
        <v>#VALUE!</v>
      </c>
      <c r="H86" s="39" t="str">
        <f>'Service providers'!I96</f>
        <v>Enter name of Site 20</v>
      </c>
      <c r="I86" s="39" t="str">
        <f>'Service providers'!O96</f>
        <v xml:space="preserve"> </v>
      </c>
      <c r="J86" s="43" t="str">
        <f>'Service providers'!P96</f>
        <v xml:space="preserve"> </v>
      </c>
      <c r="K86" s="39">
        <f>'Non-medical equipment-OST'!CO94</f>
        <v>0</v>
      </c>
      <c r="L86" s="39">
        <f>'Non-medical equipment-OST'!CP94</f>
        <v>0</v>
      </c>
      <c r="M86" s="39" t="e">
        <f t="shared" si="18"/>
        <v>#VALUE!</v>
      </c>
      <c r="N86" s="39" t="e">
        <f t="shared" si="19"/>
        <v>#VALUE!</v>
      </c>
      <c r="O86" s="39">
        <f>'Site overhead- NSP &amp; OST'!L99</f>
        <v>0</v>
      </c>
      <c r="P86" s="39">
        <f>'Site overhead- NSP &amp; OST'!M99</f>
        <v>0</v>
      </c>
      <c r="Q86" s="39" t="e">
        <f t="shared" si="20"/>
        <v>#VALUE!</v>
      </c>
      <c r="R86" s="39" t="e">
        <f t="shared" si="21"/>
        <v>#VALUE!</v>
      </c>
      <c r="S86" s="39">
        <f>'Site overhead- NSP &amp; OST'!L247</f>
        <v>0</v>
      </c>
      <c r="T86" s="39">
        <f>'Site overhead- NSP &amp; OST'!M247</f>
        <v>0</v>
      </c>
      <c r="U86" s="39" t="e">
        <f t="shared" si="22"/>
        <v>#VALUE!</v>
      </c>
      <c r="V86" s="39" t="e">
        <f t="shared" si="23"/>
        <v>#VALUE!</v>
      </c>
    </row>
    <row r="87" spans="1:22" x14ac:dyDescent="0.2">
      <c r="A87" s="39" t="str">
        <f>'Service providers'!A97</f>
        <v>Enter name here</v>
      </c>
      <c r="B87" s="39" t="str">
        <f>'Service providers'!G97</f>
        <v/>
      </c>
      <c r="C87" s="39" t="str">
        <f>'Service providers'!H97</f>
        <v/>
      </c>
      <c r="D87" s="39">
        <f>'Non-medical equipment-NSP'!CO96</f>
        <v>0</v>
      </c>
      <c r="E87" s="39">
        <f>'Non-medical equipment-NSP'!CP96</f>
        <v>0</v>
      </c>
      <c r="F87" s="39" t="e">
        <f t="shared" si="0"/>
        <v>#VALUE!</v>
      </c>
      <c r="G87" s="39" t="e">
        <f t="shared" si="1"/>
        <v>#VALUE!</v>
      </c>
      <c r="H87" s="39" t="str">
        <f>'Service providers'!I97</f>
        <v>Enter name here</v>
      </c>
      <c r="I87" s="39" t="str">
        <f>'Service providers'!O97</f>
        <v xml:space="preserve"> </v>
      </c>
      <c r="J87" s="43" t="str">
        <f>'Service providers'!P97</f>
        <v xml:space="preserve"> </v>
      </c>
      <c r="K87" s="39">
        <f>'Non-medical equipment-OST'!CO95</f>
        <v>0</v>
      </c>
      <c r="L87" s="39">
        <f>'Non-medical equipment-OST'!CP95</f>
        <v>0</v>
      </c>
      <c r="M87" s="39" t="e">
        <f t="shared" si="2"/>
        <v>#VALUE!</v>
      </c>
      <c r="N87" s="39" t="e">
        <f t="shared" si="3"/>
        <v>#VALUE!</v>
      </c>
      <c r="O87" s="39">
        <f>'Site overhead- NSP &amp; OST'!L100</f>
        <v>0</v>
      </c>
      <c r="P87" s="39">
        <f>'Site overhead- NSP &amp; OST'!M100</f>
        <v>0</v>
      </c>
      <c r="Q87" s="39" t="e">
        <f t="shared" si="4"/>
        <v>#VALUE!</v>
      </c>
      <c r="R87" s="39" t="e">
        <f t="shared" si="5"/>
        <v>#VALUE!</v>
      </c>
      <c r="S87" s="39">
        <f>'Site overhead- NSP &amp; OST'!L248</f>
        <v>0</v>
      </c>
      <c r="T87" s="39">
        <f>'Site overhead- NSP &amp; OST'!M248</f>
        <v>0</v>
      </c>
      <c r="U87" s="39" t="e">
        <f t="shared" si="6"/>
        <v>#VALUE!</v>
      </c>
      <c r="V87" s="39" t="e">
        <f t="shared" si="7"/>
        <v>#VALUE!</v>
      </c>
    </row>
    <row r="88" spans="1:22" x14ac:dyDescent="0.2">
      <c r="A88" s="39" t="str">
        <f>'Service providers'!A98</f>
        <v>Enter name of Site 1</v>
      </c>
      <c r="B88" s="39" t="str">
        <f>'Service providers'!G98</f>
        <v/>
      </c>
      <c r="C88" s="39" t="str">
        <f>'Service providers'!H98</f>
        <v/>
      </c>
      <c r="D88" s="39">
        <f>'Non-medical equipment-NSP'!CO97</f>
        <v>0</v>
      </c>
      <c r="E88" s="39">
        <f>'Non-medical equipment-NSP'!CP97</f>
        <v>0</v>
      </c>
      <c r="F88" s="39" t="e">
        <f t="shared" si="0"/>
        <v>#VALUE!</v>
      </c>
      <c r="G88" s="39" t="e">
        <f t="shared" si="1"/>
        <v>#VALUE!</v>
      </c>
      <c r="H88" s="39" t="str">
        <f>'Service providers'!I98</f>
        <v>Enter name of Site 1</v>
      </c>
      <c r="I88" s="39" t="str">
        <f>'Service providers'!O98</f>
        <v xml:space="preserve"> </v>
      </c>
      <c r="J88" s="43" t="str">
        <f>'Service providers'!P98</f>
        <v xml:space="preserve"> </v>
      </c>
      <c r="K88" s="39">
        <f>'Non-medical equipment-OST'!CO96</f>
        <v>0</v>
      </c>
      <c r="L88" s="39">
        <f>'Non-medical equipment-OST'!CP96</f>
        <v>0</v>
      </c>
      <c r="M88" s="39" t="e">
        <f t="shared" si="2"/>
        <v>#VALUE!</v>
      </c>
      <c r="N88" s="39" t="e">
        <f t="shared" si="3"/>
        <v>#VALUE!</v>
      </c>
      <c r="O88" s="39">
        <f>'Site overhead- NSP &amp; OST'!L101</f>
        <v>0</v>
      </c>
      <c r="P88" s="39">
        <f>'Site overhead- NSP &amp; OST'!M101</f>
        <v>0</v>
      </c>
      <c r="Q88" s="39" t="e">
        <f t="shared" si="4"/>
        <v>#VALUE!</v>
      </c>
      <c r="R88" s="39" t="e">
        <f t="shared" si="5"/>
        <v>#VALUE!</v>
      </c>
      <c r="S88" s="39">
        <f>'Site overhead- NSP &amp; OST'!L249</f>
        <v>0</v>
      </c>
      <c r="T88" s="39">
        <f>'Site overhead- NSP &amp; OST'!M249</f>
        <v>0</v>
      </c>
      <c r="U88" s="39" t="e">
        <f t="shared" si="6"/>
        <v>#VALUE!</v>
      </c>
      <c r="V88" s="39" t="e">
        <f t="shared" si="7"/>
        <v>#VALUE!</v>
      </c>
    </row>
    <row r="89" spans="1:22" x14ac:dyDescent="0.2">
      <c r="A89" s="39" t="str">
        <f>'Service providers'!A99</f>
        <v>Enter name of Site 2</v>
      </c>
      <c r="B89" s="39" t="str">
        <f>'Service providers'!G99</f>
        <v/>
      </c>
      <c r="C89" s="39" t="str">
        <f>'Service providers'!H99</f>
        <v/>
      </c>
      <c r="D89" s="39">
        <f>'Non-medical equipment-NSP'!CO98</f>
        <v>0</v>
      </c>
      <c r="E89" s="39">
        <f>'Non-medical equipment-NSP'!CP98</f>
        <v>0</v>
      </c>
      <c r="F89" s="39" t="e">
        <f t="shared" si="0"/>
        <v>#VALUE!</v>
      </c>
      <c r="G89" s="39" t="e">
        <f t="shared" si="1"/>
        <v>#VALUE!</v>
      </c>
      <c r="H89" s="39" t="str">
        <f>'Service providers'!I99</f>
        <v>Enter name of Site 2</v>
      </c>
      <c r="I89" s="39" t="str">
        <f>'Service providers'!O99</f>
        <v xml:space="preserve"> </v>
      </c>
      <c r="J89" s="43" t="str">
        <f>'Service providers'!P99</f>
        <v xml:space="preserve"> </v>
      </c>
      <c r="K89" s="39">
        <f>'Non-medical equipment-OST'!CO97</f>
        <v>0</v>
      </c>
      <c r="L89" s="39">
        <f>'Non-medical equipment-OST'!CP97</f>
        <v>0</v>
      </c>
      <c r="M89" s="39" t="e">
        <f t="shared" si="2"/>
        <v>#VALUE!</v>
      </c>
      <c r="N89" s="39" t="e">
        <f t="shared" si="3"/>
        <v>#VALUE!</v>
      </c>
      <c r="O89" s="39">
        <f>'Site overhead- NSP &amp; OST'!L102</f>
        <v>0</v>
      </c>
      <c r="P89" s="39">
        <f>'Site overhead- NSP &amp; OST'!M102</f>
        <v>0</v>
      </c>
      <c r="Q89" s="39" t="e">
        <f t="shared" si="4"/>
        <v>#VALUE!</v>
      </c>
      <c r="R89" s="39" t="e">
        <f t="shared" si="5"/>
        <v>#VALUE!</v>
      </c>
      <c r="S89" s="39">
        <f>'Site overhead- NSP &amp; OST'!L250</f>
        <v>0</v>
      </c>
      <c r="T89" s="39">
        <f>'Site overhead- NSP &amp; OST'!M250</f>
        <v>0</v>
      </c>
      <c r="U89" s="39" t="e">
        <f t="shared" si="6"/>
        <v>#VALUE!</v>
      </c>
      <c r="V89" s="39" t="e">
        <f t="shared" si="7"/>
        <v>#VALUE!</v>
      </c>
    </row>
    <row r="90" spans="1:22" x14ac:dyDescent="0.2">
      <c r="A90" s="39" t="str">
        <f>'Service providers'!A100</f>
        <v>Enter name of Site 3</v>
      </c>
      <c r="B90" s="39" t="str">
        <f>'Service providers'!G100</f>
        <v/>
      </c>
      <c r="C90" s="39" t="str">
        <f>'Service providers'!H100</f>
        <v/>
      </c>
      <c r="D90" s="39">
        <f>'Non-medical equipment-NSP'!CO99</f>
        <v>0</v>
      </c>
      <c r="E90" s="39">
        <f>'Non-medical equipment-NSP'!CP99</f>
        <v>0</v>
      </c>
      <c r="F90" s="39" t="e">
        <f t="shared" si="0"/>
        <v>#VALUE!</v>
      </c>
      <c r="G90" s="39" t="e">
        <f t="shared" si="1"/>
        <v>#VALUE!</v>
      </c>
      <c r="H90" s="39" t="str">
        <f>'Service providers'!I100</f>
        <v>Enter name of Site 3</v>
      </c>
      <c r="I90" s="39" t="str">
        <f>'Service providers'!O100</f>
        <v xml:space="preserve"> </v>
      </c>
      <c r="J90" s="43" t="str">
        <f>'Service providers'!P100</f>
        <v xml:space="preserve"> </v>
      </c>
      <c r="K90" s="39">
        <f>'Non-medical equipment-OST'!CO98</f>
        <v>0</v>
      </c>
      <c r="L90" s="39">
        <f>'Non-medical equipment-OST'!CP98</f>
        <v>0</v>
      </c>
      <c r="M90" s="39" t="e">
        <f t="shared" si="2"/>
        <v>#VALUE!</v>
      </c>
      <c r="N90" s="39" t="e">
        <f t="shared" si="3"/>
        <v>#VALUE!</v>
      </c>
      <c r="O90" s="39">
        <f>'Site overhead- NSP &amp; OST'!L103</f>
        <v>0</v>
      </c>
      <c r="P90" s="39">
        <f>'Site overhead- NSP &amp; OST'!M103</f>
        <v>0</v>
      </c>
      <c r="Q90" s="39" t="e">
        <f t="shared" si="4"/>
        <v>#VALUE!</v>
      </c>
      <c r="R90" s="39" t="e">
        <f t="shared" si="5"/>
        <v>#VALUE!</v>
      </c>
      <c r="S90" s="39">
        <f>'Site overhead- NSP &amp; OST'!L251</f>
        <v>0</v>
      </c>
      <c r="T90" s="39">
        <f>'Site overhead- NSP &amp; OST'!M251</f>
        <v>0</v>
      </c>
      <c r="U90" s="39" t="e">
        <f t="shared" si="6"/>
        <v>#VALUE!</v>
      </c>
      <c r="V90" s="39" t="e">
        <f t="shared" si="7"/>
        <v>#VALUE!</v>
      </c>
    </row>
    <row r="91" spans="1:22" x14ac:dyDescent="0.2">
      <c r="A91" s="39" t="str">
        <f>'Service providers'!A101</f>
        <v>Enter name of Site 4</v>
      </c>
      <c r="B91" s="39" t="str">
        <f>'Service providers'!G101</f>
        <v/>
      </c>
      <c r="C91" s="39" t="str">
        <f>'Service providers'!H101</f>
        <v/>
      </c>
      <c r="D91" s="39">
        <f>'Non-medical equipment-NSP'!CO100</f>
        <v>0</v>
      </c>
      <c r="E91" s="39">
        <f>'Non-medical equipment-NSP'!CP100</f>
        <v>0</v>
      </c>
      <c r="F91" s="39" t="e">
        <f t="shared" si="0"/>
        <v>#VALUE!</v>
      </c>
      <c r="G91" s="39" t="e">
        <f t="shared" si="1"/>
        <v>#VALUE!</v>
      </c>
      <c r="H91" s="39" t="str">
        <f>'Service providers'!I101</f>
        <v>Enter name of Site 4</v>
      </c>
      <c r="I91" s="39" t="str">
        <f>'Service providers'!O101</f>
        <v xml:space="preserve"> </v>
      </c>
      <c r="J91" s="43" t="str">
        <f>'Service providers'!P101</f>
        <v xml:space="preserve"> </v>
      </c>
      <c r="K91" s="39">
        <f>'Non-medical equipment-OST'!CO99</f>
        <v>0</v>
      </c>
      <c r="L91" s="39">
        <f>'Non-medical equipment-OST'!CP99</f>
        <v>0</v>
      </c>
      <c r="M91" s="39" t="e">
        <f t="shared" si="2"/>
        <v>#VALUE!</v>
      </c>
      <c r="N91" s="39" t="e">
        <f t="shared" si="3"/>
        <v>#VALUE!</v>
      </c>
      <c r="O91" s="39">
        <f>'Site overhead- NSP &amp; OST'!L104</f>
        <v>0</v>
      </c>
      <c r="P91" s="39">
        <f>'Site overhead- NSP &amp; OST'!M104</f>
        <v>0</v>
      </c>
      <c r="Q91" s="39" t="e">
        <f t="shared" si="4"/>
        <v>#VALUE!</v>
      </c>
      <c r="R91" s="39" t="e">
        <f t="shared" si="5"/>
        <v>#VALUE!</v>
      </c>
      <c r="S91" s="39">
        <f>'Site overhead- NSP &amp; OST'!L252</f>
        <v>0</v>
      </c>
      <c r="T91" s="39">
        <f>'Site overhead- NSP &amp; OST'!M252</f>
        <v>0</v>
      </c>
      <c r="U91" s="39" t="e">
        <f t="shared" si="6"/>
        <v>#VALUE!</v>
      </c>
      <c r="V91" s="39" t="e">
        <f t="shared" si="7"/>
        <v>#VALUE!</v>
      </c>
    </row>
    <row r="92" spans="1:22" x14ac:dyDescent="0.2">
      <c r="A92" s="39" t="str">
        <f>'Service providers'!A102</f>
        <v>Enter name of Site 5</v>
      </c>
      <c r="B92" s="39" t="str">
        <f>'Service providers'!G102</f>
        <v/>
      </c>
      <c r="C92" s="39" t="str">
        <f>'Service providers'!H102</f>
        <v/>
      </c>
      <c r="D92" s="39">
        <f>'Non-medical equipment-NSP'!CO101</f>
        <v>0</v>
      </c>
      <c r="E92" s="39">
        <f>'Non-medical equipment-NSP'!CP101</f>
        <v>0</v>
      </c>
      <c r="F92" s="39" t="e">
        <f t="shared" si="0"/>
        <v>#VALUE!</v>
      </c>
      <c r="G92" s="39" t="e">
        <f t="shared" si="1"/>
        <v>#VALUE!</v>
      </c>
      <c r="H92" s="39" t="str">
        <f>'Service providers'!I102</f>
        <v>Enter name of Site 5</v>
      </c>
      <c r="I92" s="39" t="str">
        <f>'Service providers'!O102</f>
        <v xml:space="preserve"> </v>
      </c>
      <c r="J92" s="43" t="str">
        <f>'Service providers'!P102</f>
        <v xml:space="preserve"> </v>
      </c>
      <c r="K92" s="39">
        <f>'Non-medical equipment-OST'!CO100</f>
        <v>0</v>
      </c>
      <c r="L92" s="39">
        <f>'Non-medical equipment-OST'!CP100</f>
        <v>0</v>
      </c>
      <c r="M92" s="39" t="e">
        <f t="shared" si="2"/>
        <v>#VALUE!</v>
      </c>
      <c r="N92" s="39" t="e">
        <f t="shared" si="3"/>
        <v>#VALUE!</v>
      </c>
      <c r="O92" s="39">
        <f>'Site overhead- NSP &amp; OST'!L105</f>
        <v>0</v>
      </c>
      <c r="P92" s="39">
        <f>'Site overhead- NSP &amp; OST'!M105</f>
        <v>0</v>
      </c>
      <c r="Q92" s="39" t="e">
        <f t="shared" si="4"/>
        <v>#VALUE!</v>
      </c>
      <c r="R92" s="39" t="e">
        <f t="shared" si="5"/>
        <v>#VALUE!</v>
      </c>
      <c r="S92" s="39">
        <f>'Site overhead- NSP &amp; OST'!L253</f>
        <v>0</v>
      </c>
      <c r="T92" s="39">
        <f>'Site overhead- NSP &amp; OST'!M253</f>
        <v>0</v>
      </c>
      <c r="U92" s="39" t="e">
        <f t="shared" si="6"/>
        <v>#VALUE!</v>
      </c>
      <c r="V92" s="39" t="e">
        <f t="shared" si="7"/>
        <v>#VALUE!</v>
      </c>
    </row>
    <row r="93" spans="1:22" x14ac:dyDescent="0.2">
      <c r="A93" s="39" t="str">
        <f>'Service providers'!A103</f>
        <v>Enter name of Site 6</v>
      </c>
      <c r="B93" s="39" t="str">
        <f>'Service providers'!G103</f>
        <v/>
      </c>
      <c r="C93" s="39" t="str">
        <f>'Service providers'!H103</f>
        <v/>
      </c>
      <c r="D93" s="39">
        <f>'Non-medical equipment-NSP'!CO102</f>
        <v>0</v>
      </c>
      <c r="E93" s="39">
        <f>'Non-medical equipment-NSP'!CP102</f>
        <v>0</v>
      </c>
      <c r="F93" s="39" t="e">
        <f t="shared" si="0"/>
        <v>#VALUE!</v>
      </c>
      <c r="G93" s="39" t="e">
        <f t="shared" si="1"/>
        <v>#VALUE!</v>
      </c>
      <c r="H93" s="39" t="str">
        <f>'Service providers'!I103</f>
        <v>Enter name of Site 6</v>
      </c>
      <c r="I93" s="39" t="str">
        <f>'Service providers'!O103</f>
        <v xml:space="preserve"> </v>
      </c>
      <c r="J93" s="43" t="str">
        <f>'Service providers'!P103</f>
        <v xml:space="preserve"> </v>
      </c>
      <c r="K93" s="39">
        <f>'Non-medical equipment-OST'!CO101</f>
        <v>0</v>
      </c>
      <c r="L93" s="39">
        <f>'Non-medical equipment-OST'!CP101</f>
        <v>0</v>
      </c>
      <c r="M93" s="39" t="e">
        <f t="shared" si="2"/>
        <v>#VALUE!</v>
      </c>
      <c r="N93" s="39" t="e">
        <f t="shared" si="3"/>
        <v>#VALUE!</v>
      </c>
      <c r="O93" s="39">
        <f>'Site overhead- NSP &amp; OST'!L106</f>
        <v>0</v>
      </c>
      <c r="P93" s="39">
        <f>'Site overhead- NSP &amp; OST'!M106</f>
        <v>0</v>
      </c>
      <c r="Q93" s="39" t="e">
        <f t="shared" si="4"/>
        <v>#VALUE!</v>
      </c>
      <c r="R93" s="39" t="e">
        <f t="shared" si="5"/>
        <v>#VALUE!</v>
      </c>
      <c r="S93" s="39">
        <f>'Site overhead- NSP &amp; OST'!L254</f>
        <v>0</v>
      </c>
      <c r="T93" s="39">
        <f>'Site overhead- NSP &amp; OST'!M254</f>
        <v>0</v>
      </c>
      <c r="U93" s="39" t="e">
        <f t="shared" si="6"/>
        <v>#VALUE!</v>
      </c>
      <c r="V93" s="39" t="e">
        <f t="shared" si="7"/>
        <v>#VALUE!</v>
      </c>
    </row>
    <row r="94" spans="1:22" x14ac:dyDescent="0.2">
      <c r="A94" s="39" t="str">
        <f>'Service providers'!A104</f>
        <v>Enter name of Site 7</v>
      </c>
      <c r="B94" s="39" t="str">
        <f>'Service providers'!G104</f>
        <v/>
      </c>
      <c r="C94" s="39" t="str">
        <f>'Service providers'!H104</f>
        <v/>
      </c>
      <c r="D94" s="39">
        <f>'Non-medical equipment-NSP'!CO103</f>
        <v>0</v>
      </c>
      <c r="E94" s="39">
        <f>'Non-medical equipment-NSP'!CP103</f>
        <v>0</v>
      </c>
      <c r="F94" s="39" t="e">
        <f t="shared" si="0"/>
        <v>#VALUE!</v>
      </c>
      <c r="G94" s="39" t="e">
        <f t="shared" si="1"/>
        <v>#VALUE!</v>
      </c>
      <c r="H94" s="39" t="str">
        <f>'Service providers'!I104</f>
        <v>Enter name of Site 7</v>
      </c>
      <c r="I94" s="39" t="str">
        <f>'Service providers'!O104</f>
        <v xml:space="preserve"> </v>
      </c>
      <c r="J94" s="43" t="str">
        <f>'Service providers'!P104</f>
        <v xml:space="preserve"> </v>
      </c>
      <c r="K94" s="39">
        <f>'Non-medical equipment-OST'!CO102</f>
        <v>0</v>
      </c>
      <c r="L94" s="39">
        <f>'Non-medical equipment-OST'!CP102</f>
        <v>0</v>
      </c>
      <c r="M94" s="39" t="e">
        <f t="shared" si="2"/>
        <v>#VALUE!</v>
      </c>
      <c r="N94" s="39" t="e">
        <f t="shared" si="3"/>
        <v>#VALUE!</v>
      </c>
      <c r="O94" s="39">
        <f>'Site overhead- NSP &amp; OST'!L107</f>
        <v>0</v>
      </c>
      <c r="P94" s="39">
        <f>'Site overhead- NSP &amp; OST'!M107</f>
        <v>0</v>
      </c>
      <c r="Q94" s="39" t="e">
        <f t="shared" si="4"/>
        <v>#VALUE!</v>
      </c>
      <c r="R94" s="39" t="e">
        <f t="shared" si="5"/>
        <v>#VALUE!</v>
      </c>
      <c r="S94" s="39">
        <f>'Site overhead- NSP &amp; OST'!L255</f>
        <v>0</v>
      </c>
      <c r="T94" s="39">
        <f>'Site overhead- NSP &amp; OST'!M255</f>
        <v>0</v>
      </c>
      <c r="U94" s="39" t="e">
        <f t="shared" si="6"/>
        <v>#VALUE!</v>
      </c>
      <c r="V94" s="39" t="e">
        <f t="shared" si="7"/>
        <v>#VALUE!</v>
      </c>
    </row>
    <row r="95" spans="1:22" x14ac:dyDescent="0.2">
      <c r="A95" s="39" t="str">
        <f>'Service providers'!A105</f>
        <v>Enter name of Site 8</v>
      </c>
      <c r="B95" s="39" t="str">
        <f>'Service providers'!G105</f>
        <v/>
      </c>
      <c r="C95" s="39" t="str">
        <f>'Service providers'!H105</f>
        <v/>
      </c>
      <c r="D95" s="39">
        <f>'Non-medical equipment-NSP'!CO104</f>
        <v>0</v>
      </c>
      <c r="E95" s="39">
        <f>'Non-medical equipment-NSP'!CP104</f>
        <v>0</v>
      </c>
      <c r="F95" s="39" t="e">
        <f t="shared" si="0"/>
        <v>#VALUE!</v>
      </c>
      <c r="G95" s="39" t="e">
        <f t="shared" si="1"/>
        <v>#VALUE!</v>
      </c>
      <c r="H95" s="39" t="str">
        <f>'Service providers'!I105</f>
        <v>Enter name of Site 8</v>
      </c>
      <c r="I95" s="39" t="str">
        <f>'Service providers'!O105</f>
        <v xml:space="preserve"> </v>
      </c>
      <c r="J95" s="43" t="str">
        <f>'Service providers'!P105</f>
        <v xml:space="preserve"> </v>
      </c>
      <c r="K95" s="39">
        <f>'Non-medical equipment-OST'!CO103</f>
        <v>0</v>
      </c>
      <c r="L95" s="39">
        <f>'Non-medical equipment-OST'!CP103</f>
        <v>0</v>
      </c>
      <c r="M95" s="39" t="e">
        <f t="shared" si="2"/>
        <v>#VALUE!</v>
      </c>
      <c r="N95" s="39" t="e">
        <f t="shared" si="3"/>
        <v>#VALUE!</v>
      </c>
      <c r="O95" s="39">
        <f>'Site overhead- NSP &amp; OST'!L108</f>
        <v>0</v>
      </c>
      <c r="P95" s="39">
        <f>'Site overhead- NSP &amp; OST'!M108</f>
        <v>0</v>
      </c>
      <c r="Q95" s="39" t="e">
        <f t="shared" si="4"/>
        <v>#VALUE!</v>
      </c>
      <c r="R95" s="39" t="e">
        <f t="shared" si="5"/>
        <v>#VALUE!</v>
      </c>
      <c r="S95" s="39">
        <f>'Site overhead- NSP &amp; OST'!L256</f>
        <v>0</v>
      </c>
      <c r="T95" s="39">
        <f>'Site overhead- NSP &amp; OST'!M256</f>
        <v>0</v>
      </c>
      <c r="U95" s="39" t="e">
        <f t="shared" si="6"/>
        <v>#VALUE!</v>
      </c>
      <c r="V95" s="39" t="e">
        <f t="shared" si="7"/>
        <v>#VALUE!</v>
      </c>
    </row>
    <row r="96" spans="1:22" x14ac:dyDescent="0.2">
      <c r="A96" s="39" t="str">
        <f>'Service providers'!A106</f>
        <v>Enter name of Site 9</v>
      </c>
      <c r="B96" s="39" t="str">
        <f>'Service providers'!G106</f>
        <v/>
      </c>
      <c r="C96" s="39" t="str">
        <f>'Service providers'!H106</f>
        <v/>
      </c>
      <c r="D96" s="39">
        <f>'Non-medical equipment-NSP'!CO105</f>
        <v>0</v>
      </c>
      <c r="E96" s="39">
        <f>'Non-medical equipment-NSP'!CP105</f>
        <v>0</v>
      </c>
      <c r="F96" s="39" t="e">
        <f t="shared" si="0"/>
        <v>#VALUE!</v>
      </c>
      <c r="G96" s="39" t="e">
        <f t="shared" si="1"/>
        <v>#VALUE!</v>
      </c>
      <c r="H96" s="39" t="str">
        <f>'Service providers'!I106</f>
        <v>Enter name of Site 9</v>
      </c>
      <c r="I96" s="39" t="str">
        <f>'Service providers'!O106</f>
        <v xml:space="preserve"> </v>
      </c>
      <c r="J96" s="43" t="str">
        <f>'Service providers'!P106</f>
        <v xml:space="preserve"> </v>
      </c>
      <c r="K96" s="39">
        <f>'Non-medical equipment-OST'!CO104</f>
        <v>0</v>
      </c>
      <c r="L96" s="39">
        <f>'Non-medical equipment-OST'!CP104</f>
        <v>0</v>
      </c>
      <c r="M96" s="39" t="e">
        <f t="shared" si="2"/>
        <v>#VALUE!</v>
      </c>
      <c r="N96" s="39" t="e">
        <f t="shared" si="3"/>
        <v>#VALUE!</v>
      </c>
      <c r="O96" s="39">
        <f>'Site overhead- NSP &amp; OST'!L109</f>
        <v>0</v>
      </c>
      <c r="P96" s="39">
        <f>'Site overhead- NSP &amp; OST'!M109</f>
        <v>0</v>
      </c>
      <c r="Q96" s="39" t="e">
        <f t="shared" si="4"/>
        <v>#VALUE!</v>
      </c>
      <c r="R96" s="39" t="e">
        <f t="shared" si="5"/>
        <v>#VALUE!</v>
      </c>
      <c r="S96" s="39">
        <f>'Site overhead- NSP &amp; OST'!L257</f>
        <v>0</v>
      </c>
      <c r="T96" s="39">
        <f>'Site overhead- NSP &amp; OST'!M257</f>
        <v>0</v>
      </c>
      <c r="U96" s="39" t="e">
        <f t="shared" si="6"/>
        <v>#VALUE!</v>
      </c>
      <c r="V96" s="39" t="e">
        <f t="shared" si="7"/>
        <v>#VALUE!</v>
      </c>
    </row>
    <row r="97" spans="1:22" x14ac:dyDescent="0.2">
      <c r="A97" s="39" t="str">
        <f>'Service providers'!A107</f>
        <v>Enter name of Site 10</v>
      </c>
      <c r="B97" s="39" t="str">
        <f>'Service providers'!G107</f>
        <v/>
      </c>
      <c r="C97" s="39" t="str">
        <f>'Service providers'!H107</f>
        <v/>
      </c>
      <c r="D97" s="39">
        <f>'Non-medical equipment-NSP'!CO106</f>
        <v>0</v>
      </c>
      <c r="E97" s="39">
        <f>'Non-medical equipment-NSP'!CP106</f>
        <v>0</v>
      </c>
      <c r="F97" s="39" t="e">
        <f t="shared" si="0"/>
        <v>#VALUE!</v>
      </c>
      <c r="G97" s="39" t="e">
        <f t="shared" si="1"/>
        <v>#VALUE!</v>
      </c>
      <c r="H97" s="39" t="str">
        <f>'Service providers'!I107</f>
        <v>Enter name of Site 10</v>
      </c>
      <c r="I97" s="39" t="str">
        <f>'Service providers'!O107</f>
        <v xml:space="preserve"> </v>
      </c>
      <c r="J97" s="43" t="str">
        <f>'Service providers'!P107</f>
        <v xml:space="preserve"> </v>
      </c>
      <c r="K97" s="39">
        <f>'Non-medical equipment-OST'!CO105</f>
        <v>0</v>
      </c>
      <c r="L97" s="39">
        <f>'Non-medical equipment-OST'!CP105</f>
        <v>0</v>
      </c>
      <c r="M97" s="39" t="e">
        <f t="shared" si="2"/>
        <v>#VALUE!</v>
      </c>
      <c r="N97" s="39" t="e">
        <f t="shared" si="3"/>
        <v>#VALUE!</v>
      </c>
      <c r="O97" s="39">
        <f>'Site overhead- NSP &amp; OST'!L110</f>
        <v>0</v>
      </c>
      <c r="P97" s="39">
        <f>'Site overhead- NSP &amp; OST'!M110</f>
        <v>0</v>
      </c>
      <c r="Q97" s="39" t="e">
        <f t="shared" si="4"/>
        <v>#VALUE!</v>
      </c>
      <c r="R97" s="39" t="e">
        <f t="shared" si="5"/>
        <v>#VALUE!</v>
      </c>
      <c r="S97" s="39">
        <f>'Site overhead- NSP &amp; OST'!L258</f>
        <v>0</v>
      </c>
      <c r="T97" s="39">
        <f>'Site overhead- NSP &amp; OST'!M258</f>
        <v>0</v>
      </c>
      <c r="U97" s="39" t="e">
        <f t="shared" si="6"/>
        <v>#VALUE!</v>
      </c>
      <c r="V97" s="39" t="e">
        <f t="shared" si="7"/>
        <v>#VALUE!</v>
      </c>
    </row>
    <row r="98" spans="1:22" x14ac:dyDescent="0.2">
      <c r="A98" s="39" t="str">
        <f>'Service providers'!A108</f>
        <v>Enter name of Site 11</v>
      </c>
      <c r="B98" s="39" t="str">
        <f>'Service providers'!G108</f>
        <v/>
      </c>
      <c r="C98" s="39" t="str">
        <f>'Service providers'!H108</f>
        <v/>
      </c>
      <c r="D98" s="39">
        <f>'Non-medical equipment-NSP'!CO107</f>
        <v>0</v>
      </c>
      <c r="E98" s="39">
        <f>'Non-medical equipment-NSP'!CP107</f>
        <v>0</v>
      </c>
      <c r="F98" s="39" t="e">
        <f t="shared" si="0"/>
        <v>#VALUE!</v>
      </c>
      <c r="G98" s="39" t="e">
        <f t="shared" si="1"/>
        <v>#VALUE!</v>
      </c>
      <c r="H98" s="39" t="str">
        <f>'Service providers'!I108</f>
        <v>Enter name of Site 11</v>
      </c>
      <c r="I98" s="39" t="str">
        <f>'Service providers'!O108</f>
        <v xml:space="preserve"> </v>
      </c>
      <c r="J98" s="43" t="str">
        <f>'Service providers'!P108</f>
        <v xml:space="preserve"> </v>
      </c>
      <c r="K98" s="39">
        <f>'Non-medical equipment-OST'!CO106</f>
        <v>0</v>
      </c>
      <c r="L98" s="39">
        <f>'Non-medical equipment-OST'!CP106</f>
        <v>0</v>
      </c>
      <c r="M98" s="39" t="e">
        <f t="shared" si="2"/>
        <v>#VALUE!</v>
      </c>
      <c r="N98" s="39" t="e">
        <f t="shared" si="3"/>
        <v>#VALUE!</v>
      </c>
      <c r="O98" s="39">
        <f>'Site overhead- NSP &amp; OST'!L111</f>
        <v>0</v>
      </c>
      <c r="P98" s="39">
        <f>'Site overhead- NSP &amp; OST'!M111</f>
        <v>0</v>
      </c>
      <c r="Q98" s="39" t="e">
        <f t="shared" si="4"/>
        <v>#VALUE!</v>
      </c>
      <c r="R98" s="39" t="e">
        <f t="shared" si="5"/>
        <v>#VALUE!</v>
      </c>
      <c r="S98" s="39">
        <f>'Site overhead- NSP &amp; OST'!L259</f>
        <v>0</v>
      </c>
      <c r="T98" s="39">
        <f>'Site overhead- NSP &amp; OST'!M259</f>
        <v>0</v>
      </c>
      <c r="U98" s="39" t="e">
        <f t="shared" si="6"/>
        <v>#VALUE!</v>
      </c>
      <c r="V98" s="39" t="e">
        <f t="shared" si="7"/>
        <v>#VALUE!</v>
      </c>
    </row>
    <row r="99" spans="1:22" x14ac:dyDescent="0.2">
      <c r="A99" s="39" t="str">
        <f>'Service providers'!A109</f>
        <v>Enter name of Site 12</v>
      </c>
      <c r="B99" s="39" t="str">
        <f>'Service providers'!G109</f>
        <v/>
      </c>
      <c r="C99" s="39" t="str">
        <f>'Service providers'!H109</f>
        <v/>
      </c>
      <c r="D99" s="39">
        <f>'Non-medical equipment-NSP'!CO108</f>
        <v>0</v>
      </c>
      <c r="E99" s="39">
        <f>'Non-medical equipment-NSP'!CP108</f>
        <v>0</v>
      </c>
      <c r="F99" s="39" t="e">
        <f t="shared" si="0"/>
        <v>#VALUE!</v>
      </c>
      <c r="G99" s="39" t="e">
        <f t="shared" si="1"/>
        <v>#VALUE!</v>
      </c>
      <c r="H99" s="39" t="str">
        <f>'Service providers'!I109</f>
        <v>Enter name of Site 12</v>
      </c>
      <c r="I99" s="39" t="str">
        <f>'Service providers'!O109</f>
        <v xml:space="preserve"> </v>
      </c>
      <c r="J99" s="43" t="str">
        <f>'Service providers'!P109</f>
        <v xml:space="preserve"> </v>
      </c>
      <c r="K99" s="39">
        <f>'Non-medical equipment-OST'!CO107</f>
        <v>0</v>
      </c>
      <c r="L99" s="39">
        <f>'Non-medical equipment-OST'!CP107</f>
        <v>0</v>
      </c>
      <c r="M99" s="39" t="e">
        <f t="shared" si="2"/>
        <v>#VALUE!</v>
      </c>
      <c r="N99" s="39" t="e">
        <f t="shared" si="3"/>
        <v>#VALUE!</v>
      </c>
      <c r="O99" s="39">
        <f>'Site overhead- NSP &amp; OST'!L112</f>
        <v>0</v>
      </c>
      <c r="P99" s="39">
        <f>'Site overhead- NSP &amp; OST'!M112</f>
        <v>0</v>
      </c>
      <c r="Q99" s="39" t="e">
        <f t="shared" si="4"/>
        <v>#VALUE!</v>
      </c>
      <c r="R99" s="39" t="e">
        <f t="shared" si="5"/>
        <v>#VALUE!</v>
      </c>
      <c r="S99" s="39">
        <f>'Site overhead- NSP &amp; OST'!L260</f>
        <v>0</v>
      </c>
      <c r="T99" s="39">
        <f>'Site overhead- NSP &amp; OST'!M260</f>
        <v>0</v>
      </c>
      <c r="U99" s="39" t="e">
        <f t="shared" si="6"/>
        <v>#VALUE!</v>
      </c>
      <c r="V99" s="39" t="e">
        <f t="shared" si="7"/>
        <v>#VALUE!</v>
      </c>
    </row>
    <row r="100" spans="1:22" x14ac:dyDescent="0.2">
      <c r="A100" s="39" t="str">
        <f>'Service providers'!A110</f>
        <v>Enter name of Site 13</v>
      </c>
      <c r="B100" s="39" t="str">
        <f>'Service providers'!G110</f>
        <v/>
      </c>
      <c r="C100" s="39" t="str">
        <f>'Service providers'!H110</f>
        <v/>
      </c>
      <c r="D100" s="39">
        <f>'Non-medical equipment-NSP'!CO109</f>
        <v>0</v>
      </c>
      <c r="E100" s="39">
        <f>'Non-medical equipment-NSP'!CP109</f>
        <v>0</v>
      </c>
      <c r="F100" s="39" t="e">
        <f t="shared" si="0"/>
        <v>#VALUE!</v>
      </c>
      <c r="G100" s="39" t="e">
        <f t="shared" si="1"/>
        <v>#VALUE!</v>
      </c>
      <c r="H100" s="39" t="str">
        <f>'Service providers'!I110</f>
        <v>Enter name of Site 13</v>
      </c>
      <c r="I100" s="39" t="str">
        <f>'Service providers'!O110</f>
        <v xml:space="preserve"> </v>
      </c>
      <c r="J100" s="43" t="str">
        <f>'Service providers'!P110</f>
        <v xml:space="preserve"> </v>
      </c>
      <c r="K100" s="39">
        <f>'Non-medical equipment-OST'!CO108</f>
        <v>0</v>
      </c>
      <c r="L100" s="39">
        <f>'Non-medical equipment-OST'!CP108</f>
        <v>0</v>
      </c>
      <c r="M100" s="39" t="e">
        <f t="shared" si="2"/>
        <v>#VALUE!</v>
      </c>
      <c r="N100" s="39" t="e">
        <f t="shared" si="3"/>
        <v>#VALUE!</v>
      </c>
      <c r="O100" s="39">
        <f>'Site overhead- NSP &amp; OST'!L113</f>
        <v>0</v>
      </c>
      <c r="P100" s="39">
        <f>'Site overhead- NSP &amp; OST'!M113</f>
        <v>0</v>
      </c>
      <c r="Q100" s="39" t="e">
        <f t="shared" si="4"/>
        <v>#VALUE!</v>
      </c>
      <c r="R100" s="39" t="e">
        <f t="shared" si="5"/>
        <v>#VALUE!</v>
      </c>
      <c r="S100" s="39">
        <f>'Site overhead- NSP &amp; OST'!L261</f>
        <v>0</v>
      </c>
      <c r="T100" s="39">
        <f>'Site overhead- NSP &amp; OST'!M261</f>
        <v>0</v>
      </c>
      <c r="U100" s="39" t="e">
        <f t="shared" si="6"/>
        <v>#VALUE!</v>
      </c>
      <c r="V100" s="39" t="e">
        <f t="shared" si="7"/>
        <v>#VALUE!</v>
      </c>
    </row>
    <row r="101" spans="1:22" x14ac:dyDescent="0.2">
      <c r="A101" s="39" t="str">
        <f>'Service providers'!A111</f>
        <v>Enter name of Site 14</v>
      </c>
      <c r="B101" s="39" t="str">
        <f>'Service providers'!G111</f>
        <v/>
      </c>
      <c r="C101" s="39" t="str">
        <f>'Service providers'!H111</f>
        <v/>
      </c>
      <c r="D101" s="39">
        <f>'Non-medical equipment-NSP'!CO110</f>
        <v>0</v>
      </c>
      <c r="E101" s="39">
        <f>'Non-medical equipment-NSP'!CP110</f>
        <v>0</v>
      </c>
      <c r="F101" s="39" t="e">
        <f t="shared" si="0"/>
        <v>#VALUE!</v>
      </c>
      <c r="G101" s="39" t="e">
        <f t="shared" si="1"/>
        <v>#VALUE!</v>
      </c>
      <c r="H101" s="39" t="str">
        <f>'Service providers'!I111</f>
        <v>Enter name of Site 14</v>
      </c>
      <c r="I101" s="39" t="str">
        <f>'Service providers'!O111</f>
        <v xml:space="preserve"> </v>
      </c>
      <c r="J101" s="43" t="str">
        <f>'Service providers'!P111</f>
        <v xml:space="preserve"> </v>
      </c>
      <c r="K101" s="39">
        <f>'Non-medical equipment-OST'!CO109</f>
        <v>0</v>
      </c>
      <c r="L101" s="39">
        <f>'Non-medical equipment-OST'!CP109</f>
        <v>0</v>
      </c>
      <c r="M101" s="39" t="e">
        <f t="shared" si="2"/>
        <v>#VALUE!</v>
      </c>
      <c r="N101" s="39" t="e">
        <f t="shared" si="3"/>
        <v>#VALUE!</v>
      </c>
      <c r="O101" s="39">
        <f>'Site overhead- NSP &amp; OST'!L114</f>
        <v>0</v>
      </c>
      <c r="P101" s="39">
        <f>'Site overhead- NSP &amp; OST'!M114</f>
        <v>0</v>
      </c>
      <c r="Q101" s="39" t="e">
        <f t="shared" si="4"/>
        <v>#VALUE!</v>
      </c>
      <c r="R101" s="39" t="e">
        <f t="shared" si="5"/>
        <v>#VALUE!</v>
      </c>
      <c r="S101" s="39">
        <f>'Site overhead- NSP &amp; OST'!L262</f>
        <v>0</v>
      </c>
      <c r="T101" s="39">
        <f>'Site overhead- NSP &amp; OST'!M262</f>
        <v>0</v>
      </c>
      <c r="U101" s="39" t="e">
        <f t="shared" si="6"/>
        <v>#VALUE!</v>
      </c>
      <c r="V101" s="39" t="e">
        <f t="shared" si="7"/>
        <v>#VALUE!</v>
      </c>
    </row>
    <row r="102" spans="1:22" x14ac:dyDescent="0.2">
      <c r="A102" s="39" t="str">
        <f>'Service providers'!A112</f>
        <v>Enter name of Site 15</v>
      </c>
      <c r="B102" s="39" t="str">
        <f>'Service providers'!G112</f>
        <v/>
      </c>
      <c r="C102" s="39" t="str">
        <f>'Service providers'!H112</f>
        <v/>
      </c>
      <c r="D102" s="39">
        <f>'Non-medical equipment-NSP'!CO111</f>
        <v>0</v>
      </c>
      <c r="E102" s="39">
        <f>'Non-medical equipment-NSP'!CP111</f>
        <v>0</v>
      </c>
      <c r="F102" s="39" t="e">
        <f t="shared" si="0"/>
        <v>#VALUE!</v>
      </c>
      <c r="G102" s="39" t="e">
        <f t="shared" si="1"/>
        <v>#VALUE!</v>
      </c>
      <c r="H102" s="39" t="str">
        <f>'Service providers'!I112</f>
        <v>Enter name of Site 15</v>
      </c>
      <c r="I102" s="39" t="str">
        <f>'Service providers'!O112</f>
        <v xml:space="preserve"> </v>
      </c>
      <c r="J102" s="43" t="str">
        <f>'Service providers'!P112</f>
        <v xml:space="preserve"> </v>
      </c>
      <c r="K102" s="39">
        <f>'Non-medical equipment-OST'!CO110</f>
        <v>0</v>
      </c>
      <c r="L102" s="39">
        <f>'Non-medical equipment-OST'!CP110</f>
        <v>0</v>
      </c>
      <c r="M102" s="39" t="e">
        <f t="shared" si="2"/>
        <v>#VALUE!</v>
      </c>
      <c r="N102" s="39" t="e">
        <f t="shared" si="3"/>
        <v>#VALUE!</v>
      </c>
      <c r="O102" s="39">
        <f>'Site overhead- NSP &amp; OST'!L115</f>
        <v>0</v>
      </c>
      <c r="P102" s="39">
        <f>'Site overhead- NSP &amp; OST'!M115</f>
        <v>0</v>
      </c>
      <c r="Q102" s="39" t="e">
        <f t="shared" si="4"/>
        <v>#VALUE!</v>
      </c>
      <c r="R102" s="39" t="e">
        <f t="shared" si="5"/>
        <v>#VALUE!</v>
      </c>
      <c r="S102" s="39">
        <f>'Site overhead- NSP &amp; OST'!L263</f>
        <v>0</v>
      </c>
      <c r="T102" s="39">
        <f>'Site overhead- NSP &amp; OST'!M263</f>
        <v>0</v>
      </c>
      <c r="U102" s="39" t="e">
        <f t="shared" si="6"/>
        <v>#VALUE!</v>
      </c>
      <c r="V102" s="39" t="e">
        <f t="shared" si="7"/>
        <v>#VALUE!</v>
      </c>
    </row>
    <row r="103" spans="1:22" x14ac:dyDescent="0.2">
      <c r="A103" s="39" t="str">
        <f>'Service providers'!A113</f>
        <v>Enter name of Site 16</v>
      </c>
      <c r="B103" s="39" t="str">
        <f>'Service providers'!G113</f>
        <v/>
      </c>
      <c r="C103" s="39" t="str">
        <f>'Service providers'!H113</f>
        <v/>
      </c>
      <c r="D103" s="39">
        <f>'Non-medical equipment-NSP'!CO112</f>
        <v>0</v>
      </c>
      <c r="E103" s="39">
        <f>'Non-medical equipment-NSP'!CP112</f>
        <v>0</v>
      </c>
      <c r="F103" s="39" t="e">
        <f t="shared" si="0"/>
        <v>#VALUE!</v>
      </c>
      <c r="G103" s="39" t="e">
        <f t="shared" si="1"/>
        <v>#VALUE!</v>
      </c>
      <c r="H103" s="39" t="str">
        <f>'Service providers'!I113</f>
        <v>Enter name of Site 16</v>
      </c>
      <c r="I103" s="39" t="str">
        <f>'Service providers'!O113</f>
        <v xml:space="preserve"> </v>
      </c>
      <c r="J103" s="43" t="str">
        <f>'Service providers'!P113</f>
        <v xml:space="preserve"> </v>
      </c>
      <c r="K103" s="39">
        <f>'Non-medical equipment-OST'!CO111</f>
        <v>0</v>
      </c>
      <c r="L103" s="39">
        <f>'Non-medical equipment-OST'!CP111</f>
        <v>0</v>
      </c>
      <c r="M103" s="39" t="e">
        <f t="shared" si="2"/>
        <v>#VALUE!</v>
      </c>
      <c r="N103" s="39" t="e">
        <f t="shared" si="3"/>
        <v>#VALUE!</v>
      </c>
      <c r="O103" s="39">
        <f>'Site overhead- NSP &amp; OST'!L116</f>
        <v>0</v>
      </c>
      <c r="P103" s="39">
        <f>'Site overhead- NSP &amp; OST'!M116</f>
        <v>0</v>
      </c>
      <c r="Q103" s="39" t="e">
        <f t="shared" si="4"/>
        <v>#VALUE!</v>
      </c>
      <c r="R103" s="39" t="e">
        <f t="shared" si="5"/>
        <v>#VALUE!</v>
      </c>
      <c r="S103" s="39">
        <f>'Site overhead- NSP &amp; OST'!L264</f>
        <v>0</v>
      </c>
      <c r="T103" s="39">
        <f>'Site overhead- NSP &amp; OST'!M264</f>
        <v>0</v>
      </c>
      <c r="U103" s="39" t="e">
        <f t="shared" si="6"/>
        <v>#VALUE!</v>
      </c>
      <c r="V103" s="39" t="e">
        <f t="shared" si="7"/>
        <v>#VALUE!</v>
      </c>
    </row>
    <row r="104" spans="1:22" x14ac:dyDescent="0.2">
      <c r="A104" s="39" t="str">
        <f>'Service providers'!A114</f>
        <v>Enter name of Site 17</v>
      </c>
      <c r="B104" s="39" t="str">
        <f>'Service providers'!G114</f>
        <v/>
      </c>
      <c r="C104" s="39" t="str">
        <f>'Service providers'!H114</f>
        <v/>
      </c>
      <c r="D104" s="39">
        <f>'Non-medical equipment-NSP'!CO113</f>
        <v>0</v>
      </c>
      <c r="E104" s="39">
        <f>'Non-medical equipment-NSP'!CP113</f>
        <v>0</v>
      </c>
      <c r="F104" s="39" t="e">
        <f t="shared" si="0"/>
        <v>#VALUE!</v>
      </c>
      <c r="G104" s="39" t="e">
        <f t="shared" si="1"/>
        <v>#VALUE!</v>
      </c>
      <c r="H104" s="39" t="str">
        <f>'Service providers'!I114</f>
        <v>Enter name of Site 17</v>
      </c>
      <c r="I104" s="39" t="str">
        <f>'Service providers'!O114</f>
        <v xml:space="preserve"> </v>
      </c>
      <c r="J104" s="43" t="str">
        <f>'Service providers'!P114</f>
        <v xml:space="preserve"> </v>
      </c>
      <c r="K104" s="39">
        <f>'Non-medical equipment-OST'!CO112</f>
        <v>0</v>
      </c>
      <c r="L104" s="39">
        <f>'Non-medical equipment-OST'!CP112</f>
        <v>0</v>
      </c>
      <c r="M104" s="39" t="e">
        <f t="shared" si="2"/>
        <v>#VALUE!</v>
      </c>
      <c r="N104" s="39" t="e">
        <f t="shared" si="3"/>
        <v>#VALUE!</v>
      </c>
      <c r="O104" s="39">
        <f>'Site overhead- NSP &amp; OST'!L117</f>
        <v>0</v>
      </c>
      <c r="P104" s="39">
        <f>'Site overhead- NSP &amp; OST'!M117</f>
        <v>0</v>
      </c>
      <c r="Q104" s="39" t="e">
        <f t="shared" si="4"/>
        <v>#VALUE!</v>
      </c>
      <c r="R104" s="39" t="e">
        <f t="shared" si="5"/>
        <v>#VALUE!</v>
      </c>
      <c r="S104" s="39">
        <f>'Site overhead- NSP &amp; OST'!L265</f>
        <v>0</v>
      </c>
      <c r="T104" s="39">
        <f>'Site overhead- NSP &amp; OST'!M265</f>
        <v>0</v>
      </c>
      <c r="U104" s="39" t="e">
        <f t="shared" si="6"/>
        <v>#VALUE!</v>
      </c>
      <c r="V104" s="39" t="e">
        <f t="shared" si="7"/>
        <v>#VALUE!</v>
      </c>
    </row>
    <row r="105" spans="1:22" x14ac:dyDescent="0.2">
      <c r="A105" s="39" t="str">
        <f>'Service providers'!A115</f>
        <v>Enter name of Site 18</v>
      </c>
      <c r="B105" s="39" t="str">
        <f>'Service providers'!G115</f>
        <v/>
      </c>
      <c r="C105" s="39" t="str">
        <f>'Service providers'!H115</f>
        <v/>
      </c>
      <c r="D105" s="39">
        <f>'Non-medical equipment-NSP'!CO114</f>
        <v>0</v>
      </c>
      <c r="E105" s="39">
        <f>'Non-medical equipment-NSP'!CP114</f>
        <v>0</v>
      </c>
      <c r="F105" s="39" t="e">
        <f t="shared" si="0"/>
        <v>#VALUE!</v>
      </c>
      <c r="G105" s="39" t="e">
        <f t="shared" si="1"/>
        <v>#VALUE!</v>
      </c>
      <c r="H105" s="39" t="str">
        <f>'Service providers'!I115</f>
        <v>Enter name of Site 18</v>
      </c>
      <c r="I105" s="39" t="str">
        <f>'Service providers'!O115</f>
        <v xml:space="preserve"> </v>
      </c>
      <c r="J105" s="43" t="str">
        <f>'Service providers'!P115</f>
        <v xml:space="preserve"> </v>
      </c>
      <c r="K105" s="39">
        <f>'Non-medical equipment-OST'!CO113</f>
        <v>0</v>
      </c>
      <c r="L105" s="39">
        <f>'Non-medical equipment-OST'!CP113</f>
        <v>0</v>
      </c>
      <c r="M105" s="39" t="e">
        <f t="shared" si="2"/>
        <v>#VALUE!</v>
      </c>
      <c r="N105" s="39" t="e">
        <f t="shared" si="3"/>
        <v>#VALUE!</v>
      </c>
      <c r="O105" s="39">
        <f>'Site overhead- NSP &amp; OST'!L118</f>
        <v>0</v>
      </c>
      <c r="P105" s="39">
        <f>'Site overhead- NSP &amp; OST'!M118</f>
        <v>0</v>
      </c>
      <c r="Q105" s="39" t="e">
        <f t="shared" si="4"/>
        <v>#VALUE!</v>
      </c>
      <c r="R105" s="39" t="e">
        <f t="shared" si="5"/>
        <v>#VALUE!</v>
      </c>
      <c r="S105" s="39">
        <f>'Site overhead- NSP &amp; OST'!L266</f>
        <v>0</v>
      </c>
      <c r="T105" s="39">
        <f>'Site overhead- NSP &amp; OST'!M266</f>
        <v>0</v>
      </c>
      <c r="U105" s="39" t="e">
        <f t="shared" si="6"/>
        <v>#VALUE!</v>
      </c>
      <c r="V105" s="39" t="e">
        <f t="shared" si="7"/>
        <v>#VALUE!</v>
      </c>
    </row>
    <row r="106" spans="1:22" x14ac:dyDescent="0.2">
      <c r="A106" s="39" t="str">
        <f>'Service providers'!A116</f>
        <v>Enter name of Site 19</v>
      </c>
      <c r="B106" s="39" t="str">
        <f>'Service providers'!G116</f>
        <v/>
      </c>
      <c r="C106" s="39" t="str">
        <f>'Service providers'!H116</f>
        <v/>
      </c>
      <c r="D106" s="39">
        <f>'Non-medical equipment-NSP'!CO115</f>
        <v>0</v>
      </c>
      <c r="E106" s="39">
        <f>'Non-medical equipment-NSP'!CP115</f>
        <v>0</v>
      </c>
      <c r="F106" s="39" t="e">
        <f t="shared" si="0"/>
        <v>#VALUE!</v>
      </c>
      <c r="G106" s="39" t="e">
        <f t="shared" si="1"/>
        <v>#VALUE!</v>
      </c>
      <c r="H106" s="39" t="str">
        <f>'Service providers'!I116</f>
        <v>Enter name of Site 19</v>
      </c>
      <c r="I106" s="39" t="str">
        <f>'Service providers'!O116</f>
        <v xml:space="preserve"> </v>
      </c>
      <c r="J106" s="43" t="str">
        <f>'Service providers'!P116</f>
        <v xml:space="preserve"> </v>
      </c>
      <c r="K106" s="39">
        <f>'Non-medical equipment-OST'!CO114</f>
        <v>0</v>
      </c>
      <c r="L106" s="39">
        <f>'Non-medical equipment-OST'!CP114</f>
        <v>0</v>
      </c>
      <c r="M106" s="39" t="e">
        <f t="shared" si="2"/>
        <v>#VALUE!</v>
      </c>
      <c r="N106" s="39" t="e">
        <f t="shared" si="3"/>
        <v>#VALUE!</v>
      </c>
      <c r="O106" s="39">
        <f>'Site overhead- NSP &amp; OST'!L119</f>
        <v>0</v>
      </c>
      <c r="P106" s="39">
        <f>'Site overhead- NSP &amp; OST'!M119</f>
        <v>0</v>
      </c>
      <c r="Q106" s="39" t="e">
        <f t="shared" si="4"/>
        <v>#VALUE!</v>
      </c>
      <c r="R106" s="39" t="e">
        <f t="shared" si="5"/>
        <v>#VALUE!</v>
      </c>
      <c r="S106" s="39">
        <f>'Site overhead- NSP &amp; OST'!L267</f>
        <v>0</v>
      </c>
      <c r="T106" s="39">
        <f>'Site overhead- NSP &amp; OST'!M267</f>
        <v>0</v>
      </c>
      <c r="U106" s="39" t="e">
        <f t="shared" si="6"/>
        <v>#VALUE!</v>
      </c>
      <c r="V106" s="39" t="e">
        <f t="shared" si="7"/>
        <v>#VALUE!</v>
      </c>
    </row>
    <row r="107" spans="1:22" x14ac:dyDescent="0.2">
      <c r="A107" s="39" t="str">
        <f>'Service providers'!A117</f>
        <v>Enter name of Site 20</v>
      </c>
      <c r="B107" s="39" t="str">
        <f>'Service providers'!G117</f>
        <v/>
      </c>
      <c r="C107" s="39" t="str">
        <f>'Service providers'!H117</f>
        <v/>
      </c>
      <c r="D107" s="39">
        <f>'Non-medical equipment-NSP'!CO116</f>
        <v>0</v>
      </c>
      <c r="E107" s="39">
        <f>'Non-medical equipment-NSP'!CP116</f>
        <v>0</v>
      </c>
      <c r="F107" s="39" t="e">
        <f t="shared" ref="F107:F149" si="24">B107*D107</f>
        <v>#VALUE!</v>
      </c>
      <c r="G107" s="39" t="e">
        <f t="shared" ref="G107:G149" si="25">C107*E107</f>
        <v>#VALUE!</v>
      </c>
      <c r="H107" s="39" t="str">
        <f>'Service providers'!I117</f>
        <v>Enter name of Site 20</v>
      </c>
      <c r="I107" s="39" t="str">
        <f>'Service providers'!O117</f>
        <v xml:space="preserve"> </v>
      </c>
      <c r="J107" s="43" t="str">
        <f>'Service providers'!P117</f>
        <v xml:space="preserve"> </v>
      </c>
      <c r="K107" s="39">
        <f>'Non-medical equipment-OST'!CO115</f>
        <v>0</v>
      </c>
      <c r="L107" s="39">
        <f>'Non-medical equipment-OST'!CP115</f>
        <v>0</v>
      </c>
      <c r="M107" s="39" t="e">
        <f t="shared" ref="M107:M149" si="26">I107*K107</f>
        <v>#VALUE!</v>
      </c>
      <c r="N107" s="39" t="e">
        <f t="shared" ref="N107:N149" si="27">J107*L107</f>
        <v>#VALUE!</v>
      </c>
      <c r="O107" s="39">
        <f>'Site overhead- NSP &amp; OST'!L120</f>
        <v>0</v>
      </c>
      <c r="P107" s="39">
        <f>'Site overhead- NSP &amp; OST'!M120</f>
        <v>0</v>
      </c>
      <c r="Q107" s="39" t="e">
        <f t="shared" ref="Q107:Q149" si="28">O107*B107</f>
        <v>#VALUE!</v>
      </c>
      <c r="R107" s="39" t="e">
        <f t="shared" ref="R107:R149" si="29">P107*C107</f>
        <v>#VALUE!</v>
      </c>
      <c r="S107" s="39">
        <f>'Site overhead- NSP &amp; OST'!L268</f>
        <v>0</v>
      </c>
      <c r="T107" s="39">
        <f>'Site overhead- NSP &amp; OST'!M268</f>
        <v>0</v>
      </c>
      <c r="U107" s="39" t="e">
        <f t="shared" ref="U107:U149" si="30">S107*I107</f>
        <v>#VALUE!</v>
      </c>
      <c r="V107" s="39" t="e">
        <f t="shared" ref="V107:V149" si="31">T107*J107</f>
        <v>#VALUE!</v>
      </c>
    </row>
    <row r="108" spans="1:22" x14ac:dyDescent="0.2">
      <c r="A108" s="39" t="str">
        <f>'Service providers'!A118</f>
        <v>Enter name here</v>
      </c>
      <c r="B108" s="39" t="str">
        <f>'Service providers'!G118</f>
        <v/>
      </c>
      <c r="C108" s="39" t="str">
        <f>'Service providers'!H118</f>
        <v/>
      </c>
      <c r="D108" s="39">
        <f>'Non-medical equipment-NSP'!CO117</f>
        <v>0</v>
      </c>
      <c r="E108" s="39">
        <f>'Non-medical equipment-NSP'!CP117</f>
        <v>0</v>
      </c>
      <c r="F108" s="39" t="e">
        <f t="shared" si="24"/>
        <v>#VALUE!</v>
      </c>
      <c r="G108" s="39" t="e">
        <f t="shared" si="25"/>
        <v>#VALUE!</v>
      </c>
      <c r="H108" s="39" t="str">
        <f>'Service providers'!I118</f>
        <v>Enter name here</v>
      </c>
      <c r="I108" s="39" t="str">
        <f>'Service providers'!O118</f>
        <v xml:space="preserve"> </v>
      </c>
      <c r="J108" s="43" t="str">
        <f>'Service providers'!P118</f>
        <v xml:space="preserve"> </v>
      </c>
      <c r="K108" s="39">
        <f>'Non-medical equipment-OST'!CO116</f>
        <v>0</v>
      </c>
      <c r="L108" s="39">
        <f>'Non-medical equipment-OST'!CP116</f>
        <v>0</v>
      </c>
      <c r="M108" s="39" t="e">
        <f t="shared" si="26"/>
        <v>#VALUE!</v>
      </c>
      <c r="N108" s="39" t="e">
        <f t="shared" si="27"/>
        <v>#VALUE!</v>
      </c>
      <c r="O108" s="39">
        <f>'Site overhead- NSP &amp; OST'!L121</f>
        <v>0</v>
      </c>
      <c r="P108" s="39">
        <f>'Site overhead- NSP &amp; OST'!M121</f>
        <v>0</v>
      </c>
      <c r="Q108" s="39" t="e">
        <f t="shared" si="28"/>
        <v>#VALUE!</v>
      </c>
      <c r="R108" s="39" t="e">
        <f t="shared" si="29"/>
        <v>#VALUE!</v>
      </c>
      <c r="S108" s="39">
        <f>'Site overhead- NSP &amp; OST'!L269</f>
        <v>0</v>
      </c>
      <c r="T108" s="39">
        <f>'Site overhead- NSP &amp; OST'!M269</f>
        <v>0</v>
      </c>
      <c r="U108" s="39" t="e">
        <f t="shared" si="30"/>
        <v>#VALUE!</v>
      </c>
      <c r="V108" s="39" t="e">
        <f t="shared" si="31"/>
        <v>#VALUE!</v>
      </c>
    </row>
    <row r="109" spans="1:22" x14ac:dyDescent="0.2">
      <c r="A109" s="39" t="str">
        <f>'Service providers'!A119</f>
        <v>Enter name of Site 1</v>
      </c>
      <c r="B109" s="39" t="str">
        <f>'Service providers'!G119</f>
        <v/>
      </c>
      <c r="C109" s="39" t="str">
        <f>'Service providers'!H119</f>
        <v/>
      </c>
      <c r="D109" s="39">
        <f>'Non-medical equipment-NSP'!CO118</f>
        <v>0</v>
      </c>
      <c r="E109" s="39">
        <f>'Non-medical equipment-NSP'!CP118</f>
        <v>0</v>
      </c>
      <c r="F109" s="39" t="e">
        <f t="shared" si="24"/>
        <v>#VALUE!</v>
      </c>
      <c r="G109" s="39" t="e">
        <f t="shared" si="25"/>
        <v>#VALUE!</v>
      </c>
      <c r="H109" s="39" t="str">
        <f>'Service providers'!I119</f>
        <v>Enter name of Site 1</v>
      </c>
      <c r="I109" s="39" t="str">
        <f>'Service providers'!O119</f>
        <v xml:space="preserve"> </v>
      </c>
      <c r="J109" s="43" t="str">
        <f>'Service providers'!P119</f>
        <v xml:space="preserve"> </v>
      </c>
      <c r="K109" s="39">
        <f>'Non-medical equipment-OST'!CO117</f>
        <v>0</v>
      </c>
      <c r="L109" s="39">
        <f>'Non-medical equipment-OST'!CP117</f>
        <v>0</v>
      </c>
      <c r="M109" s="39" t="e">
        <f t="shared" si="26"/>
        <v>#VALUE!</v>
      </c>
      <c r="N109" s="39" t="e">
        <f t="shared" si="27"/>
        <v>#VALUE!</v>
      </c>
      <c r="O109" s="39">
        <f>'Site overhead- NSP &amp; OST'!L122</f>
        <v>0</v>
      </c>
      <c r="P109" s="39">
        <f>'Site overhead- NSP &amp; OST'!M122</f>
        <v>0</v>
      </c>
      <c r="Q109" s="39" t="e">
        <f t="shared" si="28"/>
        <v>#VALUE!</v>
      </c>
      <c r="R109" s="39" t="e">
        <f t="shared" si="29"/>
        <v>#VALUE!</v>
      </c>
      <c r="S109" s="39">
        <f>'Site overhead- NSP &amp; OST'!L270</f>
        <v>0</v>
      </c>
      <c r="T109" s="39">
        <f>'Site overhead- NSP &amp; OST'!M270</f>
        <v>0</v>
      </c>
      <c r="U109" s="39" t="e">
        <f t="shared" si="30"/>
        <v>#VALUE!</v>
      </c>
      <c r="V109" s="39" t="e">
        <f t="shared" si="31"/>
        <v>#VALUE!</v>
      </c>
    </row>
    <row r="110" spans="1:22" x14ac:dyDescent="0.2">
      <c r="A110" s="39" t="str">
        <f>'Service providers'!A120</f>
        <v>Enter name of Site 2</v>
      </c>
      <c r="B110" s="39" t="str">
        <f>'Service providers'!G120</f>
        <v/>
      </c>
      <c r="C110" s="39" t="str">
        <f>'Service providers'!H120</f>
        <v/>
      </c>
      <c r="D110" s="39">
        <f>'Non-medical equipment-NSP'!CO119</f>
        <v>0</v>
      </c>
      <c r="E110" s="39">
        <f>'Non-medical equipment-NSP'!CP119</f>
        <v>0</v>
      </c>
      <c r="F110" s="39" t="e">
        <f t="shared" si="24"/>
        <v>#VALUE!</v>
      </c>
      <c r="G110" s="39" t="e">
        <f t="shared" si="25"/>
        <v>#VALUE!</v>
      </c>
      <c r="H110" s="39" t="str">
        <f>'Service providers'!I120</f>
        <v>Enter name of Site 2</v>
      </c>
      <c r="I110" s="39" t="str">
        <f>'Service providers'!O120</f>
        <v xml:space="preserve"> </v>
      </c>
      <c r="J110" s="43" t="str">
        <f>'Service providers'!P120</f>
        <v xml:space="preserve"> </v>
      </c>
      <c r="K110" s="39">
        <f>'Non-medical equipment-OST'!CO118</f>
        <v>0</v>
      </c>
      <c r="L110" s="39">
        <f>'Non-medical equipment-OST'!CP118</f>
        <v>0</v>
      </c>
      <c r="M110" s="39" t="e">
        <f t="shared" si="26"/>
        <v>#VALUE!</v>
      </c>
      <c r="N110" s="39" t="e">
        <f t="shared" si="27"/>
        <v>#VALUE!</v>
      </c>
      <c r="O110" s="39">
        <f>'Site overhead- NSP &amp; OST'!L123</f>
        <v>0</v>
      </c>
      <c r="P110" s="39">
        <f>'Site overhead- NSP &amp; OST'!M123</f>
        <v>0</v>
      </c>
      <c r="Q110" s="39" t="e">
        <f t="shared" si="28"/>
        <v>#VALUE!</v>
      </c>
      <c r="R110" s="39" t="e">
        <f t="shared" si="29"/>
        <v>#VALUE!</v>
      </c>
      <c r="S110" s="39">
        <f>'Site overhead- NSP &amp; OST'!L271</f>
        <v>0</v>
      </c>
      <c r="T110" s="39">
        <f>'Site overhead- NSP &amp; OST'!M271</f>
        <v>0</v>
      </c>
      <c r="U110" s="39" t="e">
        <f t="shared" si="30"/>
        <v>#VALUE!</v>
      </c>
      <c r="V110" s="39" t="e">
        <f t="shared" si="31"/>
        <v>#VALUE!</v>
      </c>
    </row>
    <row r="111" spans="1:22" x14ac:dyDescent="0.2">
      <c r="A111" s="39" t="str">
        <f>'Service providers'!A121</f>
        <v>Enter name of Site 3</v>
      </c>
      <c r="B111" s="39" t="str">
        <f>'Service providers'!G121</f>
        <v/>
      </c>
      <c r="C111" s="39" t="str">
        <f>'Service providers'!H121</f>
        <v/>
      </c>
      <c r="D111" s="39">
        <f>'Non-medical equipment-NSP'!CO120</f>
        <v>0</v>
      </c>
      <c r="E111" s="39">
        <f>'Non-medical equipment-NSP'!CP120</f>
        <v>0</v>
      </c>
      <c r="F111" s="39" t="e">
        <f t="shared" si="24"/>
        <v>#VALUE!</v>
      </c>
      <c r="G111" s="39" t="e">
        <f t="shared" si="25"/>
        <v>#VALUE!</v>
      </c>
      <c r="H111" s="39" t="str">
        <f>'Service providers'!I121</f>
        <v>Enter name of Site 3</v>
      </c>
      <c r="I111" s="39" t="str">
        <f>'Service providers'!O121</f>
        <v xml:space="preserve"> </v>
      </c>
      <c r="J111" s="43" t="str">
        <f>'Service providers'!P121</f>
        <v xml:space="preserve"> </v>
      </c>
      <c r="K111" s="39">
        <f>'Non-medical equipment-OST'!CO119</f>
        <v>0</v>
      </c>
      <c r="L111" s="39">
        <f>'Non-medical equipment-OST'!CP119</f>
        <v>0</v>
      </c>
      <c r="M111" s="39" t="e">
        <f t="shared" si="26"/>
        <v>#VALUE!</v>
      </c>
      <c r="N111" s="39" t="e">
        <f t="shared" si="27"/>
        <v>#VALUE!</v>
      </c>
      <c r="O111" s="39">
        <f>'Site overhead- NSP &amp; OST'!L124</f>
        <v>0</v>
      </c>
      <c r="P111" s="39">
        <f>'Site overhead- NSP &amp; OST'!M124</f>
        <v>0</v>
      </c>
      <c r="Q111" s="39" t="e">
        <f t="shared" si="28"/>
        <v>#VALUE!</v>
      </c>
      <c r="R111" s="39" t="e">
        <f t="shared" si="29"/>
        <v>#VALUE!</v>
      </c>
      <c r="S111" s="39">
        <f>'Site overhead- NSP &amp; OST'!L272</f>
        <v>0</v>
      </c>
      <c r="T111" s="39">
        <f>'Site overhead- NSP &amp; OST'!M272</f>
        <v>0</v>
      </c>
      <c r="U111" s="39" t="e">
        <f t="shared" si="30"/>
        <v>#VALUE!</v>
      </c>
      <c r="V111" s="39" t="e">
        <f t="shared" si="31"/>
        <v>#VALUE!</v>
      </c>
    </row>
    <row r="112" spans="1:22" x14ac:dyDescent="0.2">
      <c r="A112" s="39" t="str">
        <f>'Service providers'!A122</f>
        <v>Enter name of Site 4</v>
      </c>
      <c r="B112" s="39" t="str">
        <f>'Service providers'!G122</f>
        <v/>
      </c>
      <c r="C112" s="39" t="str">
        <f>'Service providers'!H122</f>
        <v/>
      </c>
      <c r="D112" s="39">
        <f>'Non-medical equipment-NSP'!CO121</f>
        <v>0</v>
      </c>
      <c r="E112" s="39">
        <f>'Non-medical equipment-NSP'!CP121</f>
        <v>0</v>
      </c>
      <c r="F112" s="39" t="e">
        <f t="shared" si="24"/>
        <v>#VALUE!</v>
      </c>
      <c r="G112" s="39" t="e">
        <f t="shared" si="25"/>
        <v>#VALUE!</v>
      </c>
      <c r="H112" s="39" t="str">
        <f>'Service providers'!I122</f>
        <v>Enter name of Site 4</v>
      </c>
      <c r="I112" s="39" t="str">
        <f>'Service providers'!O122</f>
        <v xml:space="preserve"> </v>
      </c>
      <c r="J112" s="43" t="str">
        <f>'Service providers'!P122</f>
        <v xml:space="preserve"> </v>
      </c>
      <c r="K112" s="39">
        <f>'Non-medical equipment-OST'!CO120</f>
        <v>0</v>
      </c>
      <c r="L112" s="39">
        <f>'Non-medical equipment-OST'!CP120</f>
        <v>0</v>
      </c>
      <c r="M112" s="39" t="e">
        <f t="shared" si="26"/>
        <v>#VALUE!</v>
      </c>
      <c r="N112" s="39" t="e">
        <f t="shared" si="27"/>
        <v>#VALUE!</v>
      </c>
      <c r="O112" s="39">
        <f>'Site overhead- NSP &amp; OST'!L125</f>
        <v>0</v>
      </c>
      <c r="P112" s="39">
        <f>'Site overhead- NSP &amp; OST'!M125</f>
        <v>0</v>
      </c>
      <c r="Q112" s="39" t="e">
        <f t="shared" si="28"/>
        <v>#VALUE!</v>
      </c>
      <c r="R112" s="39" t="e">
        <f t="shared" si="29"/>
        <v>#VALUE!</v>
      </c>
      <c r="S112" s="39">
        <f>'Site overhead- NSP &amp; OST'!L273</f>
        <v>0</v>
      </c>
      <c r="T112" s="39">
        <f>'Site overhead- NSP &amp; OST'!M273</f>
        <v>0</v>
      </c>
      <c r="U112" s="39" t="e">
        <f t="shared" si="30"/>
        <v>#VALUE!</v>
      </c>
      <c r="V112" s="39" t="e">
        <f t="shared" si="31"/>
        <v>#VALUE!</v>
      </c>
    </row>
    <row r="113" spans="1:22" x14ac:dyDescent="0.2">
      <c r="A113" s="39" t="str">
        <f>'Service providers'!A123</f>
        <v>Enter name of Site 5</v>
      </c>
      <c r="B113" s="39" t="str">
        <f>'Service providers'!G123</f>
        <v/>
      </c>
      <c r="C113" s="39" t="str">
        <f>'Service providers'!H123</f>
        <v/>
      </c>
      <c r="D113" s="39">
        <f>'Non-medical equipment-NSP'!CO122</f>
        <v>0</v>
      </c>
      <c r="E113" s="39">
        <f>'Non-medical equipment-NSP'!CP122</f>
        <v>0</v>
      </c>
      <c r="F113" s="39" t="e">
        <f t="shared" si="24"/>
        <v>#VALUE!</v>
      </c>
      <c r="G113" s="39" t="e">
        <f t="shared" si="25"/>
        <v>#VALUE!</v>
      </c>
      <c r="H113" s="39" t="str">
        <f>'Service providers'!I123</f>
        <v>Enter name of Site 5</v>
      </c>
      <c r="I113" s="39" t="str">
        <f>'Service providers'!O123</f>
        <v xml:space="preserve"> </v>
      </c>
      <c r="J113" s="43" t="str">
        <f>'Service providers'!P123</f>
        <v xml:space="preserve"> </v>
      </c>
      <c r="K113" s="39">
        <f>'Non-medical equipment-OST'!CO121</f>
        <v>0</v>
      </c>
      <c r="L113" s="39">
        <f>'Non-medical equipment-OST'!CP121</f>
        <v>0</v>
      </c>
      <c r="M113" s="39" t="e">
        <f t="shared" si="26"/>
        <v>#VALUE!</v>
      </c>
      <c r="N113" s="39" t="e">
        <f t="shared" si="27"/>
        <v>#VALUE!</v>
      </c>
      <c r="O113" s="39">
        <f>'Site overhead- NSP &amp; OST'!L126</f>
        <v>0</v>
      </c>
      <c r="P113" s="39">
        <f>'Site overhead- NSP &amp; OST'!M126</f>
        <v>0</v>
      </c>
      <c r="Q113" s="39" t="e">
        <f t="shared" si="28"/>
        <v>#VALUE!</v>
      </c>
      <c r="R113" s="39" t="e">
        <f t="shared" si="29"/>
        <v>#VALUE!</v>
      </c>
      <c r="S113" s="39">
        <f>'Site overhead- NSP &amp; OST'!L274</f>
        <v>0</v>
      </c>
      <c r="T113" s="39">
        <f>'Site overhead- NSP &amp; OST'!M274</f>
        <v>0</v>
      </c>
      <c r="U113" s="39" t="e">
        <f t="shared" si="30"/>
        <v>#VALUE!</v>
      </c>
      <c r="V113" s="39" t="e">
        <f t="shared" si="31"/>
        <v>#VALUE!</v>
      </c>
    </row>
    <row r="114" spans="1:22" x14ac:dyDescent="0.2">
      <c r="A114" s="39" t="str">
        <f>'Service providers'!A124</f>
        <v>Enter name of Site 6</v>
      </c>
      <c r="B114" s="39" t="str">
        <f>'Service providers'!G124</f>
        <v/>
      </c>
      <c r="C114" s="39" t="str">
        <f>'Service providers'!H124</f>
        <v/>
      </c>
      <c r="D114" s="39">
        <f>'Non-medical equipment-NSP'!CO123</f>
        <v>0</v>
      </c>
      <c r="E114" s="39">
        <f>'Non-medical equipment-NSP'!CP123</f>
        <v>0</v>
      </c>
      <c r="F114" s="39" t="e">
        <f t="shared" si="24"/>
        <v>#VALUE!</v>
      </c>
      <c r="G114" s="39" t="e">
        <f t="shared" si="25"/>
        <v>#VALUE!</v>
      </c>
      <c r="H114" s="39" t="str">
        <f>'Service providers'!I124</f>
        <v>Enter name of Site 6</v>
      </c>
      <c r="I114" s="39" t="str">
        <f>'Service providers'!O124</f>
        <v xml:space="preserve"> </v>
      </c>
      <c r="J114" s="43" t="str">
        <f>'Service providers'!P124</f>
        <v xml:space="preserve"> </v>
      </c>
      <c r="K114" s="39">
        <f>'Non-medical equipment-OST'!CO122</f>
        <v>0</v>
      </c>
      <c r="L114" s="39">
        <f>'Non-medical equipment-OST'!CP122</f>
        <v>0</v>
      </c>
      <c r="M114" s="39" t="e">
        <f t="shared" si="26"/>
        <v>#VALUE!</v>
      </c>
      <c r="N114" s="39" t="e">
        <f t="shared" si="27"/>
        <v>#VALUE!</v>
      </c>
      <c r="O114" s="39">
        <f>'Site overhead- NSP &amp; OST'!L127</f>
        <v>0</v>
      </c>
      <c r="P114" s="39">
        <f>'Site overhead- NSP &amp; OST'!M127</f>
        <v>0</v>
      </c>
      <c r="Q114" s="39" t="e">
        <f t="shared" si="28"/>
        <v>#VALUE!</v>
      </c>
      <c r="R114" s="39" t="e">
        <f t="shared" si="29"/>
        <v>#VALUE!</v>
      </c>
      <c r="S114" s="39">
        <f>'Site overhead- NSP &amp; OST'!L275</f>
        <v>0</v>
      </c>
      <c r="T114" s="39">
        <f>'Site overhead- NSP &amp; OST'!M275</f>
        <v>0</v>
      </c>
      <c r="U114" s="39" t="e">
        <f t="shared" si="30"/>
        <v>#VALUE!</v>
      </c>
      <c r="V114" s="39" t="e">
        <f t="shared" si="31"/>
        <v>#VALUE!</v>
      </c>
    </row>
    <row r="115" spans="1:22" x14ac:dyDescent="0.2">
      <c r="A115" s="39" t="str">
        <f>'Service providers'!A125</f>
        <v>Enter name of Site 7</v>
      </c>
      <c r="B115" s="39" t="str">
        <f>'Service providers'!G125</f>
        <v/>
      </c>
      <c r="C115" s="39" t="str">
        <f>'Service providers'!H125</f>
        <v/>
      </c>
      <c r="D115" s="39">
        <f>'Non-medical equipment-NSP'!CO124</f>
        <v>0</v>
      </c>
      <c r="E115" s="39">
        <f>'Non-medical equipment-NSP'!CP124</f>
        <v>0</v>
      </c>
      <c r="F115" s="39" t="e">
        <f t="shared" si="24"/>
        <v>#VALUE!</v>
      </c>
      <c r="G115" s="39" t="e">
        <f t="shared" si="25"/>
        <v>#VALUE!</v>
      </c>
      <c r="H115" s="39" t="str">
        <f>'Service providers'!I125</f>
        <v>Enter name of Site 7</v>
      </c>
      <c r="I115" s="39" t="str">
        <f>'Service providers'!O125</f>
        <v xml:space="preserve"> </v>
      </c>
      <c r="J115" s="43" t="str">
        <f>'Service providers'!P125</f>
        <v xml:space="preserve"> </v>
      </c>
      <c r="K115" s="39">
        <f>'Non-medical equipment-OST'!CO123</f>
        <v>0</v>
      </c>
      <c r="L115" s="39">
        <f>'Non-medical equipment-OST'!CP123</f>
        <v>0</v>
      </c>
      <c r="M115" s="39" t="e">
        <f t="shared" si="26"/>
        <v>#VALUE!</v>
      </c>
      <c r="N115" s="39" t="e">
        <f t="shared" si="27"/>
        <v>#VALUE!</v>
      </c>
      <c r="O115" s="39">
        <f>'Site overhead- NSP &amp; OST'!L128</f>
        <v>0</v>
      </c>
      <c r="P115" s="39">
        <f>'Site overhead- NSP &amp; OST'!M128</f>
        <v>0</v>
      </c>
      <c r="Q115" s="39" t="e">
        <f t="shared" si="28"/>
        <v>#VALUE!</v>
      </c>
      <c r="R115" s="39" t="e">
        <f t="shared" si="29"/>
        <v>#VALUE!</v>
      </c>
      <c r="S115" s="39">
        <f>'Site overhead- NSP &amp; OST'!L276</f>
        <v>0</v>
      </c>
      <c r="T115" s="39">
        <f>'Site overhead- NSP &amp; OST'!M276</f>
        <v>0</v>
      </c>
      <c r="U115" s="39" t="e">
        <f t="shared" si="30"/>
        <v>#VALUE!</v>
      </c>
      <c r="V115" s="39" t="e">
        <f t="shared" si="31"/>
        <v>#VALUE!</v>
      </c>
    </row>
    <row r="116" spans="1:22" x14ac:dyDescent="0.2">
      <c r="A116" s="39" t="str">
        <f>'Service providers'!A126</f>
        <v>Enter name of Site 8</v>
      </c>
      <c r="B116" s="39" t="str">
        <f>'Service providers'!G126</f>
        <v/>
      </c>
      <c r="C116" s="39" t="str">
        <f>'Service providers'!H126</f>
        <v/>
      </c>
      <c r="D116" s="39">
        <f>'Non-medical equipment-NSP'!CO125</f>
        <v>0</v>
      </c>
      <c r="E116" s="39">
        <f>'Non-medical equipment-NSP'!CP125</f>
        <v>0</v>
      </c>
      <c r="F116" s="39" t="e">
        <f t="shared" si="24"/>
        <v>#VALUE!</v>
      </c>
      <c r="G116" s="39" t="e">
        <f t="shared" si="25"/>
        <v>#VALUE!</v>
      </c>
      <c r="H116" s="39" t="str">
        <f>'Service providers'!I126</f>
        <v>Enter name of Site 8</v>
      </c>
      <c r="I116" s="39" t="str">
        <f>'Service providers'!O126</f>
        <v xml:space="preserve"> </v>
      </c>
      <c r="J116" s="43" t="str">
        <f>'Service providers'!P126</f>
        <v xml:space="preserve"> </v>
      </c>
      <c r="K116" s="39">
        <f>'Non-medical equipment-OST'!CO124</f>
        <v>0</v>
      </c>
      <c r="L116" s="39">
        <f>'Non-medical equipment-OST'!CP124</f>
        <v>0</v>
      </c>
      <c r="M116" s="39" t="e">
        <f t="shared" si="26"/>
        <v>#VALUE!</v>
      </c>
      <c r="N116" s="39" t="e">
        <f t="shared" si="27"/>
        <v>#VALUE!</v>
      </c>
      <c r="O116" s="39">
        <f>'Site overhead- NSP &amp; OST'!L129</f>
        <v>0</v>
      </c>
      <c r="P116" s="39">
        <f>'Site overhead- NSP &amp; OST'!M129</f>
        <v>0</v>
      </c>
      <c r="Q116" s="39" t="e">
        <f t="shared" si="28"/>
        <v>#VALUE!</v>
      </c>
      <c r="R116" s="39" t="e">
        <f t="shared" si="29"/>
        <v>#VALUE!</v>
      </c>
      <c r="S116" s="39">
        <f>'Site overhead- NSP &amp; OST'!L277</f>
        <v>0</v>
      </c>
      <c r="T116" s="39">
        <f>'Site overhead- NSP &amp; OST'!M277</f>
        <v>0</v>
      </c>
      <c r="U116" s="39" t="e">
        <f t="shared" si="30"/>
        <v>#VALUE!</v>
      </c>
      <c r="V116" s="39" t="e">
        <f t="shared" si="31"/>
        <v>#VALUE!</v>
      </c>
    </row>
    <row r="117" spans="1:22" x14ac:dyDescent="0.2">
      <c r="A117" s="39" t="str">
        <f>'Service providers'!A127</f>
        <v>Enter name of Site 9</v>
      </c>
      <c r="B117" s="39" t="str">
        <f>'Service providers'!G127</f>
        <v/>
      </c>
      <c r="C117" s="39" t="str">
        <f>'Service providers'!H127</f>
        <v/>
      </c>
      <c r="D117" s="39">
        <f>'Non-medical equipment-NSP'!CO126</f>
        <v>0</v>
      </c>
      <c r="E117" s="39">
        <f>'Non-medical equipment-NSP'!CP126</f>
        <v>0</v>
      </c>
      <c r="F117" s="39" t="e">
        <f t="shared" si="24"/>
        <v>#VALUE!</v>
      </c>
      <c r="G117" s="39" t="e">
        <f t="shared" si="25"/>
        <v>#VALUE!</v>
      </c>
      <c r="H117" s="39" t="str">
        <f>'Service providers'!I127</f>
        <v>Enter name of Site 9</v>
      </c>
      <c r="I117" s="39" t="str">
        <f>'Service providers'!O127</f>
        <v xml:space="preserve"> </v>
      </c>
      <c r="J117" s="43" t="str">
        <f>'Service providers'!P127</f>
        <v xml:space="preserve"> </v>
      </c>
      <c r="K117" s="39">
        <f>'Non-medical equipment-OST'!CO125</f>
        <v>0</v>
      </c>
      <c r="L117" s="39">
        <f>'Non-medical equipment-OST'!CP125</f>
        <v>0</v>
      </c>
      <c r="M117" s="39" t="e">
        <f t="shared" si="26"/>
        <v>#VALUE!</v>
      </c>
      <c r="N117" s="39" t="e">
        <f t="shared" si="27"/>
        <v>#VALUE!</v>
      </c>
      <c r="O117" s="39">
        <f>'Site overhead- NSP &amp; OST'!L130</f>
        <v>0</v>
      </c>
      <c r="P117" s="39">
        <f>'Site overhead- NSP &amp; OST'!M130</f>
        <v>0</v>
      </c>
      <c r="Q117" s="39" t="e">
        <f t="shared" si="28"/>
        <v>#VALUE!</v>
      </c>
      <c r="R117" s="39" t="e">
        <f t="shared" si="29"/>
        <v>#VALUE!</v>
      </c>
      <c r="S117" s="39">
        <f>'Site overhead- NSP &amp; OST'!L278</f>
        <v>0</v>
      </c>
      <c r="T117" s="39">
        <f>'Site overhead- NSP &amp; OST'!M278</f>
        <v>0</v>
      </c>
      <c r="U117" s="39" t="e">
        <f t="shared" si="30"/>
        <v>#VALUE!</v>
      </c>
      <c r="V117" s="39" t="e">
        <f t="shared" si="31"/>
        <v>#VALUE!</v>
      </c>
    </row>
    <row r="118" spans="1:22" x14ac:dyDescent="0.2">
      <c r="A118" s="39" t="str">
        <f>'Service providers'!A128</f>
        <v>Enter name of Site 10</v>
      </c>
      <c r="B118" s="39" t="str">
        <f>'Service providers'!G128</f>
        <v/>
      </c>
      <c r="C118" s="39" t="str">
        <f>'Service providers'!H128</f>
        <v/>
      </c>
      <c r="D118" s="39">
        <f>'Non-medical equipment-NSP'!CO127</f>
        <v>0</v>
      </c>
      <c r="E118" s="39">
        <f>'Non-medical equipment-NSP'!CP127</f>
        <v>0</v>
      </c>
      <c r="F118" s="39" t="e">
        <f t="shared" si="24"/>
        <v>#VALUE!</v>
      </c>
      <c r="G118" s="39" t="e">
        <f t="shared" si="25"/>
        <v>#VALUE!</v>
      </c>
      <c r="H118" s="39" t="str">
        <f>'Service providers'!I128</f>
        <v>Enter name of Site 10</v>
      </c>
      <c r="I118" s="39" t="str">
        <f>'Service providers'!O128</f>
        <v xml:space="preserve"> </v>
      </c>
      <c r="J118" s="43" t="str">
        <f>'Service providers'!P128</f>
        <v xml:space="preserve"> </v>
      </c>
      <c r="K118" s="39">
        <f>'Non-medical equipment-OST'!CO126</f>
        <v>0</v>
      </c>
      <c r="L118" s="39">
        <f>'Non-medical equipment-OST'!CP126</f>
        <v>0</v>
      </c>
      <c r="M118" s="39" t="e">
        <f t="shared" si="26"/>
        <v>#VALUE!</v>
      </c>
      <c r="N118" s="39" t="e">
        <f t="shared" si="27"/>
        <v>#VALUE!</v>
      </c>
      <c r="O118" s="39">
        <f>'Site overhead- NSP &amp; OST'!L131</f>
        <v>0</v>
      </c>
      <c r="P118" s="39">
        <f>'Site overhead- NSP &amp; OST'!M131</f>
        <v>0</v>
      </c>
      <c r="Q118" s="39" t="e">
        <f t="shared" si="28"/>
        <v>#VALUE!</v>
      </c>
      <c r="R118" s="39" t="e">
        <f t="shared" si="29"/>
        <v>#VALUE!</v>
      </c>
      <c r="S118" s="39">
        <f>'Site overhead- NSP &amp; OST'!L279</f>
        <v>0</v>
      </c>
      <c r="T118" s="39">
        <f>'Site overhead- NSP &amp; OST'!M279</f>
        <v>0</v>
      </c>
      <c r="U118" s="39" t="e">
        <f t="shared" si="30"/>
        <v>#VALUE!</v>
      </c>
      <c r="V118" s="39" t="e">
        <f t="shared" si="31"/>
        <v>#VALUE!</v>
      </c>
    </row>
    <row r="119" spans="1:22" x14ac:dyDescent="0.2">
      <c r="A119" s="39" t="str">
        <f>'Service providers'!A129</f>
        <v>Enter name of Site 11</v>
      </c>
      <c r="B119" s="39" t="str">
        <f>'Service providers'!G129</f>
        <v/>
      </c>
      <c r="C119" s="39" t="str">
        <f>'Service providers'!H129</f>
        <v/>
      </c>
      <c r="D119" s="39">
        <f>'Non-medical equipment-NSP'!CO128</f>
        <v>0</v>
      </c>
      <c r="E119" s="39">
        <f>'Non-medical equipment-NSP'!CP128</f>
        <v>0</v>
      </c>
      <c r="F119" s="39" t="e">
        <f t="shared" si="24"/>
        <v>#VALUE!</v>
      </c>
      <c r="G119" s="39" t="e">
        <f t="shared" si="25"/>
        <v>#VALUE!</v>
      </c>
      <c r="H119" s="39" t="str">
        <f>'Service providers'!I129</f>
        <v>Enter name of Site 11</v>
      </c>
      <c r="I119" s="39" t="str">
        <f>'Service providers'!O129</f>
        <v xml:space="preserve"> </v>
      </c>
      <c r="J119" s="43" t="str">
        <f>'Service providers'!P129</f>
        <v xml:space="preserve"> </v>
      </c>
      <c r="K119" s="39">
        <f>'Non-medical equipment-OST'!CO127</f>
        <v>0</v>
      </c>
      <c r="L119" s="39">
        <f>'Non-medical equipment-OST'!CP127</f>
        <v>0</v>
      </c>
      <c r="M119" s="39" t="e">
        <f t="shared" si="26"/>
        <v>#VALUE!</v>
      </c>
      <c r="N119" s="39" t="e">
        <f t="shared" si="27"/>
        <v>#VALUE!</v>
      </c>
      <c r="O119" s="39">
        <f>'Site overhead- NSP &amp; OST'!L132</f>
        <v>0</v>
      </c>
      <c r="P119" s="39">
        <f>'Site overhead- NSP &amp; OST'!M132</f>
        <v>0</v>
      </c>
      <c r="Q119" s="39" t="e">
        <f t="shared" si="28"/>
        <v>#VALUE!</v>
      </c>
      <c r="R119" s="39" t="e">
        <f t="shared" si="29"/>
        <v>#VALUE!</v>
      </c>
      <c r="S119" s="39">
        <f>'Site overhead- NSP &amp; OST'!L280</f>
        <v>0</v>
      </c>
      <c r="T119" s="39">
        <f>'Site overhead- NSP &amp; OST'!M280</f>
        <v>0</v>
      </c>
      <c r="U119" s="39" t="e">
        <f t="shared" si="30"/>
        <v>#VALUE!</v>
      </c>
      <c r="V119" s="39" t="e">
        <f t="shared" si="31"/>
        <v>#VALUE!</v>
      </c>
    </row>
    <row r="120" spans="1:22" x14ac:dyDescent="0.2">
      <c r="A120" s="39" t="str">
        <f>'Service providers'!A130</f>
        <v>Enter name of Site 12</v>
      </c>
      <c r="B120" s="39" t="str">
        <f>'Service providers'!G130</f>
        <v/>
      </c>
      <c r="C120" s="39" t="str">
        <f>'Service providers'!H130</f>
        <v/>
      </c>
      <c r="D120" s="39">
        <f>'Non-medical equipment-NSP'!CO129</f>
        <v>0</v>
      </c>
      <c r="E120" s="39">
        <f>'Non-medical equipment-NSP'!CP129</f>
        <v>0</v>
      </c>
      <c r="F120" s="39" t="e">
        <f t="shared" si="24"/>
        <v>#VALUE!</v>
      </c>
      <c r="G120" s="39" t="e">
        <f t="shared" si="25"/>
        <v>#VALUE!</v>
      </c>
      <c r="H120" s="39" t="str">
        <f>'Service providers'!I130</f>
        <v>Enter name of Site 12</v>
      </c>
      <c r="I120" s="39" t="str">
        <f>'Service providers'!O130</f>
        <v xml:space="preserve"> </v>
      </c>
      <c r="J120" s="43" t="str">
        <f>'Service providers'!P130</f>
        <v xml:space="preserve"> </v>
      </c>
      <c r="K120" s="39">
        <f>'Non-medical equipment-OST'!CO128</f>
        <v>0</v>
      </c>
      <c r="L120" s="39">
        <f>'Non-medical equipment-OST'!CP128</f>
        <v>0</v>
      </c>
      <c r="M120" s="39" t="e">
        <f t="shared" si="26"/>
        <v>#VALUE!</v>
      </c>
      <c r="N120" s="39" t="e">
        <f t="shared" si="27"/>
        <v>#VALUE!</v>
      </c>
      <c r="O120" s="39">
        <f>'Site overhead- NSP &amp; OST'!L133</f>
        <v>0</v>
      </c>
      <c r="P120" s="39">
        <f>'Site overhead- NSP &amp; OST'!M133</f>
        <v>0</v>
      </c>
      <c r="Q120" s="39" t="e">
        <f t="shared" si="28"/>
        <v>#VALUE!</v>
      </c>
      <c r="R120" s="39" t="e">
        <f t="shared" si="29"/>
        <v>#VALUE!</v>
      </c>
      <c r="S120" s="39">
        <f>'Site overhead- NSP &amp; OST'!L281</f>
        <v>0</v>
      </c>
      <c r="T120" s="39">
        <f>'Site overhead- NSP &amp; OST'!M281</f>
        <v>0</v>
      </c>
      <c r="U120" s="39" t="e">
        <f t="shared" si="30"/>
        <v>#VALUE!</v>
      </c>
      <c r="V120" s="39" t="e">
        <f t="shared" si="31"/>
        <v>#VALUE!</v>
      </c>
    </row>
    <row r="121" spans="1:22" x14ac:dyDescent="0.2">
      <c r="A121" s="39" t="str">
        <f>'Service providers'!A131</f>
        <v>Enter name of Site 13</v>
      </c>
      <c r="B121" s="39" t="str">
        <f>'Service providers'!G131</f>
        <v/>
      </c>
      <c r="C121" s="39" t="str">
        <f>'Service providers'!H131</f>
        <v/>
      </c>
      <c r="D121" s="39">
        <f>'Non-medical equipment-NSP'!CO130</f>
        <v>0</v>
      </c>
      <c r="E121" s="39">
        <f>'Non-medical equipment-NSP'!CP130</f>
        <v>0</v>
      </c>
      <c r="F121" s="39" t="e">
        <f t="shared" si="24"/>
        <v>#VALUE!</v>
      </c>
      <c r="G121" s="39" t="e">
        <f t="shared" si="25"/>
        <v>#VALUE!</v>
      </c>
      <c r="H121" s="39" t="str">
        <f>'Service providers'!I131</f>
        <v>Enter name of Site 13</v>
      </c>
      <c r="I121" s="39" t="str">
        <f>'Service providers'!O131</f>
        <v xml:space="preserve"> </v>
      </c>
      <c r="J121" s="43" t="str">
        <f>'Service providers'!P131</f>
        <v xml:space="preserve"> </v>
      </c>
      <c r="K121" s="39">
        <f>'Non-medical equipment-OST'!CO129</f>
        <v>0</v>
      </c>
      <c r="L121" s="39">
        <f>'Non-medical equipment-OST'!CP129</f>
        <v>0</v>
      </c>
      <c r="M121" s="39" t="e">
        <f t="shared" si="26"/>
        <v>#VALUE!</v>
      </c>
      <c r="N121" s="39" t="e">
        <f t="shared" si="27"/>
        <v>#VALUE!</v>
      </c>
      <c r="O121" s="39">
        <f>'Site overhead- NSP &amp; OST'!L134</f>
        <v>0</v>
      </c>
      <c r="P121" s="39">
        <f>'Site overhead- NSP &amp; OST'!M134</f>
        <v>0</v>
      </c>
      <c r="Q121" s="39" t="e">
        <f t="shared" si="28"/>
        <v>#VALUE!</v>
      </c>
      <c r="R121" s="39" t="e">
        <f t="shared" si="29"/>
        <v>#VALUE!</v>
      </c>
      <c r="S121" s="39">
        <f>'Site overhead- NSP &amp; OST'!L282</f>
        <v>0</v>
      </c>
      <c r="T121" s="39">
        <f>'Site overhead- NSP &amp; OST'!M282</f>
        <v>0</v>
      </c>
      <c r="U121" s="39" t="e">
        <f t="shared" si="30"/>
        <v>#VALUE!</v>
      </c>
      <c r="V121" s="39" t="e">
        <f t="shared" si="31"/>
        <v>#VALUE!</v>
      </c>
    </row>
    <row r="122" spans="1:22" x14ac:dyDescent="0.2">
      <c r="A122" s="39" t="str">
        <f>'Service providers'!A132</f>
        <v>Enter name of Site 14</v>
      </c>
      <c r="B122" s="39" t="str">
        <f>'Service providers'!G132</f>
        <v/>
      </c>
      <c r="C122" s="39" t="str">
        <f>'Service providers'!H132</f>
        <v/>
      </c>
      <c r="D122" s="39">
        <f>'Non-medical equipment-NSP'!CO131</f>
        <v>0</v>
      </c>
      <c r="E122" s="39">
        <f>'Non-medical equipment-NSP'!CP131</f>
        <v>0</v>
      </c>
      <c r="F122" s="39" t="e">
        <f t="shared" si="24"/>
        <v>#VALUE!</v>
      </c>
      <c r="G122" s="39" t="e">
        <f t="shared" si="25"/>
        <v>#VALUE!</v>
      </c>
      <c r="H122" s="39" t="str">
        <f>'Service providers'!I132</f>
        <v>Enter name of Site 14</v>
      </c>
      <c r="I122" s="39" t="str">
        <f>'Service providers'!O132</f>
        <v xml:space="preserve"> </v>
      </c>
      <c r="J122" s="43" t="str">
        <f>'Service providers'!P132</f>
        <v xml:space="preserve"> </v>
      </c>
      <c r="K122" s="39">
        <f>'Non-medical equipment-OST'!CO130</f>
        <v>0</v>
      </c>
      <c r="L122" s="39">
        <f>'Non-medical equipment-OST'!CP130</f>
        <v>0</v>
      </c>
      <c r="M122" s="39" t="e">
        <f t="shared" si="26"/>
        <v>#VALUE!</v>
      </c>
      <c r="N122" s="39" t="e">
        <f t="shared" si="27"/>
        <v>#VALUE!</v>
      </c>
      <c r="O122" s="39">
        <f>'Site overhead- NSP &amp; OST'!L135</f>
        <v>0</v>
      </c>
      <c r="P122" s="39">
        <f>'Site overhead- NSP &amp; OST'!M135</f>
        <v>0</v>
      </c>
      <c r="Q122" s="39" t="e">
        <f t="shared" si="28"/>
        <v>#VALUE!</v>
      </c>
      <c r="R122" s="39" t="e">
        <f t="shared" si="29"/>
        <v>#VALUE!</v>
      </c>
      <c r="S122" s="39">
        <f>'Site overhead- NSP &amp; OST'!L283</f>
        <v>0</v>
      </c>
      <c r="T122" s="39">
        <f>'Site overhead- NSP &amp; OST'!M283</f>
        <v>0</v>
      </c>
      <c r="U122" s="39" t="e">
        <f t="shared" si="30"/>
        <v>#VALUE!</v>
      </c>
      <c r="V122" s="39" t="e">
        <f t="shared" si="31"/>
        <v>#VALUE!</v>
      </c>
    </row>
    <row r="123" spans="1:22" x14ac:dyDescent="0.2">
      <c r="A123" s="39" t="str">
        <f>'Service providers'!A133</f>
        <v>Enter name of Site 15</v>
      </c>
      <c r="B123" s="39" t="str">
        <f>'Service providers'!G133</f>
        <v/>
      </c>
      <c r="C123" s="39" t="str">
        <f>'Service providers'!H133</f>
        <v/>
      </c>
      <c r="D123" s="39">
        <f>'Non-medical equipment-NSP'!CO132</f>
        <v>0</v>
      </c>
      <c r="E123" s="39">
        <f>'Non-medical equipment-NSP'!CP132</f>
        <v>0</v>
      </c>
      <c r="F123" s="39" t="e">
        <f t="shared" si="24"/>
        <v>#VALUE!</v>
      </c>
      <c r="G123" s="39" t="e">
        <f t="shared" si="25"/>
        <v>#VALUE!</v>
      </c>
      <c r="H123" s="39" t="str">
        <f>'Service providers'!I133</f>
        <v>Enter name of Site 15</v>
      </c>
      <c r="I123" s="39" t="str">
        <f>'Service providers'!O133</f>
        <v xml:space="preserve"> </v>
      </c>
      <c r="J123" s="43" t="str">
        <f>'Service providers'!P133</f>
        <v xml:space="preserve"> </v>
      </c>
      <c r="K123" s="39">
        <f>'Non-medical equipment-OST'!CO131</f>
        <v>0</v>
      </c>
      <c r="L123" s="39">
        <f>'Non-medical equipment-OST'!CP131</f>
        <v>0</v>
      </c>
      <c r="M123" s="39" t="e">
        <f t="shared" si="26"/>
        <v>#VALUE!</v>
      </c>
      <c r="N123" s="39" t="e">
        <f t="shared" si="27"/>
        <v>#VALUE!</v>
      </c>
      <c r="O123" s="39">
        <f>'Site overhead- NSP &amp; OST'!L136</f>
        <v>0</v>
      </c>
      <c r="P123" s="39">
        <f>'Site overhead- NSP &amp; OST'!M136</f>
        <v>0</v>
      </c>
      <c r="Q123" s="39" t="e">
        <f t="shared" si="28"/>
        <v>#VALUE!</v>
      </c>
      <c r="R123" s="39" t="e">
        <f t="shared" si="29"/>
        <v>#VALUE!</v>
      </c>
      <c r="S123" s="39">
        <f>'Site overhead- NSP &amp; OST'!L284</f>
        <v>0</v>
      </c>
      <c r="T123" s="39">
        <f>'Site overhead- NSP &amp; OST'!M284</f>
        <v>0</v>
      </c>
      <c r="U123" s="39" t="e">
        <f t="shared" si="30"/>
        <v>#VALUE!</v>
      </c>
      <c r="V123" s="39" t="e">
        <f t="shared" si="31"/>
        <v>#VALUE!</v>
      </c>
    </row>
    <row r="124" spans="1:22" x14ac:dyDescent="0.2">
      <c r="A124" s="39" t="str">
        <f>'Service providers'!A134</f>
        <v>Enter name of Site 16</v>
      </c>
      <c r="B124" s="39" t="str">
        <f>'Service providers'!G134</f>
        <v/>
      </c>
      <c r="C124" s="39" t="str">
        <f>'Service providers'!H134</f>
        <v/>
      </c>
      <c r="D124" s="39">
        <f>'Non-medical equipment-NSP'!CO133</f>
        <v>0</v>
      </c>
      <c r="E124" s="39">
        <f>'Non-medical equipment-NSP'!CP133</f>
        <v>0</v>
      </c>
      <c r="F124" s="39" t="e">
        <f t="shared" si="24"/>
        <v>#VALUE!</v>
      </c>
      <c r="G124" s="39" t="e">
        <f t="shared" si="25"/>
        <v>#VALUE!</v>
      </c>
      <c r="H124" s="39" t="str">
        <f>'Service providers'!I134</f>
        <v>Enter name of Site 16</v>
      </c>
      <c r="I124" s="39" t="str">
        <f>'Service providers'!O134</f>
        <v xml:space="preserve"> </v>
      </c>
      <c r="J124" s="43" t="str">
        <f>'Service providers'!P134</f>
        <v xml:space="preserve"> </v>
      </c>
      <c r="K124" s="39">
        <f>'Non-medical equipment-OST'!CO132</f>
        <v>0</v>
      </c>
      <c r="L124" s="39">
        <f>'Non-medical equipment-OST'!CP132</f>
        <v>0</v>
      </c>
      <c r="M124" s="39" t="e">
        <f t="shared" si="26"/>
        <v>#VALUE!</v>
      </c>
      <c r="N124" s="39" t="e">
        <f t="shared" si="27"/>
        <v>#VALUE!</v>
      </c>
      <c r="O124" s="39">
        <f>'Site overhead- NSP &amp; OST'!L137</f>
        <v>0</v>
      </c>
      <c r="P124" s="39">
        <f>'Site overhead- NSP &amp; OST'!M137</f>
        <v>0</v>
      </c>
      <c r="Q124" s="39" t="e">
        <f t="shared" si="28"/>
        <v>#VALUE!</v>
      </c>
      <c r="R124" s="39" t="e">
        <f t="shared" si="29"/>
        <v>#VALUE!</v>
      </c>
      <c r="S124" s="39">
        <f>'Site overhead- NSP &amp; OST'!L285</f>
        <v>0</v>
      </c>
      <c r="T124" s="39">
        <f>'Site overhead- NSP &amp; OST'!M285</f>
        <v>0</v>
      </c>
      <c r="U124" s="39" t="e">
        <f t="shared" si="30"/>
        <v>#VALUE!</v>
      </c>
      <c r="V124" s="39" t="e">
        <f t="shared" si="31"/>
        <v>#VALUE!</v>
      </c>
    </row>
    <row r="125" spans="1:22" x14ac:dyDescent="0.2">
      <c r="A125" s="39" t="str">
        <f>'Service providers'!A135</f>
        <v>Enter name of Site 17</v>
      </c>
      <c r="B125" s="39" t="str">
        <f>'Service providers'!G135</f>
        <v/>
      </c>
      <c r="C125" s="39" t="str">
        <f>'Service providers'!H135</f>
        <v/>
      </c>
      <c r="D125" s="39">
        <f>'Non-medical equipment-NSP'!CO134</f>
        <v>0</v>
      </c>
      <c r="E125" s="39">
        <f>'Non-medical equipment-NSP'!CP134</f>
        <v>0</v>
      </c>
      <c r="F125" s="39" t="e">
        <f t="shared" si="24"/>
        <v>#VALUE!</v>
      </c>
      <c r="G125" s="39" t="e">
        <f t="shared" si="25"/>
        <v>#VALUE!</v>
      </c>
      <c r="H125" s="39" t="str">
        <f>'Service providers'!I135</f>
        <v>Enter name of Site 17</v>
      </c>
      <c r="I125" s="39" t="str">
        <f>'Service providers'!O135</f>
        <v xml:space="preserve"> </v>
      </c>
      <c r="J125" s="43" t="str">
        <f>'Service providers'!P135</f>
        <v xml:space="preserve"> </v>
      </c>
      <c r="K125" s="39">
        <f>'Non-medical equipment-OST'!CO133</f>
        <v>0</v>
      </c>
      <c r="L125" s="39">
        <f>'Non-medical equipment-OST'!CP133</f>
        <v>0</v>
      </c>
      <c r="M125" s="39" t="e">
        <f t="shared" si="26"/>
        <v>#VALUE!</v>
      </c>
      <c r="N125" s="39" t="e">
        <f t="shared" si="27"/>
        <v>#VALUE!</v>
      </c>
      <c r="O125" s="39">
        <f>'Site overhead- NSP &amp; OST'!L138</f>
        <v>0</v>
      </c>
      <c r="P125" s="39">
        <f>'Site overhead- NSP &amp; OST'!M138</f>
        <v>0</v>
      </c>
      <c r="Q125" s="39" t="e">
        <f t="shared" si="28"/>
        <v>#VALUE!</v>
      </c>
      <c r="R125" s="39" t="e">
        <f t="shared" si="29"/>
        <v>#VALUE!</v>
      </c>
      <c r="S125" s="39">
        <f>'Site overhead- NSP &amp; OST'!L286</f>
        <v>0</v>
      </c>
      <c r="T125" s="39">
        <f>'Site overhead- NSP &amp; OST'!M286</f>
        <v>0</v>
      </c>
      <c r="U125" s="39" t="e">
        <f t="shared" si="30"/>
        <v>#VALUE!</v>
      </c>
      <c r="V125" s="39" t="e">
        <f t="shared" si="31"/>
        <v>#VALUE!</v>
      </c>
    </row>
    <row r="126" spans="1:22" x14ac:dyDescent="0.2">
      <c r="A126" s="39" t="str">
        <f>'Service providers'!A136</f>
        <v>Enter name of Site 18</v>
      </c>
      <c r="B126" s="39" t="str">
        <f>'Service providers'!G136</f>
        <v/>
      </c>
      <c r="C126" s="39" t="str">
        <f>'Service providers'!H136</f>
        <v/>
      </c>
      <c r="D126" s="39">
        <f>'Non-medical equipment-NSP'!CO135</f>
        <v>0</v>
      </c>
      <c r="E126" s="39">
        <f>'Non-medical equipment-NSP'!CP135</f>
        <v>0</v>
      </c>
      <c r="F126" s="39" t="e">
        <f t="shared" si="24"/>
        <v>#VALUE!</v>
      </c>
      <c r="G126" s="39" t="e">
        <f t="shared" si="25"/>
        <v>#VALUE!</v>
      </c>
      <c r="H126" s="39" t="str">
        <f>'Service providers'!I136</f>
        <v>Enter name of Site 18</v>
      </c>
      <c r="I126" s="39" t="str">
        <f>'Service providers'!O136</f>
        <v xml:space="preserve"> </v>
      </c>
      <c r="J126" s="43" t="str">
        <f>'Service providers'!P136</f>
        <v xml:space="preserve"> </v>
      </c>
      <c r="K126" s="39">
        <f>'Non-medical equipment-OST'!CO134</f>
        <v>0</v>
      </c>
      <c r="L126" s="39">
        <f>'Non-medical equipment-OST'!CP134</f>
        <v>0</v>
      </c>
      <c r="M126" s="39" t="e">
        <f t="shared" si="26"/>
        <v>#VALUE!</v>
      </c>
      <c r="N126" s="39" t="e">
        <f t="shared" si="27"/>
        <v>#VALUE!</v>
      </c>
      <c r="O126" s="39">
        <f>'Site overhead- NSP &amp; OST'!L139</f>
        <v>0</v>
      </c>
      <c r="P126" s="39">
        <f>'Site overhead- NSP &amp; OST'!M139</f>
        <v>0</v>
      </c>
      <c r="Q126" s="39" t="e">
        <f t="shared" si="28"/>
        <v>#VALUE!</v>
      </c>
      <c r="R126" s="39" t="e">
        <f t="shared" si="29"/>
        <v>#VALUE!</v>
      </c>
      <c r="S126" s="39">
        <f>'Site overhead- NSP &amp; OST'!L287</f>
        <v>0</v>
      </c>
      <c r="T126" s="39">
        <f>'Site overhead- NSP &amp; OST'!M287</f>
        <v>0</v>
      </c>
      <c r="U126" s="39" t="e">
        <f t="shared" si="30"/>
        <v>#VALUE!</v>
      </c>
      <c r="V126" s="39" t="e">
        <f t="shared" si="31"/>
        <v>#VALUE!</v>
      </c>
    </row>
    <row r="127" spans="1:22" x14ac:dyDescent="0.2">
      <c r="A127" s="39" t="str">
        <f>'Service providers'!A137</f>
        <v>Enter name of Site 19</v>
      </c>
      <c r="B127" s="39" t="str">
        <f>'Service providers'!G137</f>
        <v/>
      </c>
      <c r="C127" s="39" t="str">
        <f>'Service providers'!H137</f>
        <v/>
      </c>
      <c r="D127" s="39">
        <f>'Non-medical equipment-NSP'!CO136</f>
        <v>0</v>
      </c>
      <c r="E127" s="39">
        <f>'Non-medical equipment-NSP'!CP136</f>
        <v>0</v>
      </c>
      <c r="F127" s="39" t="e">
        <f t="shared" si="24"/>
        <v>#VALUE!</v>
      </c>
      <c r="G127" s="39" t="e">
        <f t="shared" si="25"/>
        <v>#VALUE!</v>
      </c>
      <c r="H127" s="39" t="str">
        <f>'Service providers'!I137</f>
        <v>Enter name of Site 19</v>
      </c>
      <c r="I127" s="39" t="str">
        <f>'Service providers'!O137</f>
        <v xml:space="preserve"> </v>
      </c>
      <c r="J127" s="43" t="str">
        <f>'Service providers'!P137</f>
        <v xml:space="preserve"> </v>
      </c>
      <c r="K127" s="39">
        <f>'Non-medical equipment-OST'!CO135</f>
        <v>0</v>
      </c>
      <c r="L127" s="39">
        <f>'Non-medical equipment-OST'!CP135</f>
        <v>0</v>
      </c>
      <c r="M127" s="39" t="e">
        <f t="shared" si="26"/>
        <v>#VALUE!</v>
      </c>
      <c r="N127" s="39" t="e">
        <f t="shared" si="27"/>
        <v>#VALUE!</v>
      </c>
      <c r="O127" s="39">
        <f>'Site overhead- NSP &amp; OST'!L140</f>
        <v>0</v>
      </c>
      <c r="P127" s="39">
        <f>'Site overhead- NSP &amp; OST'!M140</f>
        <v>0</v>
      </c>
      <c r="Q127" s="39" t="e">
        <f t="shared" si="28"/>
        <v>#VALUE!</v>
      </c>
      <c r="R127" s="39" t="e">
        <f t="shared" si="29"/>
        <v>#VALUE!</v>
      </c>
      <c r="S127" s="39">
        <f>'Site overhead- NSP &amp; OST'!L288</f>
        <v>0</v>
      </c>
      <c r="T127" s="39">
        <f>'Site overhead- NSP &amp; OST'!M288</f>
        <v>0</v>
      </c>
      <c r="U127" s="39" t="e">
        <f t="shared" si="30"/>
        <v>#VALUE!</v>
      </c>
      <c r="V127" s="39" t="e">
        <f t="shared" si="31"/>
        <v>#VALUE!</v>
      </c>
    </row>
    <row r="128" spans="1:22" x14ac:dyDescent="0.2">
      <c r="A128" s="39" t="str">
        <f>'Service providers'!A138</f>
        <v>Enter name of Site 20</v>
      </c>
      <c r="B128" s="39" t="str">
        <f>'Service providers'!G138</f>
        <v/>
      </c>
      <c r="C128" s="39" t="str">
        <f>'Service providers'!H138</f>
        <v/>
      </c>
      <c r="D128" s="39">
        <f>'Non-medical equipment-NSP'!CO137</f>
        <v>0</v>
      </c>
      <c r="E128" s="39">
        <f>'Non-medical equipment-NSP'!CP137</f>
        <v>0</v>
      </c>
      <c r="F128" s="39" t="e">
        <f t="shared" si="24"/>
        <v>#VALUE!</v>
      </c>
      <c r="G128" s="39" t="e">
        <f t="shared" si="25"/>
        <v>#VALUE!</v>
      </c>
      <c r="H128" s="39" t="str">
        <f>'Service providers'!I138</f>
        <v>Enter name of Site 20</v>
      </c>
      <c r="I128" s="39" t="str">
        <f>'Service providers'!O138</f>
        <v xml:space="preserve"> </v>
      </c>
      <c r="J128" s="43" t="str">
        <f>'Service providers'!P138</f>
        <v xml:space="preserve"> </v>
      </c>
      <c r="K128" s="39">
        <f>'Non-medical equipment-OST'!CO136</f>
        <v>0</v>
      </c>
      <c r="L128" s="39">
        <f>'Non-medical equipment-OST'!CP136</f>
        <v>0</v>
      </c>
      <c r="M128" s="39" t="e">
        <f t="shared" si="26"/>
        <v>#VALUE!</v>
      </c>
      <c r="N128" s="39" t="e">
        <f t="shared" si="27"/>
        <v>#VALUE!</v>
      </c>
      <c r="O128" s="39">
        <f>'Site overhead- NSP &amp; OST'!L141</f>
        <v>0</v>
      </c>
      <c r="P128" s="39">
        <f>'Site overhead- NSP &amp; OST'!M141</f>
        <v>0</v>
      </c>
      <c r="Q128" s="39" t="e">
        <f t="shared" si="28"/>
        <v>#VALUE!</v>
      </c>
      <c r="R128" s="39" t="e">
        <f t="shared" si="29"/>
        <v>#VALUE!</v>
      </c>
      <c r="S128" s="39">
        <f>'Site overhead- NSP &amp; OST'!L289</f>
        <v>0</v>
      </c>
      <c r="T128" s="39">
        <f>'Site overhead- NSP &amp; OST'!M289</f>
        <v>0</v>
      </c>
      <c r="U128" s="39" t="e">
        <f t="shared" si="30"/>
        <v>#VALUE!</v>
      </c>
      <c r="V128" s="39" t="e">
        <f t="shared" si="31"/>
        <v>#VALUE!</v>
      </c>
    </row>
    <row r="129" spans="1:22" x14ac:dyDescent="0.2">
      <c r="A129" s="39" t="str">
        <f>'Service providers'!A139</f>
        <v>Enter name here</v>
      </c>
      <c r="B129" s="39" t="str">
        <f>'Service providers'!G139</f>
        <v/>
      </c>
      <c r="C129" s="39" t="str">
        <f>'Service providers'!H139</f>
        <v/>
      </c>
      <c r="D129" s="39">
        <f>'Non-medical equipment-NSP'!CO138</f>
        <v>0</v>
      </c>
      <c r="E129" s="39">
        <f>'Non-medical equipment-NSP'!CP138</f>
        <v>0</v>
      </c>
      <c r="F129" s="39" t="e">
        <f t="shared" si="24"/>
        <v>#VALUE!</v>
      </c>
      <c r="G129" s="39" t="e">
        <f t="shared" si="25"/>
        <v>#VALUE!</v>
      </c>
      <c r="H129" s="39" t="str">
        <f>'Service providers'!I139</f>
        <v>Enter name here</v>
      </c>
      <c r="I129" s="39" t="str">
        <f>'Service providers'!O139</f>
        <v xml:space="preserve"> </v>
      </c>
      <c r="J129" s="43" t="str">
        <f>'Service providers'!P139</f>
        <v xml:space="preserve"> </v>
      </c>
      <c r="K129" s="39">
        <f>'Non-medical equipment-OST'!CO137</f>
        <v>0</v>
      </c>
      <c r="L129" s="39">
        <f>'Non-medical equipment-OST'!CP137</f>
        <v>0</v>
      </c>
      <c r="M129" s="39" t="e">
        <f t="shared" si="26"/>
        <v>#VALUE!</v>
      </c>
      <c r="N129" s="39" t="e">
        <f t="shared" si="27"/>
        <v>#VALUE!</v>
      </c>
      <c r="O129" s="39">
        <f>'Site overhead- NSP &amp; OST'!L142</f>
        <v>0</v>
      </c>
      <c r="P129" s="39">
        <f>'Site overhead- NSP &amp; OST'!M142</f>
        <v>0</v>
      </c>
      <c r="Q129" s="39" t="e">
        <f t="shared" si="28"/>
        <v>#VALUE!</v>
      </c>
      <c r="R129" s="39" t="e">
        <f t="shared" si="29"/>
        <v>#VALUE!</v>
      </c>
      <c r="S129" s="39">
        <f>'Site overhead- NSP &amp; OST'!L290</f>
        <v>0</v>
      </c>
      <c r="T129" s="39">
        <f>'Site overhead- NSP &amp; OST'!M290</f>
        <v>0</v>
      </c>
      <c r="U129" s="39" t="e">
        <f t="shared" si="30"/>
        <v>#VALUE!</v>
      </c>
      <c r="V129" s="39" t="e">
        <f t="shared" si="31"/>
        <v>#VALUE!</v>
      </c>
    </row>
    <row r="130" spans="1:22" x14ac:dyDescent="0.2">
      <c r="A130" s="39" t="str">
        <f>'Service providers'!A140</f>
        <v>Enter name of Site 1</v>
      </c>
      <c r="B130" s="39" t="str">
        <f>'Service providers'!G140</f>
        <v/>
      </c>
      <c r="C130" s="39" t="str">
        <f>'Service providers'!H140</f>
        <v/>
      </c>
      <c r="D130" s="39">
        <f>'Non-medical equipment-NSP'!CO139</f>
        <v>0</v>
      </c>
      <c r="E130" s="39">
        <f>'Non-medical equipment-NSP'!CP139</f>
        <v>0</v>
      </c>
      <c r="F130" s="39" t="e">
        <f t="shared" si="24"/>
        <v>#VALUE!</v>
      </c>
      <c r="G130" s="39" t="e">
        <f t="shared" si="25"/>
        <v>#VALUE!</v>
      </c>
      <c r="H130" s="39" t="str">
        <f>'Service providers'!I140</f>
        <v>Enter name of Site 1</v>
      </c>
      <c r="I130" s="39" t="str">
        <f>'Service providers'!O140</f>
        <v xml:space="preserve"> </v>
      </c>
      <c r="J130" s="43" t="str">
        <f>'Service providers'!P140</f>
        <v xml:space="preserve"> </v>
      </c>
      <c r="K130" s="39">
        <f>'Non-medical equipment-OST'!CO138</f>
        <v>0</v>
      </c>
      <c r="L130" s="39">
        <f>'Non-medical equipment-OST'!CP138</f>
        <v>0</v>
      </c>
      <c r="M130" s="39" t="e">
        <f t="shared" si="26"/>
        <v>#VALUE!</v>
      </c>
      <c r="N130" s="39" t="e">
        <f t="shared" si="27"/>
        <v>#VALUE!</v>
      </c>
      <c r="O130" s="39">
        <f>'Site overhead- NSP &amp; OST'!L143</f>
        <v>0</v>
      </c>
      <c r="P130" s="39">
        <f>'Site overhead- NSP &amp; OST'!M143</f>
        <v>0</v>
      </c>
      <c r="Q130" s="39" t="e">
        <f t="shared" si="28"/>
        <v>#VALUE!</v>
      </c>
      <c r="R130" s="39" t="e">
        <f t="shared" si="29"/>
        <v>#VALUE!</v>
      </c>
      <c r="S130" s="39">
        <f>'Site overhead- NSP &amp; OST'!L291</f>
        <v>0</v>
      </c>
      <c r="T130" s="39">
        <f>'Site overhead- NSP &amp; OST'!M291</f>
        <v>0</v>
      </c>
      <c r="U130" s="39" t="e">
        <f t="shared" si="30"/>
        <v>#VALUE!</v>
      </c>
      <c r="V130" s="39" t="e">
        <f t="shared" si="31"/>
        <v>#VALUE!</v>
      </c>
    </row>
    <row r="131" spans="1:22" x14ac:dyDescent="0.2">
      <c r="A131" s="39" t="str">
        <f>'Service providers'!A141</f>
        <v>Enter name of Site 2</v>
      </c>
      <c r="B131" s="39" t="str">
        <f>'Service providers'!G141</f>
        <v/>
      </c>
      <c r="C131" s="39" t="str">
        <f>'Service providers'!H141</f>
        <v/>
      </c>
      <c r="D131" s="39">
        <f>'Non-medical equipment-NSP'!CO140</f>
        <v>0</v>
      </c>
      <c r="E131" s="39">
        <f>'Non-medical equipment-NSP'!CP140</f>
        <v>0</v>
      </c>
      <c r="F131" s="39" t="e">
        <f t="shared" si="24"/>
        <v>#VALUE!</v>
      </c>
      <c r="G131" s="39" t="e">
        <f t="shared" si="25"/>
        <v>#VALUE!</v>
      </c>
      <c r="H131" s="39" t="str">
        <f>'Service providers'!I141</f>
        <v>Enter name of Site 2</v>
      </c>
      <c r="I131" s="39" t="str">
        <f>'Service providers'!O141</f>
        <v xml:space="preserve"> </v>
      </c>
      <c r="J131" s="43" t="str">
        <f>'Service providers'!P141</f>
        <v xml:space="preserve"> </v>
      </c>
      <c r="K131" s="39">
        <f>'Non-medical equipment-OST'!CO139</f>
        <v>0</v>
      </c>
      <c r="L131" s="39">
        <f>'Non-medical equipment-OST'!CP139</f>
        <v>0</v>
      </c>
      <c r="M131" s="39" t="e">
        <f t="shared" si="26"/>
        <v>#VALUE!</v>
      </c>
      <c r="N131" s="39" t="e">
        <f t="shared" si="27"/>
        <v>#VALUE!</v>
      </c>
      <c r="O131" s="39">
        <f>'Site overhead- NSP &amp; OST'!L144</f>
        <v>0</v>
      </c>
      <c r="P131" s="39">
        <f>'Site overhead- NSP &amp; OST'!M144</f>
        <v>0</v>
      </c>
      <c r="Q131" s="39" t="e">
        <f t="shared" si="28"/>
        <v>#VALUE!</v>
      </c>
      <c r="R131" s="39" t="e">
        <f t="shared" si="29"/>
        <v>#VALUE!</v>
      </c>
      <c r="S131" s="39">
        <f>'Site overhead- NSP &amp; OST'!L292</f>
        <v>0</v>
      </c>
      <c r="T131" s="39">
        <f>'Site overhead- NSP &amp; OST'!M292</f>
        <v>0</v>
      </c>
      <c r="U131" s="39" t="e">
        <f t="shared" si="30"/>
        <v>#VALUE!</v>
      </c>
      <c r="V131" s="39" t="e">
        <f t="shared" si="31"/>
        <v>#VALUE!</v>
      </c>
    </row>
    <row r="132" spans="1:22" x14ac:dyDescent="0.2">
      <c r="A132" s="39" t="str">
        <f>'Service providers'!A142</f>
        <v>Enter name of Site 3</v>
      </c>
      <c r="B132" s="39" t="str">
        <f>'Service providers'!G142</f>
        <v/>
      </c>
      <c r="C132" s="39" t="str">
        <f>'Service providers'!H142</f>
        <v/>
      </c>
      <c r="D132" s="39">
        <f>'Non-medical equipment-NSP'!CO141</f>
        <v>0</v>
      </c>
      <c r="E132" s="39">
        <f>'Non-medical equipment-NSP'!CP141</f>
        <v>0</v>
      </c>
      <c r="F132" s="39" t="e">
        <f t="shared" si="24"/>
        <v>#VALUE!</v>
      </c>
      <c r="G132" s="39" t="e">
        <f t="shared" si="25"/>
        <v>#VALUE!</v>
      </c>
      <c r="H132" s="39" t="str">
        <f>'Service providers'!I142</f>
        <v>Enter name of Site 3</v>
      </c>
      <c r="I132" s="39" t="str">
        <f>'Service providers'!O142</f>
        <v xml:space="preserve"> </v>
      </c>
      <c r="J132" s="43" t="str">
        <f>'Service providers'!P142</f>
        <v xml:space="preserve"> </v>
      </c>
      <c r="K132" s="39">
        <f>'Non-medical equipment-OST'!CO140</f>
        <v>0</v>
      </c>
      <c r="L132" s="39">
        <f>'Non-medical equipment-OST'!CP140</f>
        <v>0</v>
      </c>
      <c r="M132" s="39" t="e">
        <f t="shared" si="26"/>
        <v>#VALUE!</v>
      </c>
      <c r="N132" s="39" t="e">
        <f t="shared" si="27"/>
        <v>#VALUE!</v>
      </c>
      <c r="O132" s="39">
        <f>'Site overhead- NSP &amp; OST'!L145</f>
        <v>0</v>
      </c>
      <c r="P132" s="39">
        <f>'Site overhead- NSP &amp; OST'!M145</f>
        <v>0</v>
      </c>
      <c r="Q132" s="39" t="e">
        <f t="shared" si="28"/>
        <v>#VALUE!</v>
      </c>
      <c r="R132" s="39" t="e">
        <f t="shared" si="29"/>
        <v>#VALUE!</v>
      </c>
      <c r="S132" s="39">
        <f>'Site overhead- NSP &amp; OST'!L293</f>
        <v>0</v>
      </c>
      <c r="T132" s="39">
        <f>'Site overhead- NSP &amp; OST'!M293</f>
        <v>0</v>
      </c>
      <c r="U132" s="39" t="e">
        <f t="shared" si="30"/>
        <v>#VALUE!</v>
      </c>
      <c r="V132" s="39" t="e">
        <f t="shared" si="31"/>
        <v>#VALUE!</v>
      </c>
    </row>
    <row r="133" spans="1:22" x14ac:dyDescent="0.2">
      <c r="A133" s="39" t="str">
        <f>'Service providers'!A143</f>
        <v>Enter name of Site 4</v>
      </c>
      <c r="B133" s="39" t="str">
        <f>'Service providers'!G143</f>
        <v/>
      </c>
      <c r="C133" s="39" t="str">
        <f>'Service providers'!H143</f>
        <v/>
      </c>
      <c r="D133" s="39">
        <f>'Non-medical equipment-NSP'!CO142</f>
        <v>0</v>
      </c>
      <c r="E133" s="39">
        <f>'Non-medical equipment-NSP'!CP142</f>
        <v>0</v>
      </c>
      <c r="F133" s="39" t="e">
        <f t="shared" si="24"/>
        <v>#VALUE!</v>
      </c>
      <c r="G133" s="39" t="e">
        <f t="shared" si="25"/>
        <v>#VALUE!</v>
      </c>
      <c r="H133" s="39" t="str">
        <f>'Service providers'!I143</f>
        <v>Enter name of Site 4</v>
      </c>
      <c r="I133" s="39" t="str">
        <f>'Service providers'!O143</f>
        <v xml:space="preserve"> </v>
      </c>
      <c r="J133" s="43" t="str">
        <f>'Service providers'!P143</f>
        <v xml:space="preserve"> </v>
      </c>
      <c r="K133" s="39">
        <f>'Non-medical equipment-OST'!CO141</f>
        <v>0</v>
      </c>
      <c r="L133" s="39">
        <f>'Non-medical equipment-OST'!CP141</f>
        <v>0</v>
      </c>
      <c r="M133" s="39" t="e">
        <f t="shared" si="26"/>
        <v>#VALUE!</v>
      </c>
      <c r="N133" s="39" t="e">
        <f t="shared" si="27"/>
        <v>#VALUE!</v>
      </c>
      <c r="O133" s="39">
        <f>'Site overhead- NSP &amp; OST'!L146</f>
        <v>0</v>
      </c>
      <c r="P133" s="39">
        <f>'Site overhead- NSP &amp; OST'!M146</f>
        <v>0</v>
      </c>
      <c r="Q133" s="39" t="e">
        <f t="shared" si="28"/>
        <v>#VALUE!</v>
      </c>
      <c r="R133" s="39" t="e">
        <f t="shared" si="29"/>
        <v>#VALUE!</v>
      </c>
      <c r="S133" s="39">
        <f>'Site overhead- NSP &amp; OST'!L294</f>
        <v>0</v>
      </c>
      <c r="T133" s="39">
        <f>'Site overhead- NSP &amp; OST'!M294</f>
        <v>0</v>
      </c>
      <c r="U133" s="39" t="e">
        <f t="shared" si="30"/>
        <v>#VALUE!</v>
      </c>
      <c r="V133" s="39" t="e">
        <f t="shared" si="31"/>
        <v>#VALUE!</v>
      </c>
    </row>
    <row r="134" spans="1:22" x14ac:dyDescent="0.2">
      <c r="A134" s="39" t="str">
        <f>'Service providers'!A144</f>
        <v>Enter name of Site 5</v>
      </c>
      <c r="B134" s="39" t="str">
        <f>'Service providers'!G144</f>
        <v/>
      </c>
      <c r="C134" s="39" t="str">
        <f>'Service providers'!H144</f>
        <v/>
      </c>
      <c r="D134" s="39">
        <f>'Non-medical equipment-NSP'!CO143</f>
        <v>0</v>
      </c>
      <c r="E134" s="39">
        <f>'Non-medical equipment-NSP'!CP143</f>
        <v>0</v>
      </c>
      <c r="F134" s="39" t="e">
        <f t="shared" si="24"/>
        <v>#VALUE!</v>
      </c>
      <c r="G134" s="39" t="e">
        <f t="shared" si="25"/>
        <v>#VALUE!</v>
      </c>
      <c r="H134" s="39" t="str">
        <f>'Service providers'!I144</f>
        <v>Enter name of Site 5</v>
      </c>
      <c r="I134" s="39" t="str">
        <f>'Service providers'!O144</f>
        <v xml:space="preserve"> </v>
      </c>
      <c r="J134" s="43" t="str">
        <f>'Service providers'!P144</f>
        <v xml:space="preserve"> </v>
      </c>
      <c r="K134" s="39">
        <f>'Non-medical equipment-OST'!CO142</f>
        <v>0</v>
      </c>
      <c r="L134" s="39">
        <f>'Non-medical equipment-OST'!CP142</f>
        <v>0</v>
      </c>
      <c r="M134" s="39" t="e">
        <f t="shared" si="26"/>
        <v>#VALUE!</v>
      </c>
      <c r="N134" s="39" t="e">
        <f t="shared" si="27"/>
        <v>#VALUE!</v>
      </c>
      <c r="O134" s="39">
        <f>'Site overhead- NSP &amp; OST'!L147</f>
        <v>0</v>
      </c>
      <c r="P134" s="39">
        <f>'Site overhead- NSP &amp; OST'!M147</f>
        <v>0</v>
      </c>
      <c r="Q134" s="39" t="e">
        <f t="shared" si="28"/>
        <v>#VALUE!</v>
      </c>
      <c r="R134" s="39" t="e">
        <f t="shared" si="29"/>
        <v>#VALUE!</v>
      </c>
      <c r="S134" s="39">
        <f>'Site overhead- NSP &amp; OST'!L295</f>
        <v>0</v>
      </c>
      <c r="T134" s="39">
        <f>'Site overhead- NSP &amp; OST'!M295</f>
        <v>0</v>
      </c>
      <c r="U134" s="39" t="e">
        <f t="shared" si="30"/>
        <v>#VALUE!</v>
      </c>
      <c r="V134" s="39" t="e">
        <f t="shared" si="31"/>
        <v>#VALUE!</v>
      </c>
    </row>
    <row r="135" spans="1:22" x14ac:dyDescent="0.2">
      <c r="A135" s="39" t="str">
        <f>'Service providers'!A145</f>
        <v>Enter name of Site 6</v>
      </c>
      <c r="B135" s="39" t="str">
        <f>'Service providers'!G145</f>
        <v/>
      </c>
      <c r="C135" s="39" t="str">
        <f>'Service providers'!H145</f>
        <v/>
      </c>
      <c r="D135" s="39">
        <f>'Non-medical equipment-NSP'!CO144</f>
        <v>0</v>
      </c>
      <c r="E135" s="39">
        <f>'Non-medical equipment-NSP'!CP144</f>
        <v>0</v>
      </c>
      <c r="F135" s="39" t="e">
        <f t="shared" si="24"/>
        <v>#VALUE!</v>
      </c>
      <c r="G135" s="39" t="e">
        <f t="shared" si="25"/>
        <v>#VALUE!</v>
      </c>
      <c r="H135" s="39" t="str">
        <f>'Service providers'!I145</f>
        <v>Enter name of Site 6</v>
      </c>
      <c r="I135" s="39" t="str">
        <f>'Service providers'!O145</f>
        <v xml:space="preserve"> </v>
      </c>
      <c r="J135" s="43" t="str">
        <f>'Service providers'!P145</f>
        <v xml:space="preserve"> </v>
      </c>
      <c r="K135" s="39">
        <f>'Non-medical equipment-OST'!CO143</f>
        <v>0</v>
      </c>
      <c r="L135" s="39">
        <f>'Non-medical equipment-OST'!CP143</f>
        <v>0</v>
      </c>
      <c r="M135" s="39" t="e">
        <f t="shared" si="26"/>
        <v>#VALUE!</v>
      </c>
      <c r="N135" s="39" t="e">
        <f t="shared" si="27"/>
        <v>#VALUE!</v>
      </c>
      <c r="O135" s="39">
        <f>'Site overhead- NSP &amp; OST'!L148</f>
        <v>0</v>
      </c>
      <c r="P135" s="39">
        <f>'Site overhead- NSP &amp; OST'!M148</f>
        <v>0</v>
      </c>
      <c r="Q135" s="39" t="e">
        <f t="shared" si="28"/>
        <v>#VALUE!</v>
      </c>
      <c r="R135" s="39" t="e">
        <f t="shared" si="29"/>
        <v>#VALUE!</v>
      </c>
      <c r="S135" s="39">
        <f>'Site overhead- NSP &amp; OST'!L296</f>
        <v>0</v>
      </c>
      <c r="T135" s="39">
        <f>'Site overhead- NSP &amp; OST'!M296</f>
        <v>0</v>
      </c>
      <c r="U135" s="39" t="e">
        <f t="shared" si="30"/>
        <v>#VALUE!</v>
      </c>
      <c r="V135" s="39" t="e">
        <f t="shared" si="31"/>
        <v>#VALUE!</v>
      </c>
    </row>
    <row r="136" spans="1:22" x14ac:dyDescent="0.2">
      <c r="A136" s="39" t="str">
        <f>'Service providers'!A146</f>
        <v>Enter name of Site 7</v>
      </c>
      <c r="B136" s="39" t="str">
        <f>'Service providers'!G146</f>
        <v/>
      </c>
      <c r="C136" s="39" t="str">
        <f>'Service providers'!H146</f>
        <v/>
      </c>
      <c r="D136" s="39">
        <f>'Non-medical equipment-NSP'!CO145</f>
        <v>0</v>
      </c>
      <c r="E136" s="39">
        <f>'Non-medical equipment-NSP'!CP145</f>
        <v>0</v>
      </c>
      <c r="F136" s="39" t="e">
        <f t="shared" si="24"/>
        <v>#VALUE!</v>
      </c>
      <c r="G136" s="39" t="e">
        <f t="shared" si="25"/>
        <v>#VALUE!</v>
      </c>
      <c r="H136" s="39" t="str">
        <f>'Service providers'!I146</f>
        <v>Enter name of Site 7</v>
      </c>
      <c r="I136" s="39" t="str">
        <f>'Service providers'!O146</f>
        <v xml:space="preserve"> </v>
      </c>
      <c r="J136" s="43" t="str">
        <f>'Service providers'!P146</f>
        <v xml:space="preserve"> </v>
      </c>
      <c r="K136" s="39">
        <f>'Non-medical equipment-OST'!CO144</f>
        <v>0</v>
      </c>
      <c r="L136" s="39">
        <f>'Non-medical equipment-OST'!CP144</f>
        <v>0</v>
      </c>
      <c r="M136" s="39" t="e">
        <f t="shared" si="26"/>
        <v>#VALUE!</v>
      </c>
      <c r="N136" s="39" t="e">
        <f t="shared" si="27"/>
        <v>#VALUE!</v>
      </c>
      <c r="O136" s="39">
        <f>'Site overhead- NSP &amp; OST'!L149</f>
        <v>0</v>
      </c>
      <c r="P136" s="39">
        <f>'Site overhead- NSP &amp; OST'!M149</f>
        <v>0</v>
      </c>
      <c r="Q136" s="39" t="e">
        <f t="shared" si="28"/>
        <v>#VALUE!</v>
      </c>
      <c r="R136" s="39" t="e">
        <f t="shared" si="29"/>
        <v>#VALUE!</v>
      </c>
      <c r="S136" s="39">
        <f>'Site overhead- NSP &amp; OST'!L297</f>
        <v>0</v>
      </c>
      <c r="T136" s="39">
        <f>'Site overhead- NSP &amp; OST'!M297</f>
        <v>0</v>
      </c>
      <c r="U136" s="39" t="e">
        <f t="shared" si="30"/>
        <v>#VALUE!</v>
      </c>
      <c r="V136" s="39" t="e">
        <f t="shared" si="31"/>
        <v>#VALUE!</v>
      </c>
    </row>
    <row r="137" spans="1:22" x14ac:dyDescent="0.2">
      <c r="A137" s="39" t="str">
        <f>'Service providers'!A147</f>
        <v>Enter name of Site 8</v>
      </c>
      <c r="B137" s="39" t="str">
        <f>'Service providers'!G147</f>
        <v/>
      </c>
      <c r="C137" s="39" t="str">
        <f>'Service providers'!H147</f>
        <v/>
      </c>
      <c r="D137" s="39">
        <f>'Non-medical equipment-NSP'!CO146</f>
        <v>0</v>
      </c>
      <c r="E137" s="39">
        <f>'Non-medical equipment-NSP'!CP146</f>
        <v>0</v>
      </c>
      <c r="F137" s="39" t="e">
        <f t="shared" si="24"/>
        <v>#VALUE!</v>
      </c>
      <c r="G137" s="39" t="e">
        <f t="shared" si="25"/>
        <v>#VALUE!</v>
      </c>
      <c r="H137" s="39" t="str">
        <f>'Service providers'!I147</f>
        <v>Enter name of Site 8</v>
      </c>
      <c r="I137" s="39" t="str">
        <f>'Service providers'!O147</f>
        <v xml:space="preserve"> </v>
      </c>
      <c r="J137" s="43" t="str">
        <f>'Service providers'!P147</f>
        <v xml:space="preserve"> </v>
      </c>
      <c r="K137" s="39">
        <f>'Non-medical equipment-OST'!CO145</f>
        <v>0</v>
      </c>
      <c r="L137" s="39">
        <f>'Non-medical equipment-OST'!CP145</f>
        <v>0</v>
      </c>
      <c r="M137" s="39" t="e">
        <f t="shared" si="26"/>
        <v>#VALUE!</v>
      </c>
      <c r="N137" s="39" t="e">
        <f t="shared" si="27"/>
        <v>#VALUE!</v>
      </c>
      <c r="O137" s="39">
        <f>'Site overhead- NSP &amp; OST'!L150</f>
        <v>0</v>
      </c>
      <c r="P137" s="39">
        <f>'Site overhead- NSP &amp; OST'!M150</f>
        <v>0</v>
      </c>
      <c r="Q137" s="39" t="e">
        <f t="shared" si="28"/>
        <v>#VALUE!</v>
      </c>
      <c r="R137" s="39" t="e">
        <f t="shared" si="29"/>
        <v>#VALUE!</v>
      </c>
      <c r="S137" s="39">
        <f>'Site overhead- NSP &amp; OST'!L298</f>
        <v>0</v>
      </c>
      <c r="T137" s="39">
        <f>'Site overhead- NSP &amp; OST'!M298</f>
        <v>0</v>
      </c>
      <c r="U137" s="39" t="e">
        <f t="shared" si="30"/>
        <v>#VALUE!</v>
      </c>
      <c r="V137" s="39" t="e">
        <f t="shared" si="31"/>
        <v>#VALUE!</v>
      </c>
    </row>
    <row r="138" spans="1:22" x14ac:dyDescent="0.2">
      <c r="A138" s="39" t="str">
        <f>'Service providers'!A148</f>
        <v>Enter name of Site 9</v>
      </c>
      <c r="B138" s="39" t="str">
        <f>'Service providers'!G148</f>
        <v/>
      </c>
      <c r="C138" s="39" t="str">
        <f>'Service providers'!H148</f>
        <v/>
      </c>
      <c r="D138" s="39">
        <f>'Non-medical equipment-NSP'!CO147</f>
        <v>0</v>
      </c>
      <c r="E138" s="39">
        <f>'Non-medical equipment-NSP'!CP147</f>
        <v>0</v>
      </c>
      <c r="F138" s="39" t="e">
        <f t="shared" si="24"/>
        <v>#VALUE!</v>
      </c>
      <c r="G138" s="39" t="e">
        <f t="shared" si="25"/>
        <v>#VALUE!</v>
      </c>
      <c r="H138" s="39" t="str">
        <f>'Service providers'!I148</f>
        <v>Enter name of Site 9</v>
      </c>
      <c r="I138" s="39" t="str">
        <f>'Service providers'!O148</f>
        <v xml:space="preserve"> </v>
      </c>
      <c r="J138" s="43" t="str">
        <f>'Service providers'!P148</f>
        <v xml:space="preserve"> </v>
      </c>
      <c r="K138" s="39">
        <f>'Non-medical equipment-OST'!CO146</f>
        <v>0</v>
      </c>
      <c r="L138" s="39">
        <f>'Non-medical equipment-OST'!CP146</f>
        <v>0</v>
      </c>
      <c r="M138" s="39" t="e">
        <f t="shared" si="26"/>
        <v>#VALUE!</v>
      </c>
      <c r="N138" s="39" t="e">
        <f t="shared" si="27"/>
        <v>#VALUE!</v>
      </c>
      <c r="O138" s="39">
        <f>'Site overhead- NSP &amp; OST'!L151</f>
        <v>0</v>
      </c>
      <c r="P138" s="39">
        <f>'Site overhead- NSP &amp; OST'!M151</f>
        <v>0</v>
      </c>
      <c r="Q138" s="39" t="e">
        <f t="shared" si="28"/>
        <v>#VALUE!</v>
      </c>
      <c r="R138" s="39" t="e">
        <f t="shared" si="29"/>
        <v>#VALUE!</v>
      </c>
      <c r="S138" s="39">
        <f>'Site overhead- NSP &amp; OST'!L299</f>
        <v>0</v>
      </c>
      <c r="T138" s="39">
        <f>'Site overhead- NSP &amp; OST'!M299</f>
        <v>0</v>
      </c>
      <c r="U138" s="39" t="e">
        <f t="shared" si="30"/>
        <v>#VALUE!</v>
      </c>
      <c r="V138" s="39" t="e">
        <f t="shared" si="31"/>
        <v>#VALUE!</v>
      </c>
    </row>
    <row r="139" spans="1:22" x14ac:dyDescent="0.2">
      <c r="A139" s="39" t="str">
        <f>'Service providers'!A149</f>
        <v>Enter name of Site 10</v>
      </c>
      <c r="B139" s="39" t="str">
        <f>'Service providers'!G149</f>
        <v/>
      </c>
      <c r="C139" s="39" t="str">
        <f>'Service providers'!H149</f>
        <v/>
      </c>
      <c r="D139" s="39">
        <f>'Non-medical equipment-NSP'!CO148</f>
        <v>0</v>
      </c>
      <c r="E139" s="39">
        <f>'Non-medical equipment-NSP'!CP148</f>
        <v>0</v>
      </c>
      <c r="F139" s="39" t="e">
        <f t="shared" si="24"/>
        <v>#VALUE!</v>
      </c>
      <c r="G139" s="39" t="e">
        <f t="shared" si="25"/>
        <v>#VALUE!</v>
      </c>
      <c r="H139" s="39" t="str">
        <f>'Service providers'!I149</f>
        <v>Enter name of Site 10</v>
      </c>
      <c r="I139" s="39" t="str">
        <f>'Service providers'!O149</f>
        <v xml:space="preserve"> </v>
      </c>
      <c r="J139" s="43" t="str">
        <f>'Service providers'!P149</f>
        <v xml:space="preserve"> </v>
      </c>
      <c r="K139" s="39">
        <f>'Non-medical equipment-OST'!CO147</f>
        <v>0</v>
      </c>
      <c r="L139" s="39">
        <f>'Non-medical equipment-OST'!CP147</f>
        <v>0</v>
      </c>
      <c r="M139" s="39" t="e">
        <f t="shared" si="26"/>
        <v>#VALUE!</v>
      </c>
      <c r="N139" s="39" t="e">
        <f t="shared" si="27"/>
        <v>#VALUE!</v>
      </c>
      <c r="O139" s="39">
        <f>'Site overhead- NSP &amp; OST'!L152</f>
        <v>0</v>
      </c>
      <c r="P139" s="39">
        <f>'Site overhead- NSP &amp; OST'!M152</f>
        <v>0</v>
      </c>
      <c r="Q139" s="39" t="e">
        <f t="shared" si="28"/>
        <v>#VALUE!</v>
      </c>
      <c r="R139" s="39" t="e">
        <f t="shared" si="29"/>
        <v>#VALUE!</v>
      </c>
      <c r="S139" s="39">
        <f>'Site overhead- NSP &amp; OST'!L300</f>
        <v>0</v>
      </c>
      <c r="T139" s="39">
        <f>'Site overhead- NSP &amp; OST'!M300</f>
        <v>0</v>
      </c>
      <c r="U139" s="39" t="e">
        <f t="shared" si="30"/>
        <v>#VALUE!</v>
      </c>
      <c r="V139" s="39" t="e">
        <f t="shared" si="31"/>
        <v>#VALUE!</v>
      </c>
    </row>
    <row r="140" spans="1:22" x14ac:dyDescent="0.2">
      <c r="A140" s="39" t="str">
        <f>'Service providers'!A150</f>
        <v>Enter name of Site 11</v>
      </c>
      <c r="B140" s="39" t="str">
        <f>'Service providers'!G150</f>
        <v/>
      </c>
      <c r="C140" s="39" t="str">
        <f>'Service providers'!H150</f>
        <v/>
      </c>
      <c r="D140" s="39">
        <f>'Non-medical equipment-NSP'!CO149</f>
        <v>0</v>
      </c>
      <c r="E140" s="39">
        <f>'Non-medical equipment-NSP'!CP149</f>
        <v>0</v>
      </c>
      <c r="F140" s="39" t="e">
        <f t="shared" si="24"/>
        <v>#VALUE!</v>
      </c>
      <c r="G140" s="39" t="e">
        <f t="shared" si="25"/>
        <v>#VALUE!</v>
      </c>
      <c r="H140" s="39" t="str">
        <f>'Service providers'!I150</f>
        <v>Enter name of Site 11</v>
      </c>
      <c r="I140" s="39" t="str">
        <f>'Service providers'!O150</f>
        <v xml:space="preserve"> </v>
      </c>
      <c r="J140" s="43" t="str">
        <f>'Service providers'!P150</f>
        <v xml:space="preserve"> </v>
      </c>
      <c r="K140" s="39">
        <f>'Non-medical equipment-OST'!CO148</f>
        <v>0</v>
      </c>
      <c r="L140" s="39">
        <f>'Non-medical equipment-OST'!CP148</f>
        <v>0</v>
      </c>
      <c r="M140" s="39" t="e">
        <f t="shared" si="26"/>
        <v>#VALUE!</v>
      </c>
      <c r="N140" s="39" t="e">
        <f t="shared" si="27"/>
        <v>#VALUE!</v>
      </c>
      <c r="O140" s="39">
        <f>'Site overhead- NSP &amp; OST'!L153</f>
        <v>0</v>
      </c>
      <c r="P140" s="39">
        <f>'Site overhead- NSP &amp; OST'!M153</f>
        <v>0</v>
      </c>
      <c r="Q140" s="39" t="e">
        <f t="shared" si="28"/>
        <v>#VALUE!</v>
      </c>
      <c r="R140" s="39" t="e">
        <f t="shared" si="29"/>
        <v>#VALUE!</v>
      </c>
      <c r="S140" s="39">
        <f>'Site overhead- NSP &amp; OST'!L301</f>
        <v>0</v>
      </c>
      <c r="T140" s="39">
        <f>'Site overhead- NSP &amp; OST'!M301</f>
        <v>0</v>
      </c>
      <c r="U140" s="39" t="e">
        <f t="shared" si="30"/>
        <v>#VALUE!</v>
      </c>
      <c r="V140" s="39" t="e">
        <f t="shared" si="31"/>
        <v>#VALUE!</v>
      </c>
    </row>
    <row r="141" spans="1:22" x14ac:dyDescent="0.2">
      <c r="A141" s="39" t="str">
        <f>'Service providers'!A151</f>
        <v>Enter name of Site 12</v>
      </c>
      <c r="B141" s="39" t="str">
        <f>'Service providers'!G151</f>
        <v/>
      </c>
      <c r="C141" s="39" t="str">
        <f>'Service providers'!H151</f>
        <v/>
      </c>
      <c r="D141" s="39">
        <f>'Non-medical equipment-NSP'!CO150</f>
        <v>0</v>
      </c>
      <c r="E141" s="39">
        <f>'Non-medical equipment-NSP'!CP150</f>
        <v>0</v>
      </c>
      <c r="F141" s="39" t="e">
        <f t="shared" si="24"/>
        <v>#VALUE!</v>
      </c>
      <c r="G141" s="39" t="e">
        <f t="shared" si="25"/>
        <v>#VALUE!</v>
      </c>
      <c r="H141" s="39" t="str">
        <f>'Service providers'!I151</f>
        <v>Enter name of Site 12</v>
      </c>
      <c r="I141" s="39" t="str">
        <f>'Service providers'!O151</f>
        <v xml:space="preserve"> </v>
      </c>
      <c r="J141" s="43" t="str">
        <f>'Service providers'!P151</f>
        <v xml:space="preserve"> </v>
      </c>
      <c r="K141" s="39">
        <f>'Non-medical equipment-OST'!CO149</f>
        <v>0</v>
      </c>
      <c r="L141" s="39">
        <f>'Non-medical equipment-OST'!CP149</f>
        <v>0</v>
      </c>
      <c r="M141" s="39" t="e">
        <f t="shared" si="26"/>
        <v>#VALUE!</v>
      </c>
      <c r="N141" s="39" t="e">
        <f t="shared" si="27"/>
        <v>#VALUE!</v>
      </c>
      <c r="O141" s="39">
        <f>'Site overhead- NSP &amp; OST'!L154</f>
        <v>0</v>
      </c>
      <c r="P141" s="39">
        <f>'Site overhead- NSP &amp; OST'!M154</f>
        <v>0</v>
      </c>
      <c r="Q141" s="39" t="e">
        <f t="shared" si="28"/>
        <v>#VALUE!</v>
      </c>
      <c r="R141" s="39" t="e">
        <f t="shared" si="29"/>
        <v>#VALUE!</v>
      </c>
      <c r="S141" s="39">
        <f>'Site overhead- NSP &amp; OST'!L302</f>
        <v>0</v>
      </c>
      <c r="T141" s="39">
        <f>'Site overhead- NSP &amp; OST'!M302</f>
        <v>0</v>
      </c>
      <c r="U141" s="39" t="e">
        <f t="shared" si="30"/>
        <v>#VALUE!</v>
      </c>
      <c r="V141" s="39" t="e">
        <f t="shared" si="31"/>
        <v>#VALUE!</v>
      </c>
    </row>
    <row r="142" spans="1:22" x14ac:dyDescent="0.2">
      <c r="A142" s="39" t="str">
        <f>'Service providers'!A152</f>
        <v>Enter name of Site 13</v>
      </c>
      <c r="B142" s="39" t="str">
        <f>'Service providers'!G152</f>
        <v/>
      </c>
      <c r="C142" s="39" t="str">
        <f>'Service providers'!H152</f>
        <v/>
      </c>
      <c r="D142" s="39">
        <f>'Non-medical equipment-NSP'!CO151</f>
        <v>0</v>
      </c>
      <c r="E142" s="39">
        <f>'Non-medical equipment-NSP'!CP151</f>
        <v>0</v>
      </c>
      <c r="F142" s="39" t="e">
        <f t="shared" si="24"/>
        <v>#VALUE!</v>
      </c>
      <c r="G142" s="39" t="e">
        <f t="shared" si="25"/>
        <v>#VALUE!</v>
      </c>
      <c r="H142" s="39" t="str">
        <f>'Service providers'!I152</f>
        <v>Enter name of Site 13</v>
      </c>
      <c r="I142" s="39" t="str">
        <f>'Service providers'!O152</f>
        <v xml:space="preserve"> </v>
      </c>
      <c r="J142" s="43" t="str">
        <f>'Service providers'!P152</f>
        <v xml:space="preserve"> </v>
      </c>
      <c r="K142" s="39">
        <f>'Non-medical equipment-OST'!CO150</f>
        <v>0</v>
      </c>
      <c r="L142" s="39">
        <f>'Non-medical equipment-OST'!CP150</f>
        <v>0</v>
      </c>
      <c r="M142" s="39" t="e">
        <f t="shared" si="26"/>
        <v>#VALUE!</v>
      </c>
      <c r="N142" s="39" t="e">
        <f t="shared" si="27"/>
        <v>#VALUE!</v>
      </c>
      <c r="O142" s="39">
        <f>'Site overhead- NSP &amp; OST'!L155</f>
        <v>0</v>
      </c>
      <c r="P142" s="39">
        <f>'Site overhead- NSP &amp; OST'!M155</f>
        <v>0</v>
      </c>
      <c r="Q142" s="39" t="e">
        <f t="shared" si="28"/>
        <v>#VALUE!</v>
      </c>
      <c r="R142" s="39" t="e">
        <f t="shared" si="29"/>
        <v>#VALUE!</v>
      </c>
      <c r="S142" s="39">
        <f>'Site overhead- NSP &amp; OST'!L303</f>
        <v>0</v>
      </c>
      <c r="T142" s="39">
        <f>'Site overhead- NSP &amp; OST'!M303</f>
        <v>0</v>
      </c>
      <c r="U142" s="39" t="e">
        <f t="shared" si="30"/>
        <v>#VALUE!</v>
      </c>
      <c r="V142" s="39" t="e">
        <f t="shared" si="31"/>
        <v>#VALUE!</v>
      </c>
    </row>
    <row r="143" spans="1:22" x14ac:dyDescent="0.2">
      <c r="A143" s="39" t="str">
        <f>'Service providers'!A153</f>
        <v>Enter name of Site 14</v>
      </c>
      <c r="B143" s="39" t="str">
        <f>'Service providers'!G153</f>
        <v/>
      </c>
      <c r="C143" s="39" t="str">
        <f>'Service providers'!H153</f>
        <v/>
      </c>
      <c r="D143" s="39">
        <f>'Non-medical equipment-NSP'!CO152</f>
        <v>0</v>
      </c>
      <c r="E143" s="39">
        <f>'Non-medical equipment-NSP'!CP152</f>
        <v>0</v>
      </c>
      <c r="F143" s="39" t="e">
        <f t="shared" si="24"/>
        <v>#VALUE!</v>
      </c>
      <c r="G143" s="39" t="e">
        <f t="shared" si="25"/>
        <v>#VALUE!</v>
      </c>
      <c r="H143" s="39" t="str">
        <f>'Service providers'!I153</f>
        <v>Enter name of Site 14</v>
      </c>
      <c r="I143" s="39" t="str">
        <f>'Service providers'!O153</f>
        <v xml:space="preserve"> </v>
      </c>
      <c r="J143" s="43" t="str">
        <f>'Service providers'!P153</f>
        <v xml:space="preserve"> </v>
      </c>
      <c r="K143" s="39">
        <f>'Non-medical equipment-OST'!CO151</f>
        <v>0</v>
      </c>
      <c r="L143" s="39">
        <f>'Non-medical equipment-OST'!CP151</f>
        <v>0</v>
      </c>
      <c r="M143" s="39" t="e">
        <f t="shared" si="26"/>
        <v>#VALUE!</v>
      </c>
      <c r="N143" s="39" t="e">
        <f t="shared" si="27"/>
        <v>#VALUE!</v>
      </c>
      <c r="O143" s="39">
        <f>'Site overhead- NSP &amp; OST'!L156</f>
        <v>0</v>
      </c>
      <c r="P143" s="39">
        <f>'Site overhead- NSP &amp; OST'!M156</f>
        <v>0</v>
      </c>
      <c r="Q143" s="39" t="e">
        <f t="shared" si="28"/>
        <v>#VALUE!</v>
      </c>
      <c r="R143" s="39" t="e">
        <f t="shared" si="29"/>
        <v>#VALUE!</v>
      </c>
      <c r="S143" s="39">
        <f>'Site overhead- NSP &amp; OST'!L304</f>
        <v>0</v>
      </c>
      <c r="T143" s="39">
        <f>'Site overhead- NSP &amp; OST'!M304</f>
        <v>0</v>
      </c>
      <c r="U143" s="39" t="e">
        <f t="shared" si="30"/>
        <v>#VALUE!</v>
      </c>
      <c r="V143" s="39" t="e">
        <f t="shared" si="31"/>
        <v>#VALUE!</v>
      </c>
    </row>
    <row r="144" spans="1:22" x14ac:dyDescent="0.2">
      <c r="A144" s="39" t="str">
        <f>'Service providers'!A154</f>
        <v>Enter name of Site 15</v>
      </c>
      <c r="B144" s="39" t="str">
        <f>'Service providers'!G154</f>
        <v/>
      </c>
      <c r="C144" s="39" t="str">
        <f>'Service providers'!H154</f>
        <v/>
      </c>
      <c r="D144" s="39">
        <f>'Non-medical equipment-NSP'!CO153</f>
        <v>0</v>
      </c>
      <c r="E144" s="39">
        <f>'Non-medical equipment-NSP'!CP153</f>
        <v>0</v>
      </c>
      <c r="F144" s="39" t="e">
        <f t="shared" si="24"/>
        <v>#VALUE!</v>
      </c>
      <c r="G144" s="39" t="e">
        <f t="shared" si="25"/>
        <v>#VALUE!</v>
      </c>
      <c r="H144" s="39" t="str">
        <f>'Service providers'!I154</f>
        <v>Enter name of Site 15</v>
      </c>
      <c r="I144" s="39" t="str">
        <f>'Service providers'!O154</f>
        <v xml:space="preserve"> </v>
      </c>
      <c r="J144" s="43" t="str">
        <f>'Service providers'!P154</f>
        <v xml:space="preserve"> </v>
      </c>
      <c r="K144" s="39">
        <f>'Non-medical equipment-OST'!CO152</f>
        <v>0</v>
      </c>
      <c r="L144" s="39">
        <f>'Non-medical equipment-OST'!CP152</f>
        <v>0</v>
      </c>
      <c r="M144" s="39" t="e">
        <f t="shared" si="26"/>
        <v>#VALUE!</v>
      </c>
      <c r="N144" s="39" t="e">
        <f t="shared" si="27"/>
        <v>#VALUE!</v>
      </c>
      <c r="O144" s="39">
        <f>'Site overhead- NSP &amp; OST'!L157</f>
        <v>0</v>
      </c>
      <c r="P144" s="39">
        <f>'Site overhead- NSP &amp; OST'!M157</f>
        <v>0</v>
      </c>
      <c r="Q144" s="39" t="e">
        <f t="shared" si="28"/>
        <v>#VALUE!</v>
      </c>
      <c r="R144" s="39" t="e">
        <f t="shared" si="29"/>
        <v>#VALUE!</v>
      </c>
      <c r="S144" s="39">
        <f>'Site overhead- NSP &amp; OST'!L305</f>
        <v>0</v>
      </c>
      <c r="T144" s="39">
        <f>'Site overhead- NSP &amp; OST'!M305</f>
        <v>0</v>
      </c>
      <c r="U144" s="39" t="e">
        <f t="shared" si="30"/>
        <v>#VALUE!</v>
      </c>
      <c r="V144" s="39" t="e">
        <f t="shared" si="31"/>
        <v>#VALUE!</v>
      </c>
    </row>
    <row r="145" spans="1:22" x14ac:dyDescent="0.2">
      <c r="A145" s="39" t="str">
        <f>'Service providers'!A155</f>
        <v>Enter name of Site 16</v>
      </c>
      <c r="B145" s="39" t="str">
        <f>'Service providers'!G155</f>
        <v/>
      </c>
      <c r="C145" s="39" t="str">
        <f>'Service providers'!H155</f>
        <v/>
      </c>
      <c r="D145" s="39">
        <f>'Non-medical equipment-NSP'!CO154</f>
        <v>0</v>
      </c>
      <c r="E145" s="39">
        <f>'Non-medical equipment-NSP'!CP154</f>
        <v>0</v>
      </c>
      <c r="F145" s="39" t="e">
        <f t="shared" si="24"/>
        <v>#VALUE!</v>
      </c>
      <c r="G145" s="39" t="e">
        <f t="shared" si="25"/>
        <v>#VALUE!</v>
      </c>
      <c r="H145" s="39" t="str">
        <f>'Service providers'!I155</f>
        <v>Enter name of Site 16</v>
      </c>
      <c r="I145" s="39" t="str">
        <f>'Service providers'!O155</f>
        <v xml:space="preserve"> </v>
      </c>
      <c r="J145" s="43" t="str">
        <f>'Service providers'!P155</f>
        <v xml:space="preserve"> </v>
      </c>
      <c r="K145" s="39">
        <f>'Non-medical equipment-OST'!CO153</f>
        <v>0</v>
      </c>
      <c r="L145" s="39">
        <f>'Non-medical equipment-OST'!CP153</f>
        <v>0</v>
      </c>
      <c r="M145" s="39" t="e">
        <f t="shared" si="26"/>
        <v>#VALUE!</v>
      </c>
      <c r="N145" s="39" t="e">
        <f t="shared" si="27"/>
        <v>#VALUE!</v>
      </c>
      <c r="O145" s="39">
        <f>'Site overhead- NSP &amp; OST'!L158</f>
        <v>0</v>
      </c>
      <c r="P145" s="39">
        <f>'Site overhead- NSP &amp; OST'!M158</f>
        <v>0</v>
      </c>
      <c r="Q145" s="39" t="e">
        <f t="shared" si="28"/>
        <v>#VALUE!</v>
      </c>
      <c r="R145" s="39" t="e">
        <f t="shared" si="29"/>
        <v>#VALUE!</v>
      </c>
      <c r="S145" s="39">
        <f>'Site overhead- NSP &amp; OST'!L306</f>
        <v>0</v>
      </c>
      <c r="T145" s="39">
        <f>'Site overhead- NSP &amp; OST'!M306</f>
        <v>0</v>
      </c>
      <c r="U145" s="39" t="e">
        <f t="shared" si="30"/>
        <v>#VALUE!</v>
      </c>
      <c r="V145" s="39" t="e">
        <f t="shared" si="31"/>
        <v>#VALUE!</v>
      </c>
    </row>
    <row r="146" spans="1:22" x14ac:dyDescent="0.2">
      <c r="A146" s="39" t="str">
        <f>'Service providers'!A156</f>
        <v>Enter name of Site 17</v>
      </c>
      <c r="B146" s="39" t="str">
        <f>'Service providers'!G156</f>
        <v/>
      </c>
      <c r="C146" s="39" t="str">
        <f>'Service providers'!H156</f>
        <v/>
      </c>
      <c r="D146" s="39">
        <f>'Non-medical equipment-NSP'!CO155</f>
        <v>0</v>
      </c>
      <c r="E146" s="39">
        <f>'Non-medical equipment-NSP'!CP155</f>
        <v>0</v>
      </c>
      <c r="F146" s="39" t="e">
        <f t="shared" si="24"/>
        <v>#VALUE!</v>
      </c>
      <c r="G146" s="39" t="e">
        <f t="shared" si="25"/>
        <v>#VALUE!</v>
      </c>
      <c r="H146" s="39" t="str">
        <f>'Service providers'!I156</f>
        <v>Enter name of Site 17</v>
      </c>
      <c r="I146" s="39" t="str">
        <f>'Service providers'!O156</f>
        <v xml:space="preserve"> </v>
      </c>
      <c r="J146" s="43" t="str">
        <f>'Service providers'!P156</f>
        <v xml:space="preserve"> </v>
      </c>
      <c r="K146" s="39">
        <f>'Non-medical equipment-OST'!CO154</f>
        <v>0</v>
      </c>
      <c r="L146" s="39">
        <f>'Non-medical equipment-OST'!CP154</f>
        <v>0</v>
      </c>
      <c r="M146" s="39" t="e">
        <f t="shared" si="26"/>
        <v>#VALUE!</v>
      </c>
      <c r="N146" s="39" t="e">
        <f t="shared" si="27"/>
        <v>#VALUE!</v>
      </c>
      <c r="O146" s="39">
        <f>'Site overhead- NSP &amp; OST'!L159</f>
        <v>0</v>
      </c>
      <c r="P146" s="39">
        <f>'Site overhead- NSP &amp; OST'!M159</f>
        <v>0</v>
      </c>
      <c r="Q146" s="39" t="e">
        <f t="shared" si="28"/>
        <v>#VALUE!</v>
      </c>
      <c r="R146" s="39" t="e">
        <f t="shared" si="29"/>
        <v>#VALUE!</v>
      </c>
      <c r="S146" s="39">
        <f>'Site overhead- NSP &amp; OST'!L307</f>
        <v>0</v>
      </c>
      <c r="T146" s="39">
        <f>'Site overhead- NSP &amp; OST'!M307</f>
        <v>0</v>
      </c>
      <c r="U146" s="39" t="e">
        <f t="shared" si="30"/>
        <v>#VALUE!</v>
      </c>
      <c r="V146" s="39" t="e">
        <f t="shared" si="31"/>
        <v>#VALUE!</v>
      </c>
    </row>
    <row r="147" spans="1:22" x14ac:dyDescent="0.2">
      <c r="A147" s="39" t="str">
        <f>'Service providers'!A157</f>
        <v>Enter name of Site 18</v>
      </c>
      <c r="B147" s="39" t="str">
        <f>'Service providers'!G157</f>
        <v/>
      </c>
      <c r="C147" s="39" t="str">
        <f>'Service providers'!H157</f>
        <v/>
      </c>
      <c r="D147" s="39">
        <f>'Non-medical equipment-NSP'!CO156</f>
        <v>0</v>
      </c>
      <c r="E147" s="39">
        <f>'Non-medical equipment-NSP'!CP156</f>
        <v>0</v>
      </c>
      <c r="F147" s="39" t="e">
        <f t="shared" si="24"/>
        <v>#VALUE!</v>
      </c>
      <c r="G147" s="39" t="e">
        <f t="shared" si="25"/>
        <v>#VALUE!</v>
      </c>
      <c r="H147" s="39" t="str">
        <f>'Service providers'!I157</f>
        <v>Enter name of Site 18</v>
      </c>
      <c r="I147" s="39" t="str">
        <f>'Service providers'!O157</f>
        <v xml:space="preserve"> </v>
      </c>
      <c r="J147" s="43" t="str">
        <f>'Service providers'!P157</f>
        <v xml:space="preserve"> </v>
      </c>
      <c r="K147" s="39">
        <f>'Non-medical equipment-OST'!CO155</f>
        <v>0</v>
      </c>
      <c r="L147" s="39">
        <f>'Non-medical equipment-OST'!CP155</f>
        <v>0</v>
      </c>
      <c r="M147" s="39" t="e">
        <f t="shared" si="26"/>
        <v>#VALUE!</v>
      </c>
      <c r="N147" s="39" t="e">
        <f t="shared" si="27"/>
        <v>#VALUE!</v>
      </c>
      <c r="O147" s="39">
        <f>'Site overhead- NSP &amp; OST'!L160</f>
        <v>0</v>
      </c>
      <c r="P147" s="39">
        <f>'Site overhead- NSP &amp; OST'!M160</f>
        <v>0</v>
      </c>
      <c r="Q147" s="39" t="e">
        <f t="shared" si="28"/>
        <v>#VALUE!</v>
      </c>
      <c r="R147" s="39" t="e">
        <f t="shared" si="29"/>
        <v>#VALUE!</v>
      </c>
      <c r="S147" s="39">
        <f>'Site overhead- NSP &amp; OST'!L308</f>
        <v>0</v>
      </c>
      <c r="T147" s="39">
        <f>'Site overhead- NSP &amp; OST'!M308</f>
        <v>0</v>
      </c>
      <c r="U147" s="39" t="e">
        <f t="shared" si="30"/>
        <v>#VALUE!</v>
      </c>
      <c r="V147" s="39" t="e">
        <f t="shared" si="31"/>
        <v>#VALUE!</v>
      </c>
    </row>
    <row r="148" spans="1:22" x14ac:dyDescent="0.2">
      <c r="A148" s="39" t="str">
        <f>'Service providers'!A158</f>
        <v>Enter name of Site 19</v>
      </c>
      <c r="B148" s="39" t="str">
        <f>'Service providers'!G158</f>
        <v/>
      </c>
      <c r="C148" s="39" t="str">
        <f>'Service providers'!H158</f>
        <v/>
      </c>
      <c r="D148" s="39">
        <f>'Non-medical equipment-NSP'!CO157</f>
        <v>0</v>
      </c>
      <c r="E148" s="39">
        <f>'Non-medical equipment-NSP'!CP157</f>
        <v>0</v>
      </c>
      <c r="F148" s="39" t="e">
        <f t="shared" si="24"/>
        <v>#VALUE!</v>
      </c>
      <c r="G148" s="39" t="e">
        <f t="shared" si="25"/>
        <v>#VALUE!</v>
      </c>
      <c r="H148" s="39" t="str">
        <f>'Service providers'!I158</f>
        <v>Enter name of Site 19</v>
      </c>
      <c r="I148" s="39" t="str">
        <f>'Service providers'!O158</f>
        <v xml:space="preserve"> </v>
      </c>
      <c r="J148" s="43" t="str">
        <f>'Service providers'!P158</f>
        <v xml:space="preserve"> </v>
      </c>
      <c r="K148" s="39">
        <f>'Non-medical equipment-OST'!CO156</f>
        <v>0</v>
      </c>
      <c r="L148" s="39">
        <f>'Non-medical equipment-OST'!CP156</f>
        <v>0</v>
      </c>
      <c r="M148" s="39" t="e">
        <f t="shared" si="26"/>
        <v>#VALUE!</v>
      </c>
      <c r="N148" s="39" t="e">
        <f t="shared" si="27"/>
        <v>#VALUE!</v>
      </c>
      <c r="O148" s="39">
        <f>'Site overhead- NSP &amp; OST'!L161</f>
        <v>0</v>
      </c>
      <c r="P148" s="39">
        <f>'Site overhead- NSP &amp; OST'!M161</f>
        <v>0</v>
      </c>
      <c r="Q148" s="39" t="e">
        <f t="shared" si="28"/>
        <v>#VALUE!</v>
      </c>
      <c r="R148" s="39" t="e">
        <f t="shared" si="29"/>
        <v>#VALUE!</v>
      </c>
      <c r="S148" s="39">
        <f>'Site overhead- NSP &amp; OST'!L309</f>
        <v>0</v>
      </c>
      <c r="T148" s="39">
        <f>'Site overhead- NSP &amp; OST'!M309</f>
        <v>0</v>
      </c>
      <c r="U148" s="39" t="e">
        <f t="shared" si="30"/>
        <v>#VALUE!</v>
      </c>
      <c r="V148" s="39" t="e">
        <f t="shared" si="31"/>
        <v>#VALUE!</v>
      </c>
    </row>
    <row r="149" spans="1:22" x14ac:dyDescent="0.2">
      <c r="A149" s="39" t="str">
        <f>'Service providers'!A159</f>
        <v>Enter name of Site 20</v>
      </c>
      <c r="B149" s="39" t="str">
        <f>'Service providers'!G159</f>
        <v/>
      </c>
      <c r="C149" s="39" t="str">
        <f>'Service providers'!H159</f>
        <v/>
      </c>
      <c r="D149" s="39">
        <f>'Non-medical equipment-NSP'!CO158</f>
        <v>0</v>
      </c>
      <c r="E149" s="39">
        <f>'Non-medical equipment-NSP'!CP158</f>
        <v>0</v>
      </c>
      <c r="F149" s="39" t="e">
        <f t="shared" si="24"/>
        <v>#VALUE!</v>
      </c>
      <c r="G149" s="39" t="e">
        <f t="shared" si="25"/>
        <v>#VALUE!</v>
      </c>
      <c r="H149" s="39" t="str">
        <f>'Service providers'!I159</f>
        <v>Enter name of Site 20</v>
      </c>
      <c r="I149" s="39" t="str">
        <f>'Service providers'!O159</f>
        <v xml:space="preserve"> </v>
      </c>
      <c r="J149" s="43" t="str">
        <f>'Service providers'!P159</f>
        <v xml:space="preserve"> </v>
      </c>
      <c r="K149" s="39">
        <f>'Non-medical equipment-OST'!CO157</f>
        <v>0</v>
      </c>
      <c r="L149" s="39">
        <f>'Non-medical equipment-OST'!CP157</f>
        <v>0</v>
      </c>
      <c r="M149" s="39" t="e">
        <f t="shared" si="26"/>
        <v>#VALUE!</v>
      </c>
      <c r="N149" s="39" t="e">
        <f t="shared" si="27"/>
        <v>#VALUE!</v>
      </c>
      <c r="O149" s="39">
        <f>'Site overhead- NSP &amp; OST'!L162</f>
        <v>0</v>
      </c>
      <c r="P149" s="39">
        <f>'Site overhead- NSP &amp; OST'!M162</f>
        <v>0</v>
      </c>
      <c r="Q149" s="39" t="e">
        <f t="shared" si="28"/>
        <v>#VALUE!</v>
      </c>
      <c r="R149" s="39" t="e">
        <f t="shared" si="29"/>
        <v>#VALUE!</v>
      </c>
      <c r="S149" s="39">
        <f>'Site overhead- NSP &amp; OST'!L310</f>
        <v>0</v>
      </c>
      <c r="T149" s="39">
        <f>'Site overhead- NSP &amp; OST'!M310</f>
        <v>0</v>
      </c>
      <c r="U149" s="39" t="e">
        <f t="shared" si="30"/>
        <v>#VALUE!</v>
      </c>
      <c r="V149" s="39" t="e">
        <f t="shared" si="31"/>
        <v>#VALUE!</v>
      </c>
    </row>
    <row r="150" spans="1:22" ht="15" x14ac:dyDescent="0.25">
      <c r="F150" s="65">
        <f>SUMIF(F3:F149, "&gt;0", F3:F149)</f>
        <v>0</v>
      </c>
      <c r="G150" s="65">
        <f>SUMIF(G3:G149, "&gt;0", G3:G149)</f>
        <v>0</v>
      </c>
      <c r="M150" s="65">
        <f>SUMIF(M3:M149, "&gt;0", M3:M149)</f>
        <v>0</v>
      </c>
      <c r="N150" s="65">
        <f>SUMIF(N3:N149, "&gt;0", N3:N149)</f>
        <v>0</v>
      </c>
      <c r="Q150" s="65">
        <f>SUMIF(Q3:Q149, "&gt;0", Q3:Q149)</f>
        <v>0</v>
      </c>
      <c r="R150" s="65">
        <f>SUMIF(R3:R149, "&gt;0", R3:R149)</f>
        <v>0</v>
      </c>
      <c r="U150" s="65">
        <f>SUMIF(U3:U149, "&gt;0", U3:U149)</f>
        <v>0</v>
      </c>
      <c r="V150" s="65">
        <f>SUMIF(V3:V149, "&gt;0", V3:V149)</f>
        <v>0</v>
      </c>
    </row>
  </sheetData>
  <mergeCells count="4">
    <mergeCell ref="A1:G1"/>
    <mergeCell ref="H1:N1"/>
    <mergeCell ref="O1:R1"/>
    <mergeCell ref="S1:V1"/>
  </mergeCells>
  <pageMargins left="0.7" right="0.7" top="0.75" bottom="0.75" header="0.3" footer="0.3"/>
  <extLst>
    <ext xmlns:mx="http://schemas.microsoft.com/office/mac/excel/2008/main" uri="http://schemas.microsoft.com/office/mac/excel/2008/main">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H42"/>
  <sheetViews>
    <sheetView workbookViewId="0">
      <selection activeCell="G21" sqref="G21"/>
    </sheetView>
  </sheetViews>
  <sheetFormatPr defaultColWidth="8.85546875" defaultRowHeight="14.25" x14ac:dyDescent="0.2"/>
  <cols>
    <col min="1" max="9" width="20.7109375" style="21" customWidth="1"/>
    <col min="10" max="16384" width="8.85546875" style="21"/>
  </cols>
  <sheetData>
    <row r="1" spans="1:8" s="20" customFormat="1" ht="30" x14ac:dyDescent="0.25">
      <c r="A1" s="25" t="s">
        <v>215</v>
      </c>
      <c r="B1" s="25" t="s">
        <v>338</v>
      </c>
      <c r="C1" s="25" t="s">
        <v>237</v>
      </c>
      <c r="D1" s="25" t="s">
        <v>241</v>
      </c>
      <c r="E1" s="28" t="s">
        <v>216</v>
      </c>
      <c r="F1" s="28" t="s">
        <v>319</v>
      </c>
      <c r="G1" s="28" t="s">
        <v>320</v>
      </c>
      <c r="H1" s="28" t="s">
        <v>321</v>
      </c>
    </row>
    <row r="2" spans="1:8" s="20" customFormat="1" ht="15" x14ac:dyDescent="0.25">
      <c r="A2" s="81"/>
      <c r="B2" s="81"/>
      <c r="C2" s="81"/>
      <c r="D2" s="81"/>
      <c r="E2" s="82"/>
      <c r="F2" s="82"/>
      <c r="G2" s="82"/>
      <c r="H2" s="82"/>
    </row>
    <row r="3" spans="1:8" ht="28.5" x14ac:dyDescent="0.2">
      <c r="A3" s="3" t="s">
        <v>217</v>
      </c>
      <c r="B3" s="3" t="s">
        <v>308</v>
      </c>
      <c r="C3" s="3" t="s">
        <v>266</v>
      </c>
      <c r="D3" s="3" t="s">
        <v>261</v>
      </c>
      <c r="E3" s="3" t="s">
        <v>207</v>
      </c>
      <c r="F3" s="3" t="s">
        <v>308</v>
      </c>
      <c r="G3" s="3" t="s">
        <v>266</v>
      </c>
      <c r="H3" s="3" t="s">
        <v>369</v>
      </c>
    </row>
    <row r="4" spans="1:8" ht="42.75" x14ac:dyDescent="0.2">
      <c r="A4" s="3" t="s">
        <v>218</v>
      </c>
      <c r="B4" s="3" t="s">
        <v>272</v>
      </c>
      <c r="C4" s="3" t="s">
        <v>270</v>
      </c>
      <c r="D4" s="3" t="s">
        <v>364</v>
      </c>
      <c r="E4" s="3" t="s">
        <v>133</v>
      </c>
      <c r="F4" s="3" t="s">
        <v>273</v>
      </c>
      <c r="G4" s="3" t="s">
        <v>292</v>
      </c>
      <c r="H4" s="3" t="s">
        <v>262</v>
      </c>
    </row>
    <row r="5" spans="1:8" ht="42.75" x14ac:dyDescent="0.2">
      <c r="A5" s="3" t="s">
        <v>238</v>
      </c>
      <c r="B5" s="3" t="s">
        <v>273</v>
      </c>
      <c r="C5" s="3" t="s">
        <v>267</v>
      </c>
      <c r="D5" s="3" t="s">
        <v>242</v>
      </c>
      <c r="E5" s="3" t="s">
        <v>134</v>
      </c>
      <c r="F5" s="3" t="s">
        <v>314</v>
      </c>
      <c r="G5" s="3" t="s">
        <v>293</v>
      </c>
      <c r="H5" s="3" t="s">
        <v>242</v>
      </c>
    </row>
    <row r="6" spans="1:8" ht="42.75" x14ac:dyDescent="0.2">
      <c r="A6" s="3" t="s">
        <v>385</v>
      </c>
      <c r="B6" s="3" t="s">
        <v>314</v>
      </c>
      <c r="C6" s="3" t="s">
        <v>268</v>
      </c>
      <c r="D6" s="3" t="s">
        <v>243</v>
      </c>
      <c r="E6" s="3" t="s">
        <v>135</v>
      </c>
      <c r="F6" s="21" t="s">
        <v>275</v>
      </c>
      <c r="G6" s="3" t="s">
        <v>294</v>
      </c>
      <c r="H6" s="3" t="s">
        <v>283</v>
      </c>
    </row>
    <row r="7" spans="1:8" ht="28.5" x14ac:dyDescent="0.2">
      <c r="A7" s="3" t="s">
        <v>239</v>
      </c>
      <c r="B7" s="3" t="s">
        <v>274</v>
      </c>
      <c r="C7" s="3" t="s">
        <v>269</v>
      </c>
      <c r="D7" s="3" t="s">
        <v>244</v>
      </c>
      <c r="E7" s="21" t="s">
        <v>100</v>
      </c>
      <c r="F7" s="3" t="s">
        <v>313</v>
      </c>
      <c r="G7" s="3" t="s">
        <v>295</v>
      </c>
      <c r="H7" s="3" t="s">
        <v>287</v>
      </c>
    </row>
    <row r="8" spans="1:8" ht="28.5" x14ac:dyDescent="0.2">
      <c r="A8" s="3" t="s">
        <v>240</v>
      </c>
      <c r="B8" s="3" t="s">
        <v>275</v>
      </c>
      <c r="C8" s="21" t="s">
        <v>99</v>
      </c>
      <c r="D8" s="3" t="s">
        <v>263</v>
      </c>
      <c r="E8" s="3" t="s">
        <v>136</v>
      </c>
      <c r="F8" s="3" t="s">
        <v>276</v>
      </c>
      <c r="G8" s="3" t="s">
        <v>296</v>
      </c>
      <c r="H8" s="3" t="s">
        <v>284</v>
      </c>
    </row>
    <row r="9" spans="1:8" x14ac:dyDescent="0.2">
      <c r="A9" s="3" t="s">
        <v>334</v>
      </c>
      <c r="B9" s="3" t="s">
        <v>276</v>
      </c>
      <c r="C9" s="3" t="s">
        <v>351</v>
      </c>
      <c r="D9" s="3" t="s">
        <v>245</v>
      </c>
      <c r="E9" s="3" t="s">
        <v>137</v>
      </c>
      <c r="F9" s="3" t="s">
        <v>352</v>
      </c>
      <c r="G9" s="3" t="s">
        <v>297</v>
      </c>
      <c r="H9" s="3" t="s">
        <v>359</v>
      </c>
    </row>
    <row r="10" spans="1:8" ht="42.75" x14ac:dyDescent="0.2">
      <c r="A10" s="3" t="s">
        <v>333</v>
      </c>
      <c r="B10" s="3" t="s">
        <v>277</v>
      </c>
      <c r="C10" s="3" t="s">
        <v>352</v>
      </c>
      <c r="D10" s="3" t="s">
        <v>246</v>
      </c>
      <c r="E10" s="3" t="s">
        <v>138</v>
      </c>
      <c r="F10" s="3" t="s">
        <v>352</v>
      </c>
      <c r="G10" s="3" t="s">
        <v>298</v>
      </c>
      <c r="H10" s="3" t="s">
        <v>360</v>
      </c>
    </row>
    <row r="11" spans="1:8" ht="28.5" x14ac:dyDescent="0.2">
      <c r="A11" s="3" t="s">
        <v>322</v>
      </c>
      <c r="B11" s="3" t="s">
        <v>351</v>
      </c>
      <c r="C11" s="3"/>
      <c r="D11" s="3" t="s">
        <v>247</v>
      </c>
      <c r="E11" s="3" t="s">
        <v>278</v>
      </c>
      <c r="F11" s="3" t="s">
        <v>352</v>
      </c>
      <c r="G11" s="3" t="s">
        <v>299</v>
      </c>
      <c r="H11" s="3" t="s">
        <v>361</v>
      </c>
    </row>
    <row r="12" spans="1:8" x14ac:dyDescent="0.2">
      <c r="A12" s="3" t="s">
        <v>323</v>
      </c>
      <c r="B12" s="3" t="s">
        <v>31</v>
      </c>
      <c r="C12" s="3"/>
      <c r="D12" s="3" t="s">
        <v>248</v>
      </c>
      <c r="E12" s="3" t="s">
        <v>279</v>
      </c>
      <c r="F12" s="3" t="s">
        <v>352</v>
      </c>
      <c r="G12" s="3" t="s">
        <v>300</v>
      </c>
      <c r="H12" s="3" t="s">
        <v>362</v>
      </c>
    </row>
    <row r="13" spans="1:8" ht="28.5" x14ac:dyDescent="0.2">
      <c r="A13" s="3" t="s">
        <v>324</v>
      </c>
      <c r="B13" s="3"/>
      <c r="C13" s="3"/>
      <c r="D13" s="3" t="s">
        <v>249</v>
      </c>
      <c r="E13" s="3" t="s">
        <v>240</v>
      </c>
      <c r="F13" s="3"/>
      <c r="G13" s="3" t="s">
        <v>301</v>
      </c>
      <c r="H13" s="3" t="s">
        <v>363</v>
      </c>
    </row>
    <row r="14" spans="1:8" ht="28.5" x14ac:dyDescent="0.2">
      <c r="A14" s="3" t="s">
        <v>336</v>
      </c>
      <c r="B14" s="3"/>
      <c r="C14" s="3"/>
      <c r="D14" s="3" t="s">
        <v>250</v>
      </c>
      <c r="E14" s="3" t="s">
        <v>139</v>
      </c>
      <c r="F14" s="3"/>
      <c r="G14" s="3" t="s">
        <v>302</v>
      </c>
      <c r="H14" s="3" t="s">
        <v>286</v>
      </c>
    </row>
    <row r="15" spans="1:8" x14ac:dyDescent="0.2">
      <c r="A15" s="3" t="s">
        <v>325</v>
      </c>
      <c r="B15" s="3"/>
      <c r="C15" s="3"/>
      <c r="D15" s="3" t="s">
        <v>251</v>
      </c>
      <c r="E15" s="21" t="s">
        <v>97</v>
      </c>
      <c r="F15" s="3"/>
      <c r="G15" s="3" t="s">
        <v>303</v>
      </c>
      <c r="H15" s="3" t="s">
        <v>368</v>
      </c>
    </row>
    <row r="16" spans="1:8" x14ac:dyDescent="0.2">
      <c r="A16" s="3" t="s">
        <v>326</v>
      </c>
      <c r="B16" s="3"/>
      <c r="C16" s="3"/>
      <c r="D16" s="3" t="s">
        <v>252</v>
      </c>
      <c r="E16" s="3" t="s">
        <v>322</v>
      </c>
      <c r="F16" s="3"/>
      <c r="G16" s="3" t="s">
        <v>310</v>
      </c>
      <c r="H16" s="3" t="s">
        <v>291</v>
      </c>
    </row>
    <row r="17" spans="1:8" ht="28.5" x14ac:dyDescent="0.2">
      <c r="A17" s="3" t="s">
        <v>327</v>
      </c>
      <c r="B17" s="3"/>
      <c r="C17" s="3"/>
      <c r="D17" s="3" t="s">
        <v>366</v>
      </c>
      <c r="E17" s="3" t="s">
        <v>280</v>
      </c>
      <c r="F17" s="3"/>
      <c r="G17" s="3" t="s">
        <v>311</v>
      </c>
      <c r="H17" s="3" t="s">
        <v>365</v>
      </c>
    </row>
    <row r="18" spans="1:8" ht="28.5" x14ac:dyDescent="0.2">
      <c r="A18" s="3" t="s">
        <v>328</v>
      </c>
      <c r="B18" s="3"/>
      <c r="C18" s="3"/>
      <c r="D18" s="3" t="s">
        <v>253</v>
      </c>
      <c r="E18" s="3" t="s">
        <v>333</v>
      </c>
      <c r="F18" s="3"/>
      <c r="G18" s="3" t="s">
        <v>312</v>
      </c>
      <c r="H18" s="3" t="s">
        <v>247</v>
      </c>
    </row>
    <row r="19" spans="1:8" x14ac:dyDescent="0.2">
      <c r="A19" s="3" t="s">
        <v>331</v>
      </c>
      <c r="B19" s="3"/>
      <c r="C19" s="3"/>
      <c r="D19" s="3" t="s">
        <v>264</v>
      </c>
      <c r="E19" s="3" t="s">
        <v>323</v>
      </c>
      <c r="F19" s="3"/>
      <c r="G19" s="3" t="s">
        <v>384</v>
      </c>
      <c r="H19" s="3" t="s">
        <v>285</v>
      </c>
    </row>
    <row r="20" spans="1:8" x14ac:dyDescent="0.2">
      <c r="A20" s="3" t="s">
        <v>332</v>
      </c>
      <c r="B20" s="3"/>
      <c r="C20" s="3"/>
      <c r="D20" s="3" t="s">
        <v>254</v>
      </c>
      <c r="E20" s="3" t="s">
        <v>281</v>
      </c>
      <c r="F20" s="3"/>
      <c r="G20" s="3" t="s">
        <v>351</v>
      </c>
      <c r="H20" s="3" t="s">
        <v>140</v>
      </c>
    </row>
    <row r="21" spans="1:8" ht="42.75" x14ac:dyDescent="0.2">
      <c r="A21" s="3" t="s">
        <v>337</v>
      </c>
      <c r="B21" s="3"/>
      <c r="C21" s="3"/>
      <c r="D21" s="3" t="s">
        <v>255</v>
      </c>
      <c r="E21" s="3" t="s">
        <v>282</v>
      </c>
      <c r="F21" s="3"/>
      <c r="G21" s="3" t="s">
        <v>351</v>
      </c>
      <c r="H21" s="3" t="s">
        <v>249</v>
      </c>
    </row>
    <row r="22" spans="1:8" ht="42.75" x14ac:dyDescent="0.2">
      <c r="A22" s="3" t="s">
        <v>335</v>
      </c>
      <c r="B22" s="3"/>
      <c r="C22" s="3"/>
      <c r="D22" s="3" t="s">
        <v>256</v>
      </c>
      <c r="E22" s="3" t="s">
        <v>324</v>
      </c>
      <c r="F22" s="3"/>
      <c r="G22" s="3"/>
      <c r="H22" s="3" t="s">
        <v>315</v>
      </c>
    </row>
    <row r="23" spans="1:8" x14ac:dyDescent="0.2">
      <c r="A23" s="3" t="s">
        <v>329</v>
      </c>
      <c r="B23" s="3"/>
      <c r="C23" s="3"/>
      <c r="D23" s="3" t="s">
        <v>257</v>
      </c>
      <c r="E23" s="3" t="s">
        <v>141</v>
      </c>
      <c r="F23" s="3"/>
      <c r="G23" s="3"/>
      <c r="H23" s="3" t="s">
        <v>288</v>
      </c>
    </row>
    <row r="24" spans="1:8" ht="28.5" x14ac:dyDescent="0.2">
      <c r="A24" s="21" t="s">
        <v>330</v>
      </c>
      <c r="B24" s="3"/>
      <c r="C24" s="3"/>
      <c r="D24" s="3" t="s">
        <v>258</v>
      </c>
      <c r="E24" s="3" t="s">
        <v>142</v>
      </c>
      <c r="F24" s="3"/>
      <c r="G24" s="3"/>
      <c r="H24" s="3" t="s">
        <v>289</v>
      </c>
    </row>
    <row r="25" spans="1:8" ht="28.5" x14ac:dyDescent="0.2">
      <c r="A25" s="3" t="s">
        <v>97</v>
      </c>
      <c r="B25" s="3"/>
      <c r="C25" s="3"/>
      <c r="D25" s="3" t="s">
        <v>259</v>
      </c>
      <c r="E25" s="3" t="s">
        <v>143</v>
      </c>
      <c r="F25" s="3"/>
      <c r="G25" s="3"/>
      <c r="H25" s="3" t="s">
        <v>367</v>
      </c>
    </row>
    <row r="26" spans="1:8" ht="28.5" x14ac:dyDescent="0.2">
      <c r="A26" s="3" t="s">
        <v>271</v>
      </c>
      <c r="B26" s="3"/>
      <c r="C26" s="3"/>
      <c r="D26" s="3" t="s">
        <v>260</v>
      </c>
      <c r="E26" s="3" t="s">
        <v>144</v>
      </c>
      <c r="F26" s="3"/>
      <c r="G26" s="3"/>
      <c r="H26" s="3" t="s">
        <v>353</v>
      </c>
    </row>
    <row r="27" spans="1:8" x14ac:dyDescent="0.2">
      <c r="A27" s="3" t="s">
        <v>31</v>
      </c>
      <c r="B27" s="3"/>
      <c r="C27" s="3"/>
      <c r="D27" s="3" t="s">
        <v>265</v>
      </c>
      <c r="E27" s="3" t="s">
        <v>145</v>
      </c>
      <c r="F27" s="3"/>
      <c r="G27" s="3"/>
      <c r="H27" s="3"/>
    </row>
    <row r="28" spans="1:8" x14ac:dyDescent="0.2">
      <c r="A28" s="3" t="s">
        <v>31</v>
      </c>
      <c r="B28" s="3"/>
      <c r="C28" s="3"/>
      <c r="D28" s="21" t="s">
        <v>98</v>
      </c>
      <c r="E28" s="3" t="s">
        <v>352</v>
      </c>
      <c r="F28" s="3"/>
      <c r="G28" s="3"/>
      <c r="H28" s="3"/>
    </row>
    <row r="29" spans="1:8" x14ac:dyDescent="0.2">
      <c r="A29" s="3"/>
      <c r="B29" s="3"/>
      <c r="C29" s="3"/>
      <c r="D29" s="3" t="s">
        <v>300</v>
      </c>
      <c r="E29" s="3" t="s">
        <v>351</v>
      </c>
      <c r="F29" s="3"/>
      <c r="G29" s="3"/>
      <c r="H29" s="3"/>
    </row>
    <row r="30" spans="1:8" x14ac:dyDescent="0.2">
      <c r="A30" s="3"/>
      <c r="B30" s="3"/>
      <c r="C30" s="3"/>
      <c r="D30" s="3" t="s">
        <v>351</v>
      </c>
      <c r="E30" s="3"/>
      <c r="F30" s="3"/>
      <c r="G30" s="3"/>
      <c r="H30" s="3"/>
    </row>
    <row r="31" spans="1:8" x14ac:dyDescent="0.2">
      <c r="A31" s="3"/>
      <c r="B31" s="3"/>
      <c r="C31" s="3"/>
      <c r="D31" s="3" t="s">
        <v>351</v>
      </c>
      <c r="E31" s="3"/>
      <c r="F31" s="3"/>
      <c r="G31" s="3"/>
      <c r="H31" s="3"/>
    </row>
    <row r="32" spans="1:8" x14ac:dyDescent="0.2">
      <c r="A32" s="3"/>
      <c r="B32" s="3"/>
      <c r="C32" s="3"/>
      <c r="D32" s="3"/>
      <c r="E32" s="3"/>
      <c r="F32" s="3"/>
      <c r="G32" s="3"/>
      <c r="H32" s="3"/>
    </row>
    <row r="33" spans="1:8" x14ac:dyDescent="0.2">
      <c r="A33" s="3"/>
      <c r="B33" s="3"/>
      <c r="C33" s="3"/>
      <c r="D33" s="3"/>
      <c r="E33" s="3"/>
      <c r="F33" s="3"/>
      <c r="G33" s="3"/>
      <c r="H33" s="3"/>
    </row>
    <row r="34" spans="1:8" x14ac:dyDescent="0.2">
      <c r="A34" s="3"/>
      <c r="B34" s="3"/>
      <c r="C34" s="3"/>
      <c r="D34" s="3"/>
      <c r="E34" s="3"/>
      <c r="F34" s="3"/>
      <c r="G34" s="3"/>
      <c r="H34" s="3"/>
    </row>
    <row r="35" spans="1:8" x14ac:dyDescent="0.2">
      <c r="A35" s="3"/>
      <c r="B35" s="3"/>
      <c r="C35" s="3"/>
      <c r="D35" s="3"/>
      <c r="E35" s="3"/>
      <c r="F35" s="3"/>
      <c r="G35" s="3"/>
      <c r="H35" s="3"/>
    </row>
    <row r="36" spans="1:8" x14ac:dyDescent="0.2">
      <c r="A36" s="3"/>
      <c r="B36" s="3"/>
      <c r="C36" s="3"/>
      <c r="D36" s="3"/>
      <c r="E36" s="3"/>
      <c r="F36" s="3"/>
      <c r="G36" s="3"/>
      <c r="H36" s="3"/>
    </row>
    <row r="37" spans="1:8" x14ac:dyDescent="0.2">
      <c r="A37" s="3"/>
      <c r="B37" s="3"/>
      <c r="C37" s="3"/>
      <c r="D37" s="3"/>
      <c r="E37" s="3"/>
      <c r="F37" s="3"/>
      <c r="G37" s="3"/>
      <c r="H37" s="3"/>
    </row>
    <row r="38" spans="1:8" x14ac:dyDescent="0.2">
      <c r="A38" s="3"/>
      <c r="B38" s="3"/>
      <c r="C38" s="3"/>
      <c r="D38" s="3"/>
      <c r="E38" s="3"/>
      <c r="F38" s="3"/>
      <c r="G38" s="3"/>
      <c r="H38" s="3"/>
    </row>
    <row r="39" spans="1:8" x14ac:dyDescent="0.2">
      <c r="A39" s="3"/>
      <c r="B39" s="3"/>
      <c r="C39" s="3"/>
      <c r="D39" s="3"/>
      <c r="E39" s="3"/>
      <c r="F39" s="3"/>
      <c r="G39" s="3"/>
      <c r="H39" s="3"/>
    </row>
    <row r="40" spans="1:8" x14ac:dyDescent="0.2">
      <c r="A40" s="3"/>
      <c r="B40" s="3"/>
      <c r="C40" s="3"/>
      <c r="D40" s="3"/>
      <c r="E40" s="3"/>
      <c r="F40" s="3"/>
      <c r="G40" s="3"/>
      <c r="H40" s="3"/>
    </row>
    <row r="41" spans="1:8" x14ac:dyDescent="0.2">
      <c r="A41" s="3"/>
      <c r="B41" s="3"/>
      <c r="C41" s="3"/>
      <c r="D41" s="3"/>
      <c r="E41" s="3"/>
      <c r="F41" s="3"/>
      <c r="G41" s="3"/>
      <c r="H41" s="3"/>
    </row>
    <row r="42" spans="1:8" x14ac:dyDescent="0.2">
      <c r="A42" s="3"/>
      <c r="B42" s="3"/>
      <c r="C42" s="3"/>
      <c r="D42" s="3"/>
      <c r="E42" s="3"/>
      <c r="F42" s="3"/>
      <c r="G42" s="3"/>
      <c r="H42" s="3"/>
    </row>
  </sheetData>
  <phoneticPr fontId="30" type="noConversion"/>
  <pageMargins left="0.7" right="0.7" top="0.75" bottom="0.75" header="0.3" footer="0.3"/>
  <extLst>
    <ext xmlns:mx="http://schemas.microsoft.com/office/mac/excel/2008/main" uri="http://schemas.microsoft.com/office/mac/excel/2008/main">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2"/>
  <sheetViews>
    <sheetView workbookViewId="0">
      <selection activeCell="O2" sqref="O2:O3"/>
    </sheetView>
  </sheetViews>
  <sheetFormatPr defaultRowHeight="15" x14ac:dyDescent="0.25"/>
  <cols>
    <col min="1" max="1" width="36.140625" bestFit="1" customWidth="1"/>
    <col min="2" max="2" width="23.140625" customWidth="1"/>
    <col min="3" max="3" width="16.85546875" bestFit="1" customWidth="1"/>
    <col min="4" max="4" width="17.28515625" bestFit="1" customWidth="1"/>
    <col min="5" max="5" width="20.85546875" bestFit="1" customWidth="1"/>
    <col min="6" max="6" width="16.7109375" bestFit="1" customWidth="1"/>
    <col min="12" max="12" width="21.42578125" customWidth="1"/>
  </cols>
  <sheetData>
    <row r="1" spans="1:15" x14ac:dyDescent="0.25">
      <c r="A1" s="130" t="s">
        <v>388</v>
      </c>
      <c r="B1" s="130" t="s">
        <v>389</v>
      </c>
      <c r="C1" s="130" t="s">
        <v>390</v>
      </c>
      <c r="D1" s="130" t="s">
        <v>391</v>
      </c>
      <c r="E1" s="130" t="s">
        <v>392</v>
      </c>
      <c r="F1" s="130" t="s">
        <v>393</v>
      </c>
      <c r="J1" s="130" t="s">
        <v>467</v>
      </c>
      <c r="L1" s="130" t="s">
        <v>472</v>
      </c>
      <c r="N1" s="130" t="s">
        <v>489</v>
      </c>
      <c r="O1" s="130" t="s">
        <v>490</v>
      </c>
    </row>
    <row r="2" spans="1:15" x14ac:dyDescent="0.25">
      <c r="A2" s="131" t="s">
        <v>406</v>
      </c>
      <c r="B2" s="131" t="s">
        <v>406</v>
      </c>
      <c r="C2" s="131" t="s">
        <v>406</v>
      </c>
      <c r="D2" s="131" t="s">
        <v>406</v>
      </c>
      <c r="E2" s="131" t="s">
        <v>406</v>
      </c>
      <c r="F2" s="131" t="s">
        <v>406</v>
      </c>
      <c r="J2" s="90" t="s">
        <v>426</v>
      </c>
      <c r="L2" s="90" t="s">
        <v>473</v>
      </c>
      <c r="N2" s="90" t="s">
        <v>491</v>
      </c>
      <c r="O2" s="90" t="s">
        <v>493</v>
      </c>
    </row>
    <row r="3" spans="1:15" x14ac:dyDescent="0.25">
      <c r="A3" s="132" t="str">
        <f>'Activity Classification'!A11</f>
        <v>Needle and syringe distribution  and/or exchange</v>
      </c>
      <c r="B3" s="132">
        <f>'Activity Classification'!B11</f>
        <v>0</v>
      </c>
      <c r="C3" s="132">
        <f>'Activity Classification'!C11</f>
        <v>0</v>
      </c>
      <c r="D3" s="132" t="str">
        <f>'Activity Classification'!D11</f>
        <v>Provision of methadone or buprenorphine</v>
      </c>
      <c r="E3" s="132">
        <f>'Activity Classification'!E11</f>
        <v>0</v>
      </c>
      <c r="F3" s="132">
        <f>'Activity Classification'!F11</f>
        <v>0</v>
      </c>
      <c r="J3" s="90" t="s">
        <v>427</v>
      </c>
      <c r="L3" s="90" t="s">
        <v>474</v>
      </c>
      <c r="N3" s="90" t="s">
        <v>492</v>
      </c>
      <c r="O3" s="90" t="s">
        <v>494</v>
      </c>
    </row>
    <row r="4" spans="1:15" x14ac:dyDescent="0.25">
      <c r="A4" s="132">
        <f>'Activity Classification'!A12</f>
        <v>0</v>
      </c>
      <c r="B4" s="132">
        <f>'Activity Classification'!B12</f>
        <v>0</v>
      </c>
      <c r="C4" s="132">
        <f>'Activity Classification'!C12</f>
        <v>0</v>
      </c>
      <c r="D4" s="132">
        <f>'Activity Classification'!D12</f>
        <v>0</v>
      </c>
      <c r="E4" s="132">
        <f>'Activity Classification'!E12</f>
        <v>0</v>
      </c>
      <c r="F4" s="132">
        <f>'Activity Classification'!F12</f>
        <v>0</v>
      </c>
      <c r="L4" s="90" t="s">
        <v>236</v>
      </c>
    </row>
    <row r="5" spans="1:15" x14ac:dyDescent="0.25">
      <c r="A5" s="132">
        <f>'Activity Classification'!A13</f>
        <v>0</v>
      </c>
      <c r="B5" s="132">
        <f>'Activity Classification'!B13</f>
        <v>0</v>
      </c>
      <c r="C5" s="132">
        <f>'Activity Classification'!C13</f>
        <v>0</v>
      </c>
      <c r="D5" s="132">
        <f>'Activity Classification'!D13</f>
        <v>0</v>
      </c>
      <c r="E5" s="132">
        <f>'Activity Classification'!E13</f>
        <v>0</v>
      </c>
      <c r="F5" s="132">
        <f>'Activity Classification'!F13</f>
        <v>0</v>
      </c>
    </row>
    <row r="6" spans="1:15" x14ac:dyDescent="0.25">
      <c r="A6" s="132">
        <f>'Activity Classification'!A14</f>
        <v>0</v>
      </c>
      <c r="B6" s="132">
        <f>'Activity Classification'!B14</f>
        <v>0</v>
      </c>
      <c r="C6" s="132">
        <f>'Activity Classification'!C14</f>
        <v>0</v>
      </c>
      <c r="D6" s="132">
        <f>'Activity Classification'!D14</f>
        <v>0</v>
      </c>
      <c r="E6" s="132">
        <f>'Activity Classification'!E14</f>
        <v>0</v>
      </c>
      <c r="F6" s="132">
        <f>'Activity Classification'!F14</f>
        <v>0</v>
      </c>
    </row>
    <row r="7" spans="1:15" x14ac:dyDescent="0.25">
      <c r="A7" s="132">
        <f>'Activity Classification'!A15</f>
        <v>0</v>
      </c>
      <c r="B7" s="132">
        <f>'Activity Classification'!B15</f>
        <v>0</v>
      </c>
      <c r="C7" s="132">
        <f>'Activity Classification'!C15</f>
        <v>0</v>
      </c>
      <c r="D7" s="132">
        <f>'Activity Classification'!D15</f>
        <v>0</v>
      </c>
      <c r="E7" s="132">
        <f>'Activity Classification'!E15</f>
        <v>0</v>
      </c>
      <c r="F7" s="132">
        <f>'Activity Classification'!F15</f>
        <v>0</v>
      </c>
    </row>
    <row r="8" spans="1:15" x14ac:dyDescent="0.25">
      <c r="A8" s="132">
        <f>'Activity Classification'!A16</f>
        <v>0</v>
      </c>
      <c r="B8" s="132">
        <f>'Activity Classification'!B16</f>
        <v>0</v>
      </c>
      <c r="C8" s="132">
        <f>'Activity Classification'!C16</f>
        <v>0</v>
      </c>
      <c r="D8" s="132">
        <f>'Activity Classification'!D16</f>
        <v>0</v>
      </c>
      <c r="E8" s="132">
        <f>'Activity Classification'!E16</f>
        <v>0</v>
      </c>
      <c r="F8" s="132">
        <f>'Activity Classification'!F16</f>
        <v>0</v>
      </c>
    </row>
    <row r="9" spans="1:15" x14ac:dyDescent="0.25">
      <c r="A9" s="132">
        <f>'Activity Classification'!A17</f>
        <v>0</v>
      </c>
      <c r="B9" s="132">
        <f>'Activity Classification'!B17</f>
        <v>0</v>
      </c>
      <c r="C9" s="132">
        <f>'Activity Classification'!C17</f>
        <v>0</v>
      </c>
      <c r="D9" s="132">
        <f>'Activity Classification'!D17</f>
        <v>0</v>
      </c>
      <c r="E9" s="132">
        <f>'Activity Classification'!E17</f>
        <v>0</v>
      </c>
      <c r="F9" s="132">
        <f>'Activity Classification'!F17</f>
        <v>0</v>
      </c>
    </row>
    <row r="10" spans="1:15" x14ac:dyDescent="0.25">
      <c r="A10" s="132">
        <f>'Activity Classification'!A18</f>
        <v>0</v>
      </c>
      <c r="B10" s="132">
        <f>'Activity Classification'!B18</f>
        <v>0</v>
      </c>
      <c r="C10" s="132">
        <f>'Activity Classification'!C18</f>
        <v>0</v>
      </c>
      <c r="D10" s="132">
        <f>'Activity Classification'!D18</f>
        <v>0</v>
      </c>
      <c r="E10" s="132">
        <f>'Activity Classification'!E18</f>
        <v>0</v>
      </c>
      <c r="F10" s="132">
        <f>'Activity Classification'!F18</f>
        <v>0</v>
      </c>
    </row>
    <row r="11" spans="1:15" x14ac:dyDescent="0.25">
      <c r="A11" s="132">
        <f>'Activity Classification'!A19</f>
        <v>0</v>
      </c>
      <c r="B11" s="132">
        <f>'Activity Classification'!B19</f>
        <v>0</v>
      </c>
      <c r="C11" s="132">
        <f>'Activity Classification'!C19</f>
        <v>0</v>
      </c>
      <c r="D11" s="132">
        <f>'Activity Classification'!D19</f>
        <v>0</v>
      </c>
      <c r="E11" s="132">
        <f>'Activity Classification'!E19</f>
        <v>0</v>
      </c>
      <c r="F11" s="132">
        <f>'Activity Classification'!F19</f>
        <v>0</v>
      </c>
    </row>
    <row r="12" spans="1:15" x14ac:dyDescent="0.25">
      <c r="A12" s="132">
        <f>'Activity Classification'!A20</f>
        <v>0</v>
      </c>
      <c r="B12" s="132">
        <f>'Activity Classification'!B20</f>
        <v>0</v>
      </c>
      <c r="C12" s="132">
        <f>'Activity Classification'!C20</f>
        <v>0</v>
      </c>
      <c r="D12" s="132">
        <f>'Activity Classification'!D20</f>
        <v>0</v>
      </c>
      <c r="E12" s="132">
        <f>'Activity Classification'!E20</f>
        <v>0</v>
      </c>
      <c r="F12" s="132">
        <f>'Activity Classification'!F20</f>
        <v>0</v>
      </c>
    </row>
    <row r="13" spans="1:15" x14ac:dyDescent="0.25">
      <c r="A13" s="132">
        <f>'Activity Classification'!A21</f>
        <v>0</v>
      </c>
      <c r="B13" s="132">
        <f>'Activity Classification'!B21</f>
        <v>0</v>
      </c>
      <c r="C13" s="132">
        <f>'Activity Classification'!C21</f>
        <v>0</v>
      </c>
      <c r="D13" s="132">
        <f>'Activity Classification'!D21</f>
        <v>0</v>
      </c>
      <c r="E13" s="132">
        <f>'Activity Classification'!E21</f>
        <v>0</v>
      </c>
      <c r="F13" s="132">
        <f>'Activity Classification'!F21</f>
        <v>0</v>
      </c>
    </row>
    <row r="14" spans="1:15" x14ac:dyDescent="0.25">
      <c r="A14" s="132">
        <f>'Activity Classification'!A22</f>
        <v>0</v>
      </c>
      <c r="B14" s="132">
        <f>'Activity Classification'!B22</f>
        <v>0</v>
      </c>
      <c r="C14" s="132">
        <f>'Activity Classification'!C22</f>
        <v>0</v>
      </c>
      <c r="D14" s="132">
        <f>'Activity Classification'!D22</f>
        <v>0</v>
      </c>
      <c r="E14" s="132">
        <f>'Activity Classification'!E22</f>
        <v>0</v>
      </c>
      <c r="F14" s="132">
        <f>'Activity Classification'!F22</f>
        <v>0</v>
      </c>
    </row>
    <row r="15" spans="1:15" x14ac:dyDescent="0.25">
      <c r="A15" s="132">
        <f>'Activity Classification'!A23</f>
        <v>0</v>
      </c>
      <c r="B15" s="132">
        <f>'Activity Classification'!B23</f>
        <v>0</v>
      </c>
      <c r="C15" s="132">
        <f>'Activity Classification'!C23</f>
        <v>0</v>
      </c>
      <c r="D15" s="132">
        <f>'Activity Classification'!D23</f>
        <v>0</v>
      </c>
      <c r="E15" s="132">
        <f>'Activity Classification'!E23</f>
        <v>0</v>
      </c>
      <c r="F15" s="132">
        <f>'Activity Classification'!F23</f>
        <v>0</v>
      </c>
    </row>
    <row r="16" spans="1:15" x14ac:dyDescent="0.25">
      <c r="A16" s="132">
        <f>'Activity Classification'!A24</f>
        <v>0</v>
      </c>
      <c r="B16" s="132">
        <f>'Activity Classification'!B24</f>
        <v>0</v>
      </c>
      <c r="C16" s="132">
        <f>'Activity Classification'!C24</f>
        <v>0</v>
      </c>
      <c r="D16" s="132">
        <f>'Activity Classification'!D24</f>
        <v>0</v>
      </c>
      <c r="E16" s="132">
        <f>'Activity Classification'!E24</f>
        <v>0</v>
      </c>
      <c r="F16" s="132">
        <f>'Activity Classification'!F24</f>
        <v>0</v>
      </c>
    </row>
    <row r="17" spans="1:6" x14ac:dyDescent="0.25">
      <c r="A17" s="132">
        <f>'Activity Classification'!A25</f>
        <v>0</v>
      </c>
      <c r="B17" s="132">
        <f>'Activity Classification'!B25</f>
        <v>0</v>
      </c>
      <c r="C17" s="132">
        <f>'Activity Classification'!C25</f>
        <v>0</v>
      </c>
      <c r="D17" s="132">
        <f>'Activity Classification'!D25</f>
        <v>0</v>
      </c>
      <c r="E17" s="132">
        <f>'Activity Classification'!E25</f>
        <v>0</v>
      </c>
      <c r="F17" s="132">
        <f>'Activity Classification'!F25</f>
        <v>0</v>
      </c>
    </row>
    <row r="18" spans="1:6" x14ac:dyDescent="0.25">
      <c r="A18" s="132">
        <f>'Activity Classification'!A26</f>
        <v>0</v>
      </c>
      <c r="B18" s="132">
        <f>'Activity Classification'!B26</f>
        <v>0</v>
      </c>
      <c r="C18" s="132">
        <f>'Activity Classification'!C26</f>
        <v>0</v>
      </c>
      <c r="D18" s="132">
        <f>'Activity Classification'!D26</f>
        <v>0</v>
      </c>
      <c r="E18" s="132">
        <f>'Activity Classification'!E26</f>
        <v>0</v>
      </c>
      <c r="F18" s="132">
        <f>'Activity Classification'!F26</f>
        <v>0</v>
      </c>
    </row>
    <row r="19" spans="1:6" x14ac:dyDescent="0.25">
      <c r="A19" s="132">
        <f>'Activity Classification'!A27</f>
        <v>0</v>
      </c>
      <c r="B19" s="132">
        <f>'Activity Classification'!B27</f>
        <v>0</v>
      </c>
      <c r="C19" s="132">
        <f>'Activity Classification'!C27</f>
        <v>0</v>
      </c>
      <c r="D19" s="132">
        <f>'Activity Classification'!D27</f>
        <v>0</v>
      </c>
      <c r="E19" s="132">
        <f>'Activity Classification'!E27</f>
        <v>0</v>
      </c>
      <c r="F19" s="132">
        <f>'Activity Classification'!F27</f>
        <v>0</v>
      </c>
    </row>
    <row r="20" spans="1:6" x14ac:dyDescent="0.25">
      <c r="A20" s="132">
        <f>'Activity Classification'!A28</f>
        <v>0</v>
      </c>
      <c r="B20" s="132">
        <f>'Activity Classification'!B28</f>
        <v>0</v>
      </c>
      <c r="C20" s="132">
        <f>'Activity Classification'!C28</f>
        <v>0</v>
      </c>
      <c r="D20" s="132">
        <f>'Activity Classification'!D28</f>
        <v>0</v>
      </c>
      <c r="E20" s="132">
        <f>'Activity Classification'!E28</f>
        <v>0</v>
      </c>
      <c r="F20" s="132">
        <f>'Activity Classification'!F28</f>
        <v>0</v>
      </c>
    </row>
    <row r="21" spans="1:6" x14ac:dyDescent="0.25">
      <c r="A21" s="132">
        <f>'Activity Classification'!A29</f>
        <v>0</v>
      </c>
      <c r="B21" s="132">
        <f>'Activity Classification'!B29</f>
        <v>0</v>
      </c>
      <c r="C21" s="132">
        <f>'Activity Classification'!C29</f>
        <v>0</v>
      </c>
      <c r="D21" s="132">
        <f>'Activity Classification'!D29</f>
        <v>0</v>
      </c>
      <c r="E21" s="132">
        <f>'Activity Classification'!E29</f>
        <v>0</v>
      </c>
      <c r="F21" s="132">
        <f>'Activity Classification'!F29</f>
        <v>0</v>
      </c>
    </row>
    <row r="22" spans="1:6" x14ac:dyDescent="0.25">
      <c r="A22" s="132">
        <f>'Activity Classification'!A30</f>
        <v>0</v>
      </c>
      <c r="B22" s="132">
        <f>'Activity Classification'!B30</f>
        <v>0</v>
      </c>
      <c r="C22" s="132">
        <f>'Activity Classification'!C30</f>
        <v>0</v>
      </c>
      <c r="D22" s="132">
        <f>'Activity Classification'!D30</f>
        <v>0</v>
      </c>
      <c r="E22" s="132">
        <f>'Activity Classification'!E30</f>
        <v>0</v>
      </c>
      <c r="F22" s="132">
        <f>'Activity Classification'!F30</f>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F19"/>
  <sheetViews>
    <sheetView workbookViewId="0">
      <selection activeCell="C16" sqref="C16"/>
    </sheetView>
  </sheetViews>
  <sheetFormatPr defaultRowHeight="15" x14ac:dyDescent="0.25"/>
  <cols>
    <col min="1" max="1" width="19.42578125" customWidth="1"/>
    <col min="2" max="2" width="15.140625" customWidth="1"/>
    <col min="3" max="3" width="16.85546875" customWidth="1"/>
    <col min="4" max="4" width="17.28515625" customWidth="1"/>
    <col min="5" max="6" width="14.5703125" customWidth="1"/>
  </cols>
  <sheetData>
    <row r="1" spans="1:6" x14ac:dyDescent="0.25">
      <c r="B1" s="423" t="s">
        <v>531</v>
      </c>
      <c r="C1" s="423"/>
      <c r="D1" s="423"/>
      <c r="E1" s="423" t="s">
        <v>530</v>
      </c>
      <c r="F1" s="423"/>
    </row>
    <row r="2" spans="1:6" x14ac:dyDescent="0.25">
      <c r="A2" s="90"/>
      <c r="B2" s="424" t="s">
        <v>150</v>
      </c>
      <c r="C2" s="424"/>
      <c r="D2" s="424"/>
      <c r="E2" s="424"/>
      <c r="F2" s="424"/>
    </row>
    <row r="3" spans="1:6" x14ac:dyDescent="0.25">
      <c r="A3" s="90"/>
      <c r="B3" s="159" t="s">
        <v>472</v>
      </c>
      <c r="C3" s="159">
        <f>YearOne</f>
        <v>2012</v>
      </c>
      <c r="D3" s="159">
        <f>YearTwo</f>
        <v>2013</v>
      </c>
      <c r="E3" s="159">
        <f>YearOne</f>
        <v>2012</v>
      </c>
      <c r="F3" s="159">
        <f>YearTwo</f>
        <v>2013</v>
      </c>
    </row>
    <row r="4" spans="1:6" x14ac:dyDescent="0.25">
      <c r="A4" s="90" t="s">
        <v>204</v>
      </c>
      <c r="B4" s="90">
        <f>'Service providers'!$B$13</f>
        <v>0</v>
      </c>
      <c r="C4" s="160">
        <f>SUM('Central expenditures-NSP'!C14:C51)+SUM('Central expenditures-NSP'!E14:E51)+'Central expenditures-NSP'!I12+'Central expenditures-NSP'!K12+'Central expenditures-NSP'!M12+'Central expenditures-NSP'!O12</f>
        <v>0</v>
      </c>
      <c r="D4" s="160">
        <f>SUM('Central expenditures-NSP'!D14:D51)+SUM('Central expenditures-NSP'!F14:F51)+'Central expenditures-NSP'!J12+'Central expenditures-NSP'!L12+'Central expenditures-NSP'!N12+'Central expenditures-NSP'!P12</f>
        <v>0</v>
      </c>
      <c r="E4" s="90">
        <f>SUM('Site staff-NSP'!C12:C29)+'Site staff-NSP'!L10+'Site staff-NSP'!N10</f>
        <v>0</v>
      </c>
      <c r="F4" s="90">
        <f>SUM('Site staff-NSP'!D12:D29)+'Site staff-NSP'!M10+'Site staff-NSP'!O10</f>
        <v>0</v>
      </c>
    </row>
    <row r="5" spans="1:6" x14ac:dyDescent="0.25">
      <c r="A5" s="90" t="s">
        <v>181</v>
      </c>
      <c r="B5" s="90">
        <f>'Service providers'!$B$34</f>
        <v>0</v>
      </c>
      <c r="C5" s="90">
        <f>SUM('Central expenditures-NSP'!C54:C91)+SUM('Central expenditures-NSP'!E54:E91)+'Central expenditures-NSP'!I13+'Central expenditures-NSP'!K13+'Central expenditures-NSP'!M13+'Central expenditures-NSP'!O13</f>
        <v>0</v>
      </c>
      <c r="D5" s="90">
        <f>SUM('Central expenditures-NSP'!D54:D91)+SUM('Central expenditures-NSP'!F54:F91)+'Central expenditures-NSP'!J13+'Central expenditures-NSP'!L13+'Central expenditures-NSP'!N13+'Central expenditures-NSP'!P13</f>
        <v>0</v>
      </c>
      <c r="E5" s="90">
        <f>SUM('Site staff-NSP'!C32:C49)+'Site staff-NSP'!L11+'Site staff-NSP'!N11</f>
        <v>0</v>
      </c>
      <c r="F5" s="90">
        <f>SUM('Site staff-NSP'!D32:D49)+'Site staff-NSP'!M11+'Site staff-NSP'!O11</f>
        <v>0</v>
      </c>
    </row>
    <row r="6" spans="1:6" x14ac:dyDescent="0.25">
      <c r="A6" s="90" t="s">
        <v>182</v>
      </c>
      <c r="B6" s="90">
        <f>'Service providers'!$B$55</f>
        <v>0</v>
      </c>
      <c r="C6" s="90">
        <f>SUM('Central expenditures-NSP'!C94:C131)+SUM('Central expenditures-NSP'!E94:E131)+'Central expenditures-NSP'!I14+'Central expenditures-NSP'!K14+'Central expenditures-NSP'!M14+'Central expenditures-NSP'!O14</f>
        <v>0</v>
      </c>
      <c r="D6" s="90">
        <f>SUM('Central expenditures-NSP'!D94:D131)+SUM('Central expenditures-NSP'!F94:F131)+'Central expenditures-NSP'!J14+'Central expenditures-NSP'!L14+'Central expenditures-NSP'!N14+'Central expenditures-NSP'!P14</f>
        <v>0</v>
      </c>
      <c r="E6" s="90">
        <f>SUM('Site staff-NSP'!C52:C69)+'Site staff-NSP'!L12+'Site staff-NSP'!N12</f>
        <v>0</v>
      </c>
      <c r="F6" s="90">
        <f>SUM('Site staff-NSP'!D52:D69)+'Site staff-NSP'!M12+'Site staff-NSP'!O12</f>
        <v>0</v>
      </c>
    </row>
    <row r="7" spans="1:6" x14ac:dyDescent="0.25">
      <c r="A7" s="90" t="s">
        <v>183</v>
      </c>
      <c r="B7" s="90">
        <f>'Service providers'!$B$76</f>
        <v>0</v>
      </c>
      <c r="C7" s="90">
        <f>SUM('Central expenditures-NSP'!C134:C171)+SUM('Central expenditures-NSP'!E134:E171)+'Central expenditures-NSP'!I15+'Central expenditures-NSP'!K15+'Central expenditures-NSP'!M15+'Central expenditures-NSP'!O15</f>
        <v>0</v>
      </c>
      <c r="D7" s="90">
        <f>SUM('Central expenditures-NSP'!D134:D171)+SUM('Central expenditures-NSP'!F134:F171)+'Central expenditures-NSP'!J15+'Central expenditures-NSP'!L15+'Central expenditures-NSP'!N15+'Central expenditures-NSP'!P15</f>
        <v>0</v>
      </c>
      <c r="E7" s="90">
        <f>SUM('Site staff-NSP'!C72:C89)+'Site staff-NSP'!L13+'Site staff-NSP'!N13</f>
        <v>0</v>
      </c>
      <c r="F7" s="90">
        <f>SUM('Site staff-NSP'!D72:D89)+'Site staff-NSP'!M13+'Site staff-NSP'!O13</f>
        <v>0</v>
      </c>
    </row>
    <row r="8" spans="1:6" x14ac:dyDescent="0.25">
      <c r="A8" s="90" t="s">
        <v>184</v>
      </c>
      <c r="B8" s="90">
        <f>'Service providers'!$B$97</f>
        <v>0</v>
      </c>
      <c r="C8" s="90">
        <f>SUM('Central expenditures-NSP'!C174:C211)+SUM('Central expenditures-NSP'!E174:E211)+'Central expenditures-NSP'!I16+'Central expenditures-NSP'!K16+'Central expenditures-NSP'!M16+'Central expenditures-NSP'!O16</f>
        <v>0</v>
      </c>
      <c r="D8" s="90">
        <f>SUM('Central expenditures-NSP'!D174:D211)+SUM('Central expenditures-NSP'!F174:F211)+'Central expenditures-NSP'!J16+'Central expenditures-NSP'!L16+'Central expenditures-NSP'!N16+'Central expenditures-NSP'!P16</f>
        <v>0</v>
      </c>
      <c r="E8" s="90">
        <f>SUM('Site staff-NSP'!C92:C109)+'Site staff-NSP'!L14+'Site staff-NSP'!N14</f>
        <v>0</v>
      </c>
      <c r="F8" s="90">
        <f>SUM('Site staff-NSP'!D92:D109)+'Site staff-NSP'!M14+'Site staff-NSP'!O14</f>
        <v>0</v>
      </c>
    </row>
    <row r="9" spans="1:6" x14ac:dyDescent="0.25">
      <c r="A9" s="90" t="s">
        <v>534</v>
      </c>
      <c r="B9" s="90">
        <f>'Service providers'!$B$118</f>
        <v>0</v>
      </c>
      <c r="C9" s="90">
        <f>SUM('Central expenditures-NSP'!C214:C251)+SUM('Central expenditures-NSP'!E214:E251)+'Central expenditures-NSP'!I17+'Central expenditures-NSP'!K17+'Central expenditures-NSP'!M17+'Central expenditures-NSP'!O17</f>
        <v>0</v>
      </c>
      <c r="D9" s="90">
        <f>SUM('Central expenditures-NSP'!D214:D251)+SUM('Central expenditures-NSP'!F214:F251)+'Central expenditures-NSP'!J17+'Central expenditures-NSP'!L17+'Central expenditures-NSP'!N17+'Central expenditures-NSP'!P17</f>
        <v>0</v>
      </c>
      <c r="E9" s="90">
        <f>SUM('Site staff-NSP'!C112:C129)+'Site staff-NSP'!L15+'Site staff-NSP'!N15</f>
        <v>0</v>
      </c>
      <c r="F9" s="90">
        <f>SUM('Site staff-NSP'!D112:D129)+'Site staff-NSP'!M15+'Site staff-NSP'!O15</f>
        <v>0</v>
      </c>
    </row>
    <row r="10" spans="1:6" x14ac:dyDescent="0.25">
      <c r="A10" s="90" t="s">
        <v>185</v>
      </c>
      <c r="B10" s="90">
        <f>'Service providers'!$B$139</f>
        <v>0</v>
      </c>
      <c r="C10" s="90">
        <f>SUM('Central expenditures-NSP'!C252:C291)+SUM('Central expenditures-NSP'!E252:E291)+'Central expenditures-NSP'!I18+'Central expenditures-NSP'!K18+'Central expenditures-NSP'!M18+'Central expenditures-NSP'!O18</f>
        <v>0</v>
      </c>
      <c r="D10" s="90">
        <f>SUM('Central expenditures-NSP'!D252:D291)+SUM('Central expenditures-NSP'!F252:F291)+'Central expenditures-NSP'!J18+'Central expenditures-NSP'!L18+'Central expenditures-NSP'!N18+'Central expenditures-NSP'!P18</f>
        <v>0</v>
      </c>
      <c r="E10" s="90">
        <f>SUM('Site staff-NSP'!C132:C149)+'Site staff-NSP'!L16+'Site staff-NSP'!N16</f>
        <v>0</v>
      </c>
      <c r="F10" s="90">
        <f>SUM('Site staff-NSP'!D132:D149)+'Site staff-NSP'!M16+'Site staff-NSP'!O16</f>
        <v>0</v>
      </c>
    </row>
    <row r="11" spans="1:6" x14ac:dyDescent="0.25">
      <c r="A11" s="90"/>
      <c r="B11" s="425" t="s">
        <v>151</v>
      </c>
      <c r="C11" s="425"/>
      <c r="D11" s="425"/>
      <c r="E11" s="425"/>
      <c r="F11" s="425"/>
    </row>
    <row r="12" spans="1:6" x14ac:dyDescent="0.25">
      <c r="A12" s="90"/>
      <c r="B12" s="159" t="s">
        <v>472</v>
      </c>
      <c r="C12" s="159">
        <f>YearOne</f>
        <v>2012</v>
      </c>
      <c r="D12" s="159">
        <f>YearTwo</f>
        <v>2013</v>
      </c>
      <c r="E12" s="159">
        <f>YearOne</f>
        <v>2012</v>
      </c>
      <c r="F12" s="159">
        <f>YearTwo</f>
        <v>2013</v>
      </c>
    </row>
    <row r="13" spans="1:6" x14ac:dyDescent="0.25">
      <c r="A13" s="90" t="s">
        <v>204</v>
      </c>
      <c r="B13" s="90">
        <f>'Service providers'!$J$13</f>
        <v>0</v>
      </c>
      <c r="C13" s="90">
        <f>SUM('Central expenditures-OST'!C14:C52)+SUM('Central expenditures-OST'!E14:E52)+'Central expenditures-OST'!I12+'Central expenditures-OST'!K12+'Central expenditures-OST'!M12+'Central expenditures-OST'!O12</f>
        <v>0</v>
      </c>
      <c r="D13" s="90">
        <f>SUM('Central expenditures-OST'!D14:D52)+SUM('Central expenditures-OST'!F14:F52)+'Central expenditures-OST'!J12+'Central expenditures-OST'!L12+'Central expenditures-OST'!N12+'Central expenditures-OST'!P12</f>
        <v>0</v>
      </c>
      <c r="E13" s="90">
        <f>SUM('Site staff-OST'!C12:C25)+'Site staff-OST'!L10+'Site staff-OST'!N10</f>
        <v>0</v>
      </c>
      <c r="F13" s="90">
        <f>SUM('Site staff-OST'!D12:D25)+'Site staff-OST'!M10+'Site staff-OST'!O10</f>
        <v>0</v>
      </c>
    </row>
    <row r="14" spans="1:6" x14ac:dyDescent="0.25">
      <c r="A14" s="90" t="s">
        <v>181</v>
      </c>
      <c r="B14" s="90">
        <f>'Service providers'!$J$34</f>
        <v>0</v>
      </c>
      <c r="C14" s="90">
        <f>SUM('Central expenditures-OST'!C55:C93)+SUM('Central expenditures-OST'!E55:E93)+'Central expenditures-OST'!I13+'Central expenditures-OST'!K13+'Central expenditures-OST'!M13+'Central expenditures-OST'!O13</f>
        <v>0</v>
      </c>
      <c r="D14" s="90">
        <f>SUM('Central expenditures-OST'!D55:D93)+SUM('Central expenditures-OST'!F55:F93)+'Central expenditures-OST'!J13+'Central expenditures-OST'!L13+'Central expenditures-OST'!N13+'Central expenditures-OST'!P13</f>
        <v>0</v>
      </c>
      <c r="E14" s="90">
        <f>SUM('Site staff-OST'!C28:C41)+'Site staff-OST'!L11+'Site staff-OST'!N11</f>
        <v>0</v>
      </c>
      <c r="F14" s="90">
        <f>SUM('Site staff-OST'!D28:D41)+'Site staff-OST'!M11+'Site staff-OST'!O11</f>
        <v>0</v>
      </c>
    </row>
    <row r="15" spans="1:6" x14ac:dyDescent="0.25">
      <c r="A15" s="90" t="s">
        <v>182</v>
      </c>
      <c r="B15" s="90">
        <f>'Service providers'!$J$55</f>
        <v>0</v>
      </c>
      <c r="C15" s="90">
        <f>SUM('Central expenditures-OST'!C96:C134)+SUM('Central expenditures-OST'!E96:E134)+'Central expenditures-OST'!I14+'Central expenditures-OST'!K14+'Central expenditures-OST'!M14+'Central expenditures-OST'!O14</f>
        <v>0</v>
      </c>
      <c r="D15" s="90">
        <f>SUM('Central expenditures-OST'!D96:D134)+SUM('Central expenditures-OST'!F96:F134)+'Central expenditures-OST'!J14+'Central expenditures-OST'!L14+'Central expenditures-OST'!N14+'Central expenditures-OST'!P14</f>
        <v>0</v>
      </c>
      <c r="E15" s="90">
        <f>SUM('Site staff-OST'!C44:C57)+'Site staff-OST'!L12+'Site staff-OST'!N12</f>
        <v>0</v>
      </c>
      <c r="F15" s="90">
        <f>SUM('Site staff-OST'!D44:D57)+'Site staff-OST'!M12+'Site staff-OST'!O12</f>
        <v>0</v>
      </c>
    </row>
    <row r="16" spans="1:6" x14ac:dyDescent="0.25">
      <c r="A16" s="90" t="s">
        <v>183</v>
      </c>
      <c r="B16" s="90">
        <f>'Service providers'!$J$76</f>
        <v>0</v>
      </c>
      <c r="C16" s="90">
        <f>SUM('Central expenditures-OST'!C137:C175)+SUM('Central expenditures-OST'!E137:E175)+'Central expenditures-OST'!I15+'Central expenditures-OST'!K15+'Central expenditures-OST'!M15+'Central expenditures-OST'!O15</f>
        <v>0</v>
      </c>
      <c r="D16" s="90">
        <f>SUM('Central expenditures-OST'!D137:D175)+SUM('Central expenditures-OST'!F137:F175)+'Central expenditures-OST'!J15+'Central expenditures-OST'!L15+'Central expenditures-OST'!N15+'Central expenditures-OST'!P15</f>
        <v>0</v>
      </c>
      <c r="E16" s="90">
        <f>SUM('Site staff-OST'!C60:C73)+'Site staff-OST'!L13+'Site staff-OST'!N13</f>
        <v>0</v>
      </c>
      <c r="F16" s="90">
        <f>SUM('Site staff-OST'!D60:D73)+'Site staff-OST'!M13+'Site staff-OST'!O13</f>
        <v>0</v>
      </c>
    </row>
    <row r="17" spans="1:6" x14ac:dyDescent="0.25">
      <c r="A17" s="90" t="s">
        <v>184</v>
      </c>
      <c r="B17" s="90">
        <f>'Service providers'!$J$97</f>
        <v>0</v>
      </c>
      <c r="C17" s="90">
        <f>SUM('Central expenditures-OST'!C178:C216)+SUM('Central expenditures-OST'!E178:E216)+'Central expenditures-OST'!I16+'Central expenditures-OST'!K16+'Central expenditures-OST'!M16+'Central expenditures-OST'!O16</f>
        <v>0</v>
      </c>
      <c r="D17" s="90">
        <f>SUM('Central expenditures-OST'!D178:D216)+SUM('Central expenditures-OST'!F178:F216)+'Central expenditures-OST'!J16+'Central expenditures-OST'!L16+'Central expenditures-OST'!N16+'Central expenditures-OST'!P16</f>
        <v>0</v>
      </c>
      <c r="E17" s="90">
        <f>SUM('Site staff-OST'!C76:C89)+'Site staff-OST'!L14+'Site staff-OST'!N14</f>
        <v>0</v>
      </c>
      <c r="F17" s="90">
        <f>SUM('Site staff-OST'!D76:D89)+'Site staff-OST'!M14+'Site staff-OST'!O14</f>
        <v>0</v>
      </c>
    </row>
    <row r="18" spans="1:6" x14ac:dyDescent="0.25">
      <c r="A18" s="90" t="s">
        <v>534</v>
      </c>
      <c r="B18" s="90">
        <f>'Service providers'!$J$118</f>
        <v>0</v>
      </c>
      <c r="C18" s="90">
        <f>SUM('Central expenditures-OST'!C219:C257)+SUM('Central expenditures-OST'!E219:E257)+'Central expenditures-OST'!I17+'Central expenditures-OST'!K17+'Central expenditures-OST'!M17+'Central expenditures-OST'!O17</f>
        <v>0</v>
      </c>
      <c r="D18" s="90">
        <f>SUM('Central expenditures-OST'!D219:D257)+SUM('Central expenditures-OST'!F219:F257)+'Central expenditures-OST'!J17+'Central expenditures-OST'!L17+'Central expenditures-OST'!N17+'Central expenditures-OST'!P17</f>
        <v>0</v>
      </c>
      <c r="E18" s="90">
        <f>SUM('Site staff-OST'!C92:C105)+'Site staff-OST'!L15+'Site staff-OST'!N15</f>
        <v>0</v>
      </c>
      <c r="F18" s="90">
        <f>SUM('Site staff-OST'!D92:D105)+'Site staff-OST'!M15+'Site staff-OST'!O15</f>
        <v>0</v>
      </c>
    </row>
    <row r="19" spans="1:6" x14ac:dyDescent="0.25">
      <c r="A19" s="90" t="s">
        <v>185</v>
      </c>
      <c r="B19" s="90">
        <f>'Service providers'!$J$139</f>
        <v>0</v>
      </c>
      <c r="C19" s="90">
        <f>SUM('Central expenditures-OST'!C260:C298)+SUM('Central expenditures-OST'!E260:E298)+'Central expenditures-OST'!I18+'Central expenditures-OST'!K18+'Central expenditures-OST'!M18+'Central expenditures-OST'!O18</f>
        <v>0</v>
      </c>
      <c r="D19" s="90">
        <f>SUM('Central expenditures-OST'!D260:D298)+SUM('Central expenditures-OST'!F260:F298)+'Central expenditures-OST'!J18+'Central expenditures-OST'!L18+'Central expenditures-OST'!N18+'Central expenditures-OST'!P18</f>
        <v>0</v>
      </c>
      <c r="E19" s="90">
        <f>SUM('Site staff-OST'!C108:C121)+'Site staff-OST'!L16+'Site staff-OST'!N16</f>
        <v>0</v>
      </c>
      <c r="F19" s="90">
        <f>SUM('Site staff-OST'!D108:D121)+'Site staff-OST'!M16+'Site staff-OST'!O16</f>
        <v>0</v>
      </c>
    </row>
  </sheetData>
  <mergeCells count="4">
    <mergeCell ref="B1:D1"/>
    <mergeCell ref="E1:F1"/>
    <mergeCell ref="B2:F2"/>
    <mergeCell ref="B11:F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sheetPr>
  <dimension ref="A1:F30"/>
  <sheetViews>
    <sheetView zoomScale="90" zoomScaleNormal="90" zoomScalePageLayoutView="80" workbookViewId="0">
      <selection activeCell="H20" sqref="H20"/>
    </sheetView>
  </sheetViews>
  <sheetFormatPr defaultColWidth="8.85546875" defaultRowHeight="14.25" x14ac:dyDescent="0.2"/>
  <cols>
    <col min="1" max="7" width="28.7109375" style="1" customWidth="1"/>
    <col min="8" max="16384" width="8.85546875" style="1"/>
  </cols>
  <sheetData>
    <row r="1" spans="1:6" ht="20.25" x14ac:dyDescent="0.3">
      <c r="A1" s="232" t="s">
        <v>198</v>
      </c>
      <c r="B1" s="232"/>
      <c r="C1" s="232"/>
      <c r="D1" s="232"/>
      <c r="E1" s="232"/>
    </row>
    <row r="2" spans="1:6" ht="12.75" customHeight="1" x14ac:dyDescent="0.3">
      <c r="A2" s="49"/>
      <c r="B2" s="49"/>
      <c r="C2" s="49"/>
      <c r="D2" s="49"/>
      <c r="E2" s="49"/>
    </row>
    <row r="3" spans="1:6" ht="15" customHeight="1" x14ac:dyDescent="0.2">
      <c r="A3" s="233" t="s">
        <v>536</v>
      </c>
      <c r="B3" s="233"/>
      <c r="C3" s="233"/>
      <c r="D3" s="233"/>
      <c r="E3" s="233"/>
    </row>
    <row r="4" spans="1:6" ht="66.75" customHeight="1" x14ac:dyDescent="0.2">
      <c r="A4" s="233"/>
      <c r="B4" s="233"/>
      <c r="C4" s="233"/>
      <c r="D4" s="233"/>
      <c r="E4" s="233"/>
    </row>
    <row r="5" spans="1:6" ht="34.5" customHeight="1" x14ac:dyDescent="0.2">
      <c r="A5" s="56" t="s">
        <v>27</v>
      </c>
      <c r="B5" s="234" t="s">
        <v>680</v>
      </c>
      <c r="C5" s="234"/>
      <c r="D5" s="234"/>
      <c r="E5" s="234"/>
    </row>
    <row r="6" spans="1:6" ht="30" customHeight="1" x14ac:dyDescent="0.2">
      <c r="A6" s="56" t="s">
        <v>28</v>
      </c>
      <c r="B6" s="234" t="s">
        <v>568</v>
      </c>
      <c r="C6" s="234"/>
      <c r="D6" s="234"/>
      <c r="E6" s="234"/>
    </row>
    <row r="7" spans="1:6" ht="34.5" customHeight="1" x14ac:dyDescent="0.2">
      <c r="A7" s="56" t="s">
        <v>29</v>
      </c>
      <c r="B7" s="235" t="s">
        <v>26</v>
      </c>
      <c r="C7" s="236"/>
      <c r="D7" s="236"/>
      <c r="E7" s="237"/>
    </row>
    <row r="8" spans="1:6" ht="18" customHeight="1" x14ac:dyDescent="0.3">
      <c r="A8" s="49"/>
      <c r="B8" s="49"/>
      <c r="C8" s="49"/>
      <c r="D8" s="49"/>
      <c r="E8" s="49"/>
    </row>
    <row r="9" spans="1:6" ht="23.25" x14ac:dyDescent="0.35">
      <c r="A9" s="230" t="s">
        <v>150</v>
      </c>
      <c r="B9" s="230"/>
      <c r="C9" s="230"/>
      <c r="D9" s="231" t="s">
        <v>151</v>
      </c>
      <c r="E9" s="231"/>
      <c r="F9" s="231"/>
    </row>
    <row r="10" spans="1:6" ht="30" x14ac:dyDescent="0.2">
      <c r="A10" s="22" t="s">
        <v>30</v>
      </c>
      <c r="B10" s="22" t="s">
        <v>19</v>
      </c>
      <c r="C10" s="22" t="s">
        <v>20</v>
      </c>
      <c r="D10" s="23" t="s">
        <v>18</v>
      </c>
      <c r="E10" s="23" t="s">
        <v>21</v>
      </c>
      <c r="F10" s="23" t="s">
        <v>22</v>
      </c>
    </row>
    <row r="11" spans="1:6" ht="47.25" customHeight="1" x14ac:dyDescent="0.2">
      <c r="A11" s="3" t="s">
        <v>445</v>
      </c>
      <c r="B11" s="3"/>
      <c r="C11" s="3"/>
      <c r="D11" s="3" t="s">
        <v>158</v>
      </c>
      <c r="E11" s="3"/>
      <c r="F11" s="3"/>
    </row>
    <row r="12" spans="1:6" x14ac:dyDescent="0.2">
      <c r="A12" s="3"/>
      <c r="B12" s="3"/>
      <c r="C12" s="3"/>
      <c r="D12" s="3"/>
      <c r="E12" s="3"/>
      <c r="F12" s="3"/>
    </row>
    <row r="13" spans="1:6" x14ac:dyDescent="0.2">
      <c r="A13" s="3"/>
      <c r="B13" s="3"/>
      <c r="C13" s="3"/>
      <c r="D13" s="3"/>
      <c r="E13" s="3"/>
      <c r="F13" s="3"/>
    </row>
    <row r="14" spans="1:6" ht="14.25" customHeight="1" x14ac:dyDescent="0.2">
      <c r="A14" s="3"/>
      <c r="B14" s="3"/>
      <c r="C14" s="3"/>
      <c r="D14" s="3"/>
      <c r="E14" s="3"/>
      <c r="F14" s="3"/>
    </row>
    <row r="15" spans="1:6" ht="14.25" customHeight="1" x14ac:dyDescent="0.2">
      <c r="A15" s="3"/>
      <c r="B15" s="3"/>
      <c r="C15" s="3"/>
      <c r="D15" s="3"/>
      <c r="E15" s="3"/>
      <c r="F15" s="3"/>
    </row>
    <row r="16" spans="1:6" x14ac:dyDescent="0.2">
      <c r="A16" s="3"/>
      <c r="B16" s="3"/>
      <c r="C16" s="3"/>
      <c r="D16" s="3"/>
      <c r="E16" s="3"/>
      <c r="F16" s="3"/>
    </row>
    <row r="17" spans="1:6" x14ac:dyDescent="0.2">
      <c r="A17" s="3"/>
      <c r="B17" s="3"/>
      <c r="C17" s="3"/>
      <c r="D17" s="3"/>
      <c r="E17" s="3"/>
      <c r="F17" s="3"/>
    </row>
    <row r="18" spans="1:6" x14ac:dyDescent="0.2">
      <c r="A18" s="3"/>
      <c r="B18" s="3"/>
      <c r="C18" s="3"/>
      <c r="D18" s="3"/>
      <c r="E18" s="3"/>
      <c r="F18" s="3"/>
    </row>
    <row r="19" spans="1:6" x14ac:dyDescent="0.2">
      <c r="A19" s="3"/>
      <c r="B19" s="3"/>
      <c r="C19" s="3"/>
      <c r="D19" s="3"/>
      <c r="E19" s="3"/>
      <c r="F19" s="3"/>
    </row>
    <row r="20" spans="1:6" x14ac:dyDescent="0.2">
      <c r="A20" s="3"/>
      <c r="B20" s="3"/>
      <c r="C20" s="3"/>
      <c r="D20" s="3"/>
      <c r="E20" s="3"/>
      <c r="F20" s="3"/>
    </row>
    <row r="21" spans="1:6" x14ac:dyDescent="0.2">
      <c r="A21" s="3"/>
      <c r="B21" s="3"/>
      <c r="C21" s="3"/>
      <c r="D21" s="3"/>
      <c r="E21" s="3"/>
      <c r="F21" s="3"/>
    </row>
    <row r="22" spans="1:6" x14ac:dyDescent="0.2">
      <c r="A22" s="3"/>
      <c r="B22" s="3"/>
      <c r="C22" s="3"/>
      <c r="D22" s="3"/>
      <c r="E22" s="3"/>
      <c r="F22" s="3"/>
    </row>
    <row r="23" spans="1:6" x14ac:dyDescent="0.2">
      <c r="A23" s="3"/>
      <c r="B23" s="3"/>
      <c r="C23" s="3"/>
      <c r="D23" s="3"/>
      <c r="E23" s="3"/>
      <c r="F23" s="3"/>
    </row>
    <row r="24" spans="1:6" x14ac:dyDescent="0.2">
      <c r="A24" s="3"/>
      <c r="B24" s="3"/>
      <c r="C24" s="3"/>
      <c r="D24" s="3"/>
      <c r="E24" s="3"/>
      <c r="F24" s="3"/>
    </row>
    <row r="25" spans="1:6" x14ac:dyDescent="0.2">
      <c r="A25" s="3"/>
      <c r="B25" s="3"/>
      <c r="C25" s="3"/>
      <c r="D25" s="3"/>
      <c r="E25" s="3"/>
      <c r="F25" s="3"/>
    </row>
    <row r="26" spans="1:6" x14ac:dyDescent="0.2">
      <c r="A26" s="3"/>
      <c r="B26" s="3"/>
      <c r="C26" s="3"/>
      <c r="D26" s="3"/>
      <c r="E26" s="3"/>
      <c r="F26" s="3"/>
    </row>
    <row r="27" spans="1:6" x14ac:dyDescent="0.2">
      <c r="A27" s="3"/>
      <c r="B27" s="3"/>
      <c r="C27" s="3"/>
      <c r="D27" s="3"/>
      <c r="E27" s="3"/>
      <c r="F27" s="3"/>
    </row>
    <row r="28" spans="1:6" x14ac:dyDescent="0.2">
      <c r="A28" s="3"/>
      <c r="B28" s="3"/>
      <c r="C28" s="3"/>
      <c r="D28" s="3"/>
      <c r="E28" s="3"/>
      <c r="F28" s="3"/>
    </row>
    <row r="29" spans="1:6" x14ac:dyDescent="0.2">
      <c r="A29" s="3"/>
      <c r="B29" s="3"/>
      <c r="C29" s="3"/>
      <c r="D29" s="3"/>
      <c r="E29" s="3"/>
      <c r="F29" s="3"/>
    </row>
    <row r="30" spans="1:6" x14ac:dyDescent="0.2">
      <c r="A30" s="3"/>
      <c r="B30" s="3"/>
      <c r="C30" s="3"/>
      <c r="D30" s="3"/>
      <c r="E30" s="3"/>
      <c r="F30" s="3"/>
    </row>
  </sheetData>
  <mergeCells count="7">
    <mergeCell ref="A1:E1"/>
    <mergeCell ref="A9:C9"/>
    <mergeCell ref="D9:F9"/>
    <mergeCell ref="A3:E4"/>
    <mergeCell ref="B5:E5"/>
    <mergeCell ref="B6:E6"/>
    <mergeCell ref="B7:E7"/>
  </mergeCells>
  <phoneticPr fontId="30" type="noConversion"/>
  <dataValidations count="4">
    <dataValidation type="list" allowBlank="1" showInputMessage="1" showErrorMessage="1" sqref="B11:C30">
      <formula1>NSPshort</formula1>
    </dataValidation>
    <dataValidation type="list" allowBlank="1" showInputMessage="1" showErrorMessage="1" sqref="D11:D30">
      <formula1>OSTfull</formula1>
    </dataValidation>
    <dataValidation type="list" allowBlank="1" showInputMessage="1" showErrorMessage="1" sqref="A11:A30">
      <formula1>NSPfull</formula1>
    </dataValidation>
    <dataValidation type="list" allowBlank="1" showInputMessage="1" showErrorMessage="1" sqref="E11:F30">
      <formula1>OSTshort</formula1>
    </dataValidation>
  </dataValidations>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1:T159"/>
  <sheetViews>
    <sheetView showGridLines="0" zoomScale="90" zoomScaleNormal="90" workbookViewId="0">
      <selection activeCell="K1" sqref="K1:L1048576"/>
    </sheetView>
  </sheetViews>
  <sheetFormatPr defaultColWidth="8.85546875" defaultRowHeight="14.25" x14ac:dyDescent="0.2"/>
  <cols>
    <col min="1" max="1" width="24.42578125" style="137" customWidth="1"/>
    <col min="2" max="2" width="9.28515625" style="137" customWidth="1"/>
    <col min="3" max="3" width="10.42578125" style="137" customWidth="1"/>
    <col min="4" max="5" width="9.28515625" style="137" customWidth="1"/>
    <col min="6" max="6" width="9.140625" style="137" customWidth="1"/>
    <col min="7" max="7" width="8.42578125" style="137" customWidth="1"/>
    <col min="8" max="8" width="9.140625" style="137" customWidth="1"/>
    <col min="9" max="9" width="30.85546875" style="137" customWidth="1"/>
    <col min="10" max="10" width="9.85546875" style="137" customWidth="1"/>
    <col min="11" max="11" width="9.28515625" style="137" customWidth="1"/>
    <col min="12" max="12" width="8.7109375" style="137" customWidth="1"/>
    <col min="13" max="13" width="8.85546875" style="137" customWidth="1"/>
    <col min="14" max="17" width="8.85546875" style="137"/>
    <col min="18" max="18" width="9.85546875" style="137" customWidth="1"/>
    <col min="19" max="19" width="21.85546875" style="137" customWidth="1"/>
    <col min="20" max="20" width="24.28515625" style="137" customWidth="1"/>
    <col min="21" max="16384" width="8.85546875" style="137"/>
  </cols>
  <sheetData>
    <row r="1" spans="1:20" s="136" customFormat="1" ht="20.25" x14ac:dyDescent="0.3">
      <c r="A1" s="241" t="s">
        <v>199</v>
      </c>
      <c r="B1" s="241"/>
      <c r="C1" s="241"/>
      <c r="D1" s="241"/>
      <c r="E1" s="241"/>
      <c r="F1" s="241"/>
      <c r="G1" s="135"/>
      <c r="H1" s="135"/>
    </row>
    <row r="2" spans="1:20" s="136" customFormat="1" ht="15" customHeight="1" x14ac:dyDescent="0.3">
      <c r="A2" s="135"/>
      <c r="B2" s="135"/>
      <c r="C2" s="135"/>
      <c r="D2" s="135"/>
      <c r="E2" s="135"/>
      <c r="F2" s="135"/>
      <c r="G2" s="135"/>
      <c r="H2" s="135"/>
    </row>
    <row r="3" spans="1:20" ht="53.25" customHeight="1" x14ac:dyDescent="0.2">
      <c r="A3" s="243" t="s">
        <v>569</v>
      </c>
      <c r="B3" s="243"/>
      <c r="C3" s="243"/>
      <c r="D3" s="243"/>
      <c r="E3" s="243"/>
      <c r="F3" s="243"/>
      <c r="G3" s="243"/>
      <c r="H3" s="243"/>
      <c r="I3" s="243"/>
      <c r="J3" s="243"/>
      <c r="K3" s="243"/>
      <c r="L3" s="243"/>
      <c r="M3" s="243"/>
      <c r="N3" s="243"/>
      <c r="O3" s="243"/>
      <c r="P3" s="243"/>
    </row>
    <row r="4" spans="1:20" ht="77.25" customHeight="1" x14ac:dyDescent="0.2">
      <c r="A4" s="243"/>
      <c r="B4" s="243"/>
      <c r="C4" s="243"/>
      <c r="D4" s="243"/>
      <c r="E4" s="243"/>
      <c r="F4" s="243"/>
      <c r="G4" s="243"/>
      <c r="H4" s="243"/>
      <c r="I4" s="243"/>
      <c r="J4" s="243"/>
      <c r="K4" s="243"/>
      <c r="L4" s="243"/>
      <c r="M4" s="243"/>
      <c r="N4" s="243"/>
      <c r="O4" s="243"/>
      <c r="P4" s="243"/>
    </row>
    <row r="5" spans="1:20" ht="30" customHeight="1" x14ac:dyDescent="0.2">
      <c r="A5" s="138" t="s">
        <v>192</v>
      </c>
      <c r="B5" s="238" t="s">
        <v>570</v>
      </c>
      <c r="C5" s="239"/>
      <c r="D5" s="239"/>
      <c r="E5" s="239"/>
      <c r="F5" s="239"/>
      <c r="G5" s="239"/>
      <c r="H5" s="239"/>
      <c r="I5" s="239"/>
      <c r="J5" s="239"/>
      <c r="K5" s="239"/>
      <c r="L5" s="239"/>
      <c r="M5" s="239"/>
      <c r="N5" s="239"/>
      <c r="O5" s="239"/>
      <c r="P5" s="240"/>
    </row>
    <row r="6" spans="1:20" ht="15" customHeight="1" x14ac:dyDescent="0.2">
      <c r="A6" s="139" t="s">
        <v>193</v>
      </c>
      <c r="B6" s="238" t="s">
        <v>452</v>
      </c>
      <c r="C6" s="239"/>
      <c r="D6" s="239"/>
      <c r="E6" s="239"/>
      <c r="F6" s="239"/>
      <c r="G6" s="239"/>
      <c r="H6" s="239"/>
      <c r="I6" s="239"/>
      <c r="J6" s="239"/>
      <c r="K6" s="239"/>
      <c r="L6" s="239"/>
      <c r="M6" s="239"/>
      <c r="N6" s="239"/>
      <c r="O6" s="239"/>
      <c r="P6" s="240"/>
    </row>
    <row r="7" spans="1:20" ht="15" customHeight="1" x14ac:dyDescent="0.2">
      <c r="A7" s="139" t="s">
        <v>571</v>
      </c>
      <c r="B7" s="238" t="s">
        <v>572</v>
      </c>
      <c r="C7" s="239"/>
      <c r="D7" s="239"/>
      <c r="E7" s="239"/>
      <c r="F7" s="239"/>
      <c r="G7" s="239"/>
      <c r="H7" s="239"/>
      <c r="I7" s="239"/>
      <c r="J7" s="239"/>
      <c r="K7" s="239"/>
      <c r="L7" s="239"/>
      <c r="M7" s="239"/>
      <c r="N7" s="239"/>
      <c r="O7" s="239"/>
      <c r="P7" s="240"/>
    </row>
    <row r="8" spans="1:20" ht="30.75" customHeight="1" x14ac:dyDescent="0.2">
      <c r="A8" s="139" t="s">
        <v>81</v>
      </c>
      <c r="B8" s="238" t="s">
        <v>573</v>
      </c>
      <c r="C8" s="239"/>
      <c r="D8" s="239"/>
      <c r="E8" s="239"/>
      <c r="F8" s="239"/>
      <c r="G8" s="239"/>
      <c r="H8" s="239"/>
      <c r="I8" s="239"/>
      <c r="J8" s="239"/>
      <c r="K8" s="239"/>
      <c r="L8" s="239"/>
      <c r="M8" s="239"/>
      <c r="N8" s="239"/>
      <c r="O8" s="239"/>
      <c r="P8" s="240"/>
    </row>
    <row r="9" spans="1:20" ht="15" customHeight="1" x14ac:dyDescent="0.2">
      <c r="A9" s="139" t="s">
        <v>574</v>
      </c>
      <c r="B9" s="238" t="s">
        <v>575</v>
      </c>
      <c r="C9" s="239"/>
      <c r="D9" s="239"/>
      <c r="E9" s="239"/>
      <c r="F9" s="239"/>
      <c r="G9" s="239"/>
      <c r="H9" s="239"/>
      <c r="I9" s="239"/>
      <c r="J9" s="239"/>
      <c r="K9" s="239"/>
      <c r="L9" s="239"/>
      <c r="M9" s="239"/>
      <c r="N9" s="239"/>
      <c r="O9" s="239"/>
      <c r="P9" s="240"/>
    </row>
    <row r="10" spans="1:20" x14ac:dyDescent="0.2">
      <c r="R10" s="248" t="s">
        <v>456</v>
      </c>
      <c r="S10" s="249"/>
      <c r="T10" s="250"/>
    </row>
    <row r="11" spans="1:20" ht="54" customHeight="1" x14ac:dyDescent="0.25">
      <c r="A11" s="242" t="s">
        <v>349</v>
      </c>
      <c r="B11" s="244" t="s">
        <v>471</v>
      </c>
      <c r="C11" s="242" t="s">
        <v>460</v>
      </c>
      <c r="D11" s="242"/>
      <c r="E11" s="242" t="s">
        <v>461</v>
      </c>
      <c r="F11" s="242"/>
      <c r="G11" s="242" t="s">
        <v>66</v>
      </c>
      <c r="H11" s="242"/>
      <c r="I11" s="251" t="s">
        <v>72</v>
      </c>
      <c r="J11" s="246" t="s">
        <v>471</v>
      </c>
      <c r="K11" s="251" t="s">
        <v>33</v>
      </c>
      <c r="L11" s="251"/>
      <c r="M11" s="251" t="s">
        <v>34</v>
      </c>
      <c r="N11" s="251"/>
      <c r="O11" s="251" t="s">
        <v>66</v>
      </c>
      <c r="P11" s="251"/>
      <c r="R11" s="140"/>
      <c r="S11" s="141" t="s">
        <v>454</v>
      </c>
      <c r="T11" s="142" t="s">
        <v>455</v>
      </c>
    </row>
    <row r="12" spans="1:20" s="136" customFormat="1" ht="15" x14ac:dyDescent="0.25">
      <c r="A12" s="242"/>
      <c r="B12" s="245"/>
      <c r="C12" s="143">
        <f>YearOne</f>
        <v>2012</v>
      </c>
      <c r="D12" s="143">
        <f>YearTwo</f>
        <v>2013</v>
      </c>
      <c r="E12" s="143">
        <f>YearOne</f>
        <v>2012</v>
      </c>
      <c r="F12" s="143">
        <f>YearTwo</f>
        <v>2013</v>
      </c>
      <c r="G12" s="143">
        <f>YearOne</f>
        <v>2012</v>
      </c>
      <c r="H12" s="143">
        <f>YearTwo</f>
        <v>2013</v>
      </c>
      <c r="I12" s="251"/>
      <c r="J12" s="247"/>
      <c r="K12" s="144">
        <f>YearOne</f>
        <v>2012</v>
      </c>
      <c r="L12" s="144">
        <f>YearTwo</f>
        <v>2013</v>
      </c>
      <c r="M12" s="144">
        <f>YearOne</f>
        <v>2012</v>
      </c>
      <c r="N12" s="144">
        <f>YearTwo</f>
        <v>2013</v>
      </c>
      <c r="O12" s="144">
        <f>YearOne</f>
        <v>2012</v>
      </c>
      <c r="P12" s="144">
        <f>YearTwo</f>
        <v>2013</v>
      </c>
      <c r="R12" s="145">
        <f>YearOne</f>
        <v>2012</v>
      </c>
      <c r="S12" s="146"/>
      <c r="T12" s="146"/>
    </row>
    <row r="13" spans="1:20" ht="15" x14ac:dyDescent="0.25">
      <c r="A13" s="147" t="s">
        <v>32</v>
      </c>
      <c r="B13" s="147"/>
      <c r="C13" s="148">
        <f>SUM(C14:C33)</f>
        <v>0</v>
      </c>
      <c r="D13" s="148">
        <f>SUM(D14:D33)</f>
        <v>0</v>
      </c>
      <c r="E13" s="148">
        <f>SUM(E14:E33)</f>
        <v>0</v>
      </c>
      <c r="F13" s="148">
        <f>SUM(F14:F33)</f>
        <v>0</v>
      </c>
      <c r="G13" s="150" t="str">
        <f>IFERROR(C13/E13,"")</f>
        <v/>
      </c>
      <c r="H13" s="150" t="str">
        <f>IFERROR(D13/F13,"")</f>
        <v/>
      </c>
      <c r="I13" s="147" t="s">
        <v>32</v>
      </c>
      <c r="J13" s="147"/>
      <c r="K13" s="148">
        <f>SUM(K14:K33)</f>
        <v>0</v>
      </c>
      <c r="L13" s="148">
        <f>SUM(L14:L33)</f>
        <v>0</v>
      </c>
      <c r="M13" s="148">
        <f>SUM(M14:M33)</f>
        <v>0</v>
      </c>
      <c r="N13" s="148">
        <f>SUM(N14:N33)</f>
        <v>0</v>
      </c>
      <c r="O13" s="150" t="str">
        <f>IFERROR(K13/M13," ")</f>
        <v xml:space="preserve"> </v>
      </c>
      <c r="P13" s="150" t="str">
        <f>IFERROR(L13/N13," ")</f>
        <v xml:space="preserve"> </v>
      </c>
      <c r="R13" s="147">
        <f>YearTwo</f>
        <v>2013</v>
      </c>
      <c r="S13" s="140"/>
      <c r="T13" s="140"/>
    </row>
    <row r="14" spans="1:20" x14ac:dyDescent="0.2">
      <c r="A14" s="140" t="s">
        <v>35</v>
      </c>
      <c r="B14" s="140"/>
      <c r="C14" s="140"/>
      <c r="D14" s="140"/>
      <c r="E14" s="140"/>
      <c r="F14" s="140"/>
      <c r="G14" s="150" t="str">
        <f t="shared" ref="G14:G116" si="0">IFERROR(C14/E14,"")</f>
        <v/>
      </c>
      <c r="H14" s="150" t="str">
        <f t="shared" ref="H14:H116" si="1">IFERROR(D14/F14,"")</f>
        <v/>
      </c>
      <c r="I14" s="140" t="s">
        <v>35</v>
      </c>
      <c r="J14" s="140"/>
      <c r="K14" s="149"/>
      <c r="L14" s="149"/>
      <c r="M14" s="140"/>
      <c r="N14" s="140"/>
      <c r="O14" s="150" t="str">
        <f t="shared" ref="O14:O116" si="2">IFERROR(K14/M14," ")</f>
        <v xml:space="preserve"> </v>
      </c>
      <c r="P14" s="150" t="str">
        <f t="shared" ref="P14:P116" si="3">IFERROR(L14/N14," ")</f>
        <v xml:space="preserve"> </v>
      </c>
    </row>
    <row r="15" spans="1:20" x14ac:dyDescent="0.2">
      <c r="A15" s="140" t="s">
        <v>36</v>
      </c>
      <c r="B15" s="140"/>
      <c r="C15" s="140"/>
      <c r="D15" s="140"/>
      <c r="E15" s="140"/>
      <c r="F15" s="140"/>
      <c r="G15" s="150" t="str">
        <f t="shared" si="0"/>
        <v/>
      </c>
      <c r="H15" s="150" t="str">
        <f t="shared" si="1"/>
        <v/>
      </c>
      <c r="I15" s="140" t="s">
        <v>36</v>
      </c>
      <c r="J15" s="140"/>
      <c r="K15" s="149"/>
      <c r="L15" s="149"/>
      <c r="M15" s="140"/>
      <c r="N15" s="140"/>
      <c r="O15" s="150" t="str">
        <f t="shared" si="2"/>
        <v xml:space="preserve"> </v>
      </c>
      <c r="P15" s="150" t="str">
        <f t="shared" si="3"/>
        <v xml:space="preserve"> </v>
      </c>
    </row>
    <row r="16" spans="1:20" x14ac:dyDescent="0.2">
      <c r="A16" s="140" t="s">
        <v>37</v>
      </c>
      <c r="B16" s="140"/>
      <c r="C16" s="140"/>
      <c r="D16" s="140"/>
      <c r="E16" s="140"/>
      <c r="F16" s="140"/>
      <c r="G16" s="150" t="str">
        <f t="shared" si="0"/>
        <v/>
      </c>
      <c r="H16" s="150" t="str">
        <f t="shared" si="1"/>
        <v/>
      </c>
      <c r="I16" s="140" t="s">
        <v>37</v>
      </c>
      <c r="J16" s="140"/>
      <c r="K16" s="149"/>
      <c r="L16" s="149"/>
      <c r="M16" s="140"/>
      <c r="N16" s="140"/>
      <c r="O16" s="150" t="str">
        <f t="shared" si="2"/>
        <v xml:space="preserve"> </v>
      </c>
      <c r="P16" s="150" t="str">
        <f t="shared" si="3"/>
        <v xml:space="preserve"> </v>
      </c>
    </row>
    <row r="17" spans="1:16" x14ac:dyDescent="0.2">
      <c r="A17" s="140" t="s">
        <v>38</v>
      </c>
      <c r="B17" s="140"/>
      <c r="C17" s="140"/>
      <c r="D17" s="140"/>
      <c r="E17" s="140"/>
      <c r="F17" s="140"/>
      <c r="G17" s="150" t="str">
        <f t="shared" si="0"/>
        <v/>
      </c>
      <c r="H17" s="150" t="str">
        <f t="shared" si="1"/>
        <v/>
      </c>
      <c r="I17" s="140" t="s">
        <v>38</v>
      </c>
      <c r="J17" s="140"/>
      <c r="K17" s="149"/>
      <c r="L17" s="149"/>
      <c r="M17" s="140"/>
      <c r="N17" s="140"/>
      <c r="O17" s="150" t="str">
        <f t="shared" si="2"/>
        <v xml:space="preserve"> </v>
      </c>
      <c r="P17" s="150" t="str">
        <f t="shared" si="3"/>
        <v xml:space="preserve"> </v>
      </c>
    </row>
    <row r="18" spans="1:16" x14ac:dyDescent="0.2">
      <c r="A18" s="140" t="s">
        <v>39</v>
      </c>
      <c r="B18" s="140"/>
      <c r="C18" s="140"/>
      <c r="D18" s="140"/>
      <c r="E18" s="140"/>
      <c r="F18" s="140"/>
      <c r="G18" s="150" t="str">
        <f t="shared" si="0"/>
        <v/>
      </c>
      <c r="H18" s="150" t="str">
        <f t="shared" si="1"/>
        <v/>
      </c>
      <c r="I18" s="140" t="s">
        <v>39</v>
      </c>
      <c r="J18" s="140"/>
      <c r="K18" s="149"/>
      <c r="L18" s="149"/>
      <c r="M18" s="140"/>
      <c r="N18" s="140"/>
      <c r="O18" s="150" t="str">
        <f t="shared" si="2"/>
        <v xml:space="preserve"> </v>
      </c>
      <c r="P18" s="150" t="str">
        <f t="shared" si="3"/>
        <v xml:space="preserve"> </v>
      </c>
    </row>
    <row r="19" spans="1:16" x14ac:dyDescent="0.2">
      <c r="A19" s="140" t="s">
        <v>40</v>
      </c>
      <c r="B19" s="140"/>
      <c r="C19" s="140"/>
      <c r="D19" s="140"/>
      <c r="E19" s="140"/>
      <c r="F19" s="140"/>
      <c r="G19" s="150" t="str">
        <f t="shared" si="0"/>
        <v/>
      </c>
      <c r="H19" s="150" t="str">
        <f t="shared" si="1"/>
        <v/>
      </c>
      <c r="I19" s="140" t="s">
        <v>40</v>
      </c>
      <c r="J19" s="140"/>
      <c r="K19" s="149"/>
      <c r="L19" s="149"/>
      <c r="M19" s="140"/>
      <c r="N19" s="140"/>
      <c r="O19" s="150" t="str">
        <f t="shared" si="2"/>
        <v xml:space="preserve"> </v>
      </c>
      <c r="P19" s="150" t="str">
        <f t="shared" si="3"/>
        <v xml:space="preserve"> </v>
      </c>
    </row>
    <row r="20" spans="1:16" x14ac:dyDescent="0.2">
      <c r="A20" s="140" t="s">
        <v>41</v>
      </c>
      <c r="B20" s="140"/>
      <c r="C20" s="140"/>
      <c r="D20" s="140"/>
      <c r="E20" s="140"/>
      <c r="F20" s="140"/>
      <c r="G20" s="150" t="str">
        <f t="shared" si="0"/>
        <v/>
      </c>
      <c r="H20" s="150" t="str">
        <f t="shared" si="1"/>
        <v/>
      </c>
      <c r="I20" s="140" t="s">
        <v>41</v>
      </c>
      <c r="J20" s="140"/>
      <c r="K20" s="149"/>
      <c r="L20" s="149"/>
      <c r="M20" s="140"/>
      <c r="N20" s="140"/>
      <c r="O20" s="150" t="str">
        <f t="shared" si="2"/>
        <v xml:space="preserve"> </v>
      </c>
      <c r="P20" s="150" t="str">
        <f t="shared" si="3"/>
        <v xml:space="preserve"> </v>
      </c>
    </row>
    <row r="21" spans="1:16" x14ac:dyDescent="0.2">
      <c r="A21" s="140" t="s">
        <v>42</v>
      </c>
      <c r="B21" s="140"/>
      <c r="C21" s="140"/>
      <c r="D21" s="140"/>
      <c r="E21" s="140"/>
      <c r="F21" s="140"/>
      <c r="G21" s="150" t="str">
        <f t="shared" si="0"/>
        <v/>
      </c>
      <c r="H21" s="150" t="str">
        <f t="shared" si="1"/>
        <v/>
      </c>
      <c r="I21" s="140" t="s">
        <v>42</v>
      </c>
      <c r="J21" s="140"/>
      <c r="K21" s="149"/>
      <c r="L21" s="149"/>
      <c r="M21" s="140"/>
      <c r="N21" s="140"/>
      <c r="O21" s="150" t="str">
        <f t="shared" si="2"/>
        <v xml:space="preserve"> </v>
      </c>
      <c r="P21" s="150" t="str">
        <f t="shared" si="3"/>
        <v xml:space="preserve"> </v>
      </c>
    </row>
    <row r="22" spans="1:16" x14ac:dyDescent="0.2">
      <c r="A22" s="140" t="s">
        <v>43</v>
      </c>
      <c r="B22" s="140"/>
      <c r="C22" s="140"/>
      <c r="D22" s="140"/>
      <c r="E22" s="140"/>
      <c r="F22" s="140"/>
      <c r="G22" s="150" t="str">
        <f t="shared" si="0"/>
        <v/>
      </c>
      <c r="H22" s="150" t="str">
        <f t="shared" si="1"/>
        <v/>
      </c>
      <c r="I22" s="140" t="s">
        <v>43</v>
      </c>
      <c r="J22" s="140"/>
      <c r="K22" s="149"/>
      <c r="L22" s="149"/>
      <c r="M22" s="140"/>
      <c r="N22" s="140"/>
      <c r="O22" s="150" t="str">
        <f t="shared" si="2"/>
        <v xml:space="preserve"> </v>
      </c>
      <c r="P22" s="150" t="str">
        <f t="shared" si="3"/>
        <v xml:space="preserve"> </v>
      </c>
    </row>
    <row r="23" spans="1:16" x14ac:dyDescent="0.2">
      <c r="A23" s="140" t="s">
        <v>44</v>
      </c>
      <c r="B23" s="140"/>
      <c r="C23" s="140"/>
      <c r="D23" s="140"/>
      <c r="E23" s="140"/>
      <c r="F23" s="140"/>
      <c r="G23" s="150" t="str">
        <f t="shared" si="0"/>
        <v/>
      </c>
      <c r="H23" s="150" t="str">
        <f t="shared" si="1"/>
        <v/>
      </c>
      <c r="I23" s="140" t="s">
        <v>44</v>
      </c>
      <c r="J23" s="140"/>
      <c r="K23" s="149"/>
      <c r="L23" s="149"/>
      <c r="M23" s="140"/>
      <c r="N23" s="140"/>
      <c r="O23" s="150" t="str">
        <f t="shared" si="2"/>
        <v xml:space="preserve"> </v>
      </c>
      <c r="P23" s="150" t="str">
        <f t="shared" si="3"/>
        <v xml:space="preserve"> </v>
      </c>
    </row>
    <row r="24" spans="1:16" x14ac:dyDescent="0.2">
      <c r="A24" s="140" t="s">
        <v>475</v>
      </c>
      <c r="B24" s="140"/>
      <c r="C24" s="140"/>
      <c r="D24" s="140"/>
      <c r="E24" s="149"/>
      <c r="F24" s="149"/>
      <c r="G24" s="150" t="str">
        <f t="shared" si="0"/>
        <v/>
      </c>
      <c r="H24" s="150" t="str">
        <f t="shared" si="1"/>
        <v/>
      </c>
      <c r="I24" s="140" t="s">
        <v>475</v>
      </c>
      <c r="J24" s="140"/>
      <c r="K24" s="149"/>
      <c r="L24" s="149"/>
      <c r="M24" s="140"/>
      <c r="N24" s="140"/>
      <c r="O24" s="150" t="str">
        <f t="shared" si="2"/>
        <v xml:space="preserve"> </v>
      </c>
      <c r="P24" s="150" t="str">
        <f t="shared" si="3"/>
        <v xml:space="preserve"> </v>
      </c>
    </row>
    <row r="25" spans="1:16" x14ac:dyDescent="0.2">
      <c r="A25" s="140" t="s">
        <v>476</v>
      </c>
      <c r="B25" s="140"/>
      <c r="C25" s="140"/>
      <c r="D25" s="140"/>
      <c r="E25" s="149"/>
      <c r="F25" s="149"/>
      <c r="G25" s="150" t="str">
        <f t="shared" si="0"/>
        <v/>
      </c>
      <c r="H25" s="150" t="str">
        <f t="shared" si="1"/>
        <v/>
      </c>
      <c r="I25" s="140" t="s">
        <v>476</v>
      </c>
      <c r="J25" s="140"/>
      <c r="K25" s="149"/>
      <c r="L25" s="149"/>
      <c r="M25" s="140"/>
      <c r="N25" s="140"/>
      <c r="O25" s="150" t="str">
        <f t="shared" si="2"/>
        <v xml:space="preserve"> </v>
      </c>
      <c r="P25" s="150" t="str">
        <f t="shared" si="3"/>
        <v xml:space="preserve"> </v>
      </c>
    </row>
    <row r="26" spans="1:16" x14ac:dyDescent="0.2">
      <c r="A26" s="140" t="s">
        <v>477</v>
      </c>
      <c r="B26" s="140"/>
      <c r="C26" s="140"/>
      <c r="D26" s="140"/>
      <c r="E26" s="149"/>
      <c r="F26" s="149"/>
      <c r="G26" s="150" t="str">
        <f t="shared" si="0"/>
        <v/>
      </c>
      <c r="H26" s="150" t="str">
        <f t="shared" si="1"/>
        <v/>
      </c>
      <c r="I26" s="140" t="s">
        <v>477</v>
      </c>
      <c r="J26" s="140"/>
      <c r="K26" s="149"/>
      <c r="L26" s="149"/>
      <c r="M26" s="140"/>
      <c r="N26" s="140"/>
      <c r="O26" s="150" t="str">
        <f t="shared" si="2"/>
        <v xml:space="preserve"> </v>
      </c>
      <c r="P26" s="150" t="str">
        <f t="shared" si="3"/>
        <v xml:space="preserve"> </v>
      </c>
    </row>
    <row r="27" spans="1:16" x14ac:dyDescent="0.2">
      <c r="A27" s="140" t="s">
        <v>478</v>
      </c>
      <c r="B27" s="140"/>
      <c r="C27" s="140"/>
      <c r="D27" s="140"/>
      <c r="E27" s="149"/>
      <c r="F27" s="149"/>
      <c r="G27" s="150" t="str">
        <f t="shared" si="0"/>
        <v/>
      </c>
      <c r="H27" s="150" t="str">
        <f t="shared" si="1"/>
        <v/>
      </c>
      <c r="I27" s="140" t="s">
        <v>478</v>
      </c>
      <c r="J27" s="140"/>
      <c r="K27" s="149"/>
      <c r="L27" s="149"/>
      <c r="M27" s="140"/>
      <c r="N27" s="140"/>
      <c r="O27" s="150" t="str">
        <f t="shared" si="2"/>
        <v xml:space="preserve"> </v>
      </c>
      <c r="P27" s="150" t="str">
        <f t="shared" si="3"/>
        <v xml:space="preserve"> </v>
      </c>
    </row>
    <row r="28" spans="1:16" x14ac:dyDescent="0.2">
      <c r="A28" s="140" t="s">
        <v>479</v>
      </c>
      <c r="B28" s="140"/>
      <c r="C28" s="140"/>
      <c r="D28" s="140"/>
      <c r="E28" s="149"/>
      <c r="F28" s="149"/>
      <c r="G28" s="150" t="str">
        <f t="shared" si="0"/>
        <v/>
      </c>
      <c r="H28" s="150" t="str">
        <f t="shared" si="1"/>
        <v/>
      </c>
      <c r="I28" s="140" t="s">
        <v>479</v>
      </c>
      <c r="J28" s="140"/>
      <c r="K28" s="149"/>
      <c r="L28" s="149"/>
      <c r="M28" s="140"/>
      <c r="N28" s="140"/>
      <c r="O28" s="150" t="str">
        <f t="shared" si="2"/>
        <v xml:space="preserve"> </v>
      </c>
      <c r="P28" s="150" t="str">
        <f t="shared" si="3"/>
        <v xml:space="preserve"> </v>
      </c>
    </row>
    <row r="29" spans="1:16" x14ac:dyDescent="0.2">
      <c r="A29" s="140" t="s">
        <v>480</v>
      </c>
      <c r="B29" s="140"/>
      <c r="C29" s="140"/>
      <c r="D29" s="140"/>
      <c r="E29" s="149"/>
      <c r="F29" s="149"/>
      <c r="G29" s="150" t="str">
        <f t="shared" si="0"/>
        <v/>
      </c>
      <c r="H29" s="150" t="str">
        <f t="shared" si="1"/>
        <v/>
      </c>
      <c r="I29" s="140" t="s">
        <v>480</v>
      </c>
      <c r="J29" s="140"/>
      <c r="K29" s="149"/>
      <c r="L29" s="149"/>
      <c r="M29" s="140"/>
      <c r="N29" s="140"/>
      <c r="O29" s="150" t="str">
        <f t="shared" si="2"/>
        <v xml:space="preserve"> </v>
      </c>
      <c r="P29" s="150" t="str">
        <f t="shared" si="3"/>
        <v xml:space="preserve"> </v>
      </c>
    </row>
    <row r="30" spans="1:16" x14ac:dyDescent="0.2">
      <c r="A30" s="140" t="s">
        <v>481</v>
      </c>
      <c r="B30" s="140"/>
      <c r="C30" s="140"/>
      <c r="D30" s="140"/>
      <c r="E30" s="149"/>
      <c r="F30" s="149"/>
      <c r="G30" s="150" t="str">
        <f t="shared" si="0"/>
        <v/>
      </c>
      <c r="H30" s="150" t="str">
        <f t="shared" si="1"/>
        <v/>
      </c>
      <c r="I30" s="140" t="s">
        <v>481</v>
      </c>
      <c r="J30" s="140"/>
      <c r="K30" s="149"/>
      <c r="L30" s="149"/>
      <c r="M30" s="140"/>
      <c r="N30" s="140"/>
      <c r="O30" s="150" t="str">
        <f t="shared" si="2"/>
        <v xml:space="preserve"> </v>
      </c>
      <c r="P30" s="150" t="str">
        <f t="shared" si="3"/>
        <v xml:space="preserve"> </v>
      </c>
    </row>
    <row r="31" spans="1:16" x14ac:dyDescent="0.2">
      <c r="A31" s="140" t="s">
        <v>482</v>
      </c>
      <c r="B31" s="140"/>
      <c r="C31" s="140"/>
      <c r="D31" s="140"/>
      <c r="E31" s="149"/>
      <c r="F31" s="149"/>
      <c r="G31" s="150" t="str">
        <f t="shared" si="0"/>
        <v/>
      </c>
      <c r="H31" s="150" t="str">
        <f t="shared" si="1"/>
        <v/>
      </c>
      <c r="I31" s="140" t="s">
        <v>482</v>
      </c>
      <c r="J31" s="140"/>
      <c r="K31" s="149"/>
      <c r="L31" s="149"/>
      <c r="M31" s="140"/>
      <c r="N31" s="140"/>
      <c r="O31" s="150" t="str">
        <f t="shared" si="2"/>
        <v xml:space="preserve"> </v>
      </c>
      <c r="P31" s="150" t="str">
        <f t="shared" si="3"/>
        <v xml:space="preserve"> </v>
      </c>
    </row>
    <row r="32" spans="1:16" x14ac:dyDescent="0.2">
      <c r="A32" s="140" t="s">
        <v>483</v>
      </c>
      <c r="B32" s="140"/>
      <c r="C32" s="140"/>
      <c r="D32" s="140"/>
      <c r="E32" s="149"/>
      <c r="F32" s="149"/>
      <c r="G32" s="150" t="str">
        <f t="shared" si="0"/>
        <v/>
      </c>
      <c r="H32" s="150" t="str">
        <f t="shared" si="1"/>
        <v/>
      </c>
      <c r="I32" s="140" t="s">
        <v>483</v>
      </c>
      <c r="J32" s="140"/>
      <c r="K32" s="149"/>
      <c r="L32" s="149"/>
      <c r="M32" s="140"/>
      <c r="N32" s="140"/>
      <c r="O32" s="150" t="str">
        <f t="shared" si="2"/>
        <v xml:space="preserve"> </v>
      </c>
      <c r="P32" s="150" t="str">
        <f t="shared" si="3"/>
        <v xml:space="preserve"> </v>
      </c>
    </row>
    <row r="33" spans="1:16" x14ac:dyDescent="0.2">
      <c r="A33" s="140" t="s">
        <v>484</v>
      </c>
      <c r="B33" s="140"/>
      <c r="C33" s="140"/>
      <c r="D33" s="140"/>
      <c r="E33" s="149"/>
      <c r="F33" s="149"/>
      <c r="G33" s="150" t="str">
        <f t="shared" si="0"/>
        <v/>
      </c>
      <c r="H33" s="150" t="str">
        <f t="shared" si="1"/>
        <v/>
      </c>
      <c r="I33" s="140" t="s">
        <v>484</v>
      </c>
      <c r="J33" s="140"/>
      <c r="K33" s="149"/>
      <c r="L33" s="149"/>
      <c r="M33" s="140"/>
      <c r="N33" s="140"/>
      <c r="O33" s="150" t="str">
        <f t="shared" si="2"/>
        <v xml:space="preserve"> </v>
      </c>
      <c r="P33" s="150" t="str">
        <f t="shared" si="3"/>
        <v xml:space="preserve"> </v>
      </c>
    </row>
    <row r="34" spans="1:16" ht="15" x14ac:dyDescent="0.25">
      <c r="A34" s="147" t="s">
        <v>32</v>
      </c>
      <c r="B34" s="147"/>
      <c r="C34" s="148">
        <f>SUM(C35:C54)</f>
        <v>0</v>
      </c>
      <c r="D34" s="148">
        <f>SUM(D35:D54)</f>
        <v>0</v>
      </c>
      <c r="E34" s="148">
        <f>SUM(E35:E54)</f>
        <v>0</v>
      </c>
      <c r="F34" s="148">
        <f>SUM(F35:F54)</f>
        <v>0</v>
      </c>
      <c r="G34" s="150" t="str">
        <f t="shared" si="0"/>
        <v/>
      </c>
      <c r="H34" s="150" t="str">
        <f t="shared" si="1"/>
        <v/>
      </c>
      <c r="I34" s="147" t="s">
        <v>32</v>
      </c>
      <c r="J34" s="147"/>
      <c r="K34" s="148">
        <f>SUM(K35:K54)</f>
        <v>0</v>
      </c>
      <c r="L34" s="148">
        <f>SUM(L35:L54)</f>
        <v>0</v>
      </c>
      <c r="M34" s="148">
        <f>SUM(M35:M54)</f>
        <v>0</v>
      </c>
      <c r="N34" s="148">
        <f>SUM(N35:N54)</f>
        <v>0</v>
      </c>
      <c r="O34" s="150" t="str">
        <f t="shared" si="2"/>
        <v xml:space="preserve"> </v>
      </c>
      <c r="P34" s="150" t="str">
        <f t="shared" si="3"/>
        <v xml:space="preserve"> </v>
      </c>
    </row>
    <row r="35" spans="1:16" x14ac:dyDescent="0.2">
      <c r="A35" s="140" t="s">
        <v>35</v>
      </c>
      <c r="B35" s="140"/>
      <c r="C35" s="140"/>
      <c r="D35" s="140"/>
      <c r="E35" s="149"/>
      <c r="F35" s="149"/>
      <c r="G35" s="150" t="str">
        <f t="shared" si="0"/>
        <v/>
      </c>
      <c r="H35" s="150" t="str">
        <f t="shared" si="1"/>
        <v/>
      </c>
      <c r="I35" s="140" t="s">
        <v>35</v>
      </c>
      <c r="J35" s="140"/>
      <c r="K35" s="149"/>
      <c r="L35" s="149"/>
      <c r="M35" s="140"/>
      <c r="N35" s="140"/>
      <c r="O35" s="150" t="str">
        <f t="shared" si="2"/>
        <v xml:space="preserve"> </v>
      </c>
      <c r="P35" s="150" t="str">
        <f t="shared" si="3"/>
        <v xml:space="preserve"> </v>
      </c>
    </row>
    <row r="36" spans="1:16" x14ac:dyDescent="0.2">
      <c r="A36" s="140" t="s">
        <v>36</v>
      </c>
      <c r="B36" s="140"/>
      <c r="C36" s="140"/>
      <c r="D36" s="140"/>
      <c r="E36" s="149"/>
      <c r="F36" s="149"/>
      <c r="G36" s="150" t="str">
        <f t="shared" si="0"/>
        <v/>
      </c>
      <c r="H36" s="150" t="str">
        <f t="shared" si="1"/>
        <v/>
      </c>
      <c r="I36" s="140" t="s">
        <v>36</v>
      </c>
      <c r="J36" s="140"/>
      <c r="K36" s="149"/>
      <c r="L36" s="149"/>
      <c r="M36" s="140"/>
      <c r="N36" s="140"/>
      <c r="O36" s="150" t="str">
        <f t="shared" si="2"/>
        <v xml:space="preserve"> </v>
      </c>
      <c r="P36" s="150" t="str">
        <f t="shared" si="3"/>
        <v xml:space="preserve"> </v>
      </c>
    </row>
    <row r="37" spans="1:16" x14ac:dyDescent="0.2">
      <c r="A37" s="140" t="s">
        <v>37</v>
      </c>
      <c r="B37" s="140"/>
      <c r="C37" s="140"/>
      <c r="D37" s="140"/>
      <c r="E37" s="149"/>
      <c r="F37" s="149"/>
      <c r="G37" s="150" t="str">
        <f t="shared" si="0"/>
        <v/>
      </c>
      <c r="H37" s="150" t="str">
        <f t="shared" si="1"/>
        <v/>
      </c>
      <c r="I37" s="140" t="s">
        <v>37</v>
      </c>
      <c r="J37" s="140"/>
      <c r="K37" s="149"/>
      <c r="L37" s="149"/>
      <c r="M37" s="140"/>
      <c r="N37" s="140"/>
      <c r="O37" s="150" t="str">
        <f t="shared" si="2"/>
        <v xml:space="preserve"> </v>
      </c>
      <c r="P37" s="150" t="str">
        <f t="shared" si="3"/>
        <v xml:space="preserve"> </v>
      </c>
    </row>
    <row r="38" spans="1:16" x14ac:dyDescent="0.2">
      <c r="A38" s="140" t="s">
        <v>38</v>
      </c>
      <c r="B38" s="140"/>
      <c r="C38" s="140"/>
      <c r="D38" s="140"/>
      <c r="E38" s="149"/>
      <c r="F38" s="149"/>
      <c r="G38" s="150" t="str">
        <f t="shared" si="0"/>
        <v/>
      </c>
      <c r="H38" s="150" t="str">
        <f t="shared" si="1"/>
        <v/>
      </c>
      <c r="I38" s="140" t="s">
        <v>38</v>
      </c>
      <c r="J38" s="140"/>
      <c r="K38" s="149"/>
      <c r="L38" s="149"/>
      <c r="M38" s="140"/>
      <c r="N38" s="140"/>
      <c r="O38" s="150" t="str">
        <f t="shared" si="2"/>
        <v xml:space="preserve"> </v>
      </c>
      <c r="P38" s="150" t="str">
        <f t="shared" si="3"/>
        <v xml:space="preserve"> </v>
      </c>
    </row>
    <row r="39" spans="1:16" x14ac:dyDescent="0.2">
      <c r="A39" s="140" t="s">
        <v>39</v>
      </c>
      <c r="B39" s="140"/>
      <c r="C39" s="140"/>
      <c r="D39" s="140"/>
      <c r="E39" s="149"/>
      <c r="F39" s="149"/>
      <c r="G39" s="150" t="str">
        <f t="shared" si="0"/>
        <v/>
      </c>
      <c r="H39" s="150" t="str">
        <f t="shared" si="1"/>
        <v/>
      </c>
      <c r="I39" s="140" t="s">
        <v>39</v>
      </c>
      <c r="J39" s="140"/>
      <c r="K39" s="149"/>
      <c r="L39" s="149"/>
      <c r="M39" s="140"/>
      <c r="N39" s="140"/>
      <c r="O39" s="150" t="str">
        <f t="shared" si="2"/>
        <v xml:space="preserve"> </v>
      </c>
      <c r="P39" s="150" t="str">
        <f t="shared" si="3"/>
        <v xml:space="preserve"> </v>
      </c>
    </row>
    <row r="40" spans="1:16" x14ac:dyDescent="0.2">
      <c r="A40" s="140" t="s">
        <v>40</v>
      </c>
      <c r="B40" s="140"/>
      <c r="C40" s="140"/>
      <c r="D40" s="140"/>
      <c r="E40" s="149"/>
      <c r="F40" s="149"/>
      <c r="G40" s="150" t="str">
        <f t="shared" si="0"/>
        <v/>
      </c>
      <c r="H40" s="150" t="str">
        <f t="shared" si="1"/>
        <v/>
      </c>
      <c r="I40" s="140" t="s">
        <v>40</v>
      </c>
      <c r="J40" s="140"/>
      <c r="K40" s="149"/>
      <c r="L40" s="149"/>
      <c r="M40" s="140"/>
      <c r="N40" s="140"/>
      <c r="O40" s="150" t="str">
        <f t="shared" si="2"/>
        <v xml:space="preserve"> </v>
      </c>
      <c r="P40" s="150" t="str">
        <f t="shared" si="3"/>
        <v xml:space="preserve"> </v>
      </c>
    </row>
    <row r="41" spans="1:16" x14ac:dyDescent="0.2">
      <c r="A41" s="140" t="s">
        <v>41</v>
      </c>
      <c r="B41" s="140"/>
      <c r="C41" s="140"/>
      <c r="D41" s="140"/>
      <c r="E41" s="149"/>
      <c r="F41" s="149"/>
      <c r="G41" s="150" t="str">
        <f t="shared" si="0"/>
        <v/>
      </c>
      <c r="H41" s="150" t="str">
        <f t="shared" si="1"/>
        <v/>
      </c>
      <c r="I41" s="140" t="s">
        <v>41</v>
      </c>
      <c r="J41" s="140"/>
      <c r="K41" s="149"/>
      <c r="L41" s="149"/>
      <c r="M41" s="140"/>
      <c r="N41" s="140"/>
      <c r="O41" s="150" t="str">
        <f t="shared" si="2"/>
        <v xml:space="preserve"> </v>
      </c>
      <c r="P41" s="150" t="str">
        <f t="shared" si="3"/>
        <v xml:space="preserve"> </v>
      </c>
    </row>
    <row r="42" spans="1:16" x14ac:dyDescent="0.2">
      <c r="A42" s="140" t="s">
        <v>42</v>
      </c>
      <c r="B42" s="140"/>
      <c r="C42" s="140"/>
      <c r="D42" s="140"/>
      <c r="E42" s="149"/>
      <c r="F42" s="149"/>
      <c r="G42" s="150" t="str">
        <f t="shared" si="0"/>
        <v/>
      </c>
      <c r="H42" s="150" t="str">
        <f t="shared" si="1"/>
        <v/>
      </c>
      <c r="I42" s="140" t="s">
        <v>42</v>
      </c>
      <c r="J42" s="140"/>
      <c r="K42" s="149"/>
      <c r="L42" s="149"/>
      <c r="M42" s="140"/>
      <c r="N42" s="140"/>
      <c r="O42" s="150" t="str">
        <f t="shared" si="2"/>
        <v xml:space="preserve"> </v>
      </c>
      <c r="P42" s="150" t="str">
        <f t="shared" si="3"/>
        <v xml:space="preserve"> </v>
      </c>
    </row>
    <row r="43" spans="1:16" x14ac:dyDescent="0.2">
      <c r="A43" s="140" t="s">
        <v>43</v>
      </c>
      <c r="B43" s="140"/>
      <c r="C43" s="140"/>
      <c r="D43" s="140"/>
      <c r="E43" s="149"/>
      <c r="F43" s="149"/>
      <c r="G43" s="150" t="str">
        <f t="shared" si="0"/>
        <v/>
      </c>
      <c r="H43" s="150" t="str">
        <f t="shared" si="1"/>
        <v/>
      </c>
      <c r="I43" s="140" t="s">
        <v>43</v>
      </c>
      <c r="J43" s="140"/>
      <c r="K43" s="149"/>
      <c r="L43" s="149"/>
      <c r="M43" s="140"/>
      <c r="N43" s="140"/>
      <c r="O43" s="150" t="str">
        <f t="shared" si="2"/>
        <v xml:space="preserve"> </v>
      </c>
      <c r="P43" s="150" t="str">
        <f t="shared" si="3"/>
        <v xml:space="preserve"> </v>
      </c>
    </row>
    <row r="44" spans="1:16" x14ac:dyDescent="0.2">
      <c r="A44" s="140" t="s">
        <v>44</v>
      </c>
      <c r="B44" s="140"/>
      <c r="C44" s="140"/>
      <c r="D44" s="140"/>
      <c r="E44" s="149"/>
      <c r="F44" s="149"/>
      <c r="G44" s="150" t="str">
        <f t="shared" si="0"/>
        <v/>
      </c>
      <c r="H44" s="150" t="str">
        <f t="shared" si="1"/>
        <v/>
      </c>
      <c r="I44" s="140" t="s">
        <v>44</v>
      </c>
      <c r="J44" s="140"/>
      <c r="K44" s="149"/>
      <c r="L44" s="149"/>
      <c r="M44" s="140"/>
      <c r="N44" s="140"/>
      <c r="O44" s="150" t="str">
        <f t="shared" si="2"/>
        <v xml:space="preserve"> </v>
      </c>
      <c r="P44" s="150" t="str">
        <f t="shared" si="3"/>
        <v xml:space="preserve"> </v>
      </c>
    </row>
    <row r="45" spans="1:16" x14ac:dyDescent="0.2">
      <c r="A45" s="140" t="s">
        <v>475</v>
      </c>
      <c r="B45" s="140"/>
      <c r="C45" s="140"/>
      <c r="D45" s="140"/>
      <c r="E45" s="149"/>
      <c r="F45" s="149"/>
      <c r="G45" s="150" t="str">
        <f t="shared" si="0"/>
        <v/>
      </c>
      <c r="H45" s="150" t="str">
        <f t="shared" si="1"/>
        <v/>
      </c>
      <c r="I45" s="140" t="s">
        <v>475</v>
      </c>
      <c r="J45" s="140"/>
      <c r="K45" s="149"/>
      <c r="L45" s="149"/>
      <c r="M45" s="140"/>
      <c r="N45" s="140"/>
      <c r="O45" s="150" t="str">
        <f t="shared" si="2"/>
        <v xml:space="preserve"> </v>
      </c>
      <c r="P45" s="150" t="str">
        <f t="shared" si="3"/>
        <v xml:space="preserve"> </v>
      </c>
    </row>
    <row r="46" spans="1:16" x14ac:dyDescent="0.2">
      <c r="A46" s="140" t="s">
        <v>476</v>
      </c>
      <c r="B46" s="140"/>
      <c r="C46" s="140"/>
      <c r="D46" s="140"/>
      <c r="E46" s="149"/>
      <c r="F46" s="149"/>
      <c r="G46" s="150" t="str">
        <f t="shared" si="0"/>
        <v/>
      </c>
      <c r="H46" s="150" t="str">
        <f t="shared" si="1"/>
        <v/>
      </c>
      <c r="I46" s="140" t="s">
        <v>476</v>
      </c>
      <c r="J46" s="140"/>
      <c r="K46" s="149"/>
      <c r="L46" s="149"/>
      <c r="M46" s="140"/>
      <c r="N46" s="140"/>
      <c r="O46" s="150" t="str">
        <f t="shared" si="2"/>
        <v xml:space="preserve"> </v>
      </c>
      <c r="P46" s="150" t="str">
        <f t="shared" si="3"/>
        <v xml:space="preserve"> </v>
      </c>
    </row>
    <row r="47" spans="1:16" x14ac:dyDescent="0.2">
      <c r="A47" s="140" t="s">
        <v>477</v>
      </c>
      <c r="B47" s="140"/>
      <c r="C47" s="140"/>
      <c r="D47" s="140"/>
      <c r="E47" s="149"/>
      <c r="F47" s="149"/>
      <c r="G47" s="150" t="str">
        <f t="shared" si="0"/>
        <v/>
      </c>
      <c r="H47" s="150" t="str">
        <f t="shared" si="1"/>
        <v/>
      </c>
      <c r="I47" s="140" t="s">
        <v>477</v>
      </c>
      <c r="J47" s="140"/>
      <c r="K47" s="149"/>
      <c r="L47" s="149"/>
      <c r="M47" s="140"/>
      <c r="N47" s="140"/>
      <c r="O47" s="150" t="str">
        <f t="shared" si="2"/>
        <v xml:space="preserve"> </v>
      </c>
      <c r="P47" s="150" t="str">
        <f t="shared" si="3"/>
        <v xml:space="preserve"> </v>
      </c>
    </row>
    <row r="48" spans="1:16" x14ac:dyDescent="0.2">
      <c r="A48" s="140" t="s">
        <v>478</v>
      </c>
      <c r="B48" s="140"/>
      <c r="C48" s="140"/>
      <c r="D48" s="140"/>
      <c r="E48" s="149"/>
      <c r="F48" s="149"/>
      <c r="G48" s="150" t="str">
        <f t="shared" si="0"/>
        <v/>
      </c>
      <c r="H48" s="150" t="str">
        <f t="shared" si="1"/>
        <v/>
      </c>
      <c r="I48" s="140" t="s">
        <v>478</v>
      </c>
      <c r="J48" s="140"/>
      <c r="K48" s="149"/>
      <c r="L48" s="149"/>
      <c r="M48" s="140"/>
      <c r="N48" s="140"/>
      <c r="O48" s="150" t="str">
        <f t="shared" si="2"/>
        <v xml:space="preserve"> </v>
      </c>
      <c r="P48" s="150" t="str">
        <f t="shared" si="3"/>
        <v xml:space="preserve"> </v>
      </c>
    </row>
    <row r="49" spans="1:16" x14ac:dyDescent="0.2">
      <c r="A49" s="140" t="s">
        <v>479</v>
      </c>
      <c r="B49" s="140"/>
      <c r="C49" s="140"/>
      <c r="D49" s="140"/>
      <c r="E49" s="149"/>
      <c r="F49" s="149"/>
      <c r="G49" s="150" t="str">
        <f t="shared" si="0"/>
        <v/>
      </c>
      <c r="H49" s="150" t="str">
        <f t="shared" si="1"/>
        <v/>
      </c>
      <c r="I49" s="140" t="s">
        <v>479</v>
      </c>
      <c r="J49" s="140"/>
      <c r="K49" s="149"/>
      <c r="L49" s="149"/>
      <c r="M49" s="140"/>
      <c r="N49" s="140"/>
      <c r="O49" s="150" t="str">
        <f t="shared" si="2"/>
        <v xml:space="preserve"> </v>
      </c>
      <c r="P49" s="150" t="str">
        <f t="shared" si="3"/>
        <v xml:space="preserve"> </v>
      </c>
    </row>
    <row r="50" spans="1:16" x14ac:dyDescent="0.2">
      <c r="A50" s="140" t="s">
        <v>480</v>
      </c>
      <c r="B50" s="140"/>
      <c r="C50" s="140"/>
      <c r="D50" s="140"/>
      <c r="E50" s="149"/>
      <c r="F50" s="149"/>
      <c r="G50" s="150" t="str">
        <f t="shared" si="0"/>
        <v/>
      </c>
      <c r="H50" s="150" t="str">
        <f t="shared" si="1"/>
        <v/>
      </c>
      <c r="I50" s="140" t="s">
        <v>480</v>
      </c>
      <c r="J50" s="140"/>
      <c r="K50" s="149"/>
      <c r="L50" s="149"/>
      <c r="M50" s="140"/>
      <c r="N50" s="140"/>
      <c r="O50" s="150" t="str">
        <f t="shared" si="2"/>
        <v xml:space="preserve"> </v>
      </c>
      <c r="P50" s="150" t="str">
        <f t="shared" si="3"/>
        <v xml:space="preserve"> </v>
      </c>
    </row>
    <row r="51" spans="1:16" x14ac:dyDescent="0.2">
      <c r="A51" s="140" t="s">
        <v>481</v>
      </c>
      <c r="B51" s="140"/>
      <c r="C51" s="140"/>
      <c r="D51" s="140"/>
      <c r="E51" s="149"/>
      <c r="F51" s="149"/>
      <c r="G51" s="150" t="str">
        <f t="shared" si="0"/>
        <v/>
      </c>
      <c r="H51" s="150" t="str">
        <f t="shared" si="1"/>
        <v/>
      </c>
      <c r="I51" s="140" t="s">
        <v>481</v>
      </c>
      <c r="J51" s="140"/>
      <c r="K51" s="149"/>
      <c r="L51" s="149"/>
      <c r="M51" s="140"/>
      <c r="N51" s="140"/>
      <c r="O51" s="150" t="str">
        <f t="shared" si="2"/>
        <v xml:space="preserve"> </v>
      </c>
      <c r="P51" s="150" t="str">
        <f t="shared" si="3"/>
        <v xml:space="preserve"> </v>
      </c>
    </row>
    <row r="52" spans="1:16" x14ac:dyDescent="0.2">
      <c r="A52" s="140" t="s">
        <v>482</v>
      </c>
      <c r="B52" s="140"/>
      <c r="C52" s="140"/>
      <c r="D52" s="140"/>
      <c r="E52" s="149"/>
      <c r="F52" s="149"/>
      <c r="G52" s="150" t="str">
        <f t="shared" si="0"/>
        <v/>
      </c>
      <c r="H52" s="150" t="str">
        <f t="shared" si="1"/>
        <v/>
      </c>
      <c r="I52" s="140" t="s">
        <v>482</v>
      </c>
      <c r="J52" s="140"/>
      <c r="K52" s="149"/>
      <c r="L52" s="149"/>
      <c r="M52" s="140"/>
      <c r="N52" s="140"/>
      <c r="O52" s="150" t="str">
        <f t="shared" si="2"/>
        <v xml:space="preserve"> </v>
      </c>
      <c r="P52" s="150" t="str">
        <f t="shared" si="3"/>
        <v xml:space="preserve"> </v>
      </c>
    </row>
    <row r="53" spans="1:16" x14ac:dyDescent="0.2">
      <c r="A53" s="140" t="s">
        <v>483</v>
      </c>
      <c r="B53" s="140"/>
      <c r="C53" s="140"/>
      <c r="D53" s="140"/>
      <c r="E53" s="149"/>
      <c r="F53" s="149"/>
      <c r="G53" s="150" t="str">
        <f t="shared" si="0"/>
        <v/>
      </c>
      <c r="H53" s="150" t="str">
        <f t="shared" si="1"/>
        <v/>
      </c>
      <c r="I53" s="140" t="s">
        <v>483</v>
      </c>
      <c r="J53" s="140"/>
      <c r="K53" s="149"/>
      <c r="L53" s="149"/>
      <c r="M53" s="140"/>
      <c r="N53" s="140"/>
      <c r="O53" s="150" t="str">
        <f t="shared" si="2"/>
        <v xml:space="preserve"> </v>
      </c>
      <c r="P53" s="150" t="str">
        <f t="shared" si="3"/>
        <v xml:space="preserve"> </v>
      </c>
    </row>
    <row r="54" spans="1:16" x14ac:dyDescent="0.2">
      <c r="A54" s="140" t="s">
        <v>484</v>
      </c>
      <c r="B54" s="140"/>
      <c r="C54" s="140"/>
      <c r="D54" s="140"/>
      <c r="E54" s="149"/>
      <c r="F54" s="149"/>
      <c r="G54" s="150" t="str">
        <f t="shared" si="0"/>
        <v/>
      </c>
      <c r="H54" s="150" t="str">
        <f t="shared" si="1"/>
        <v/>
      </c>
      <c r="I54" s="140" t="s">
        <v>484</v>
      </c>
      <c r="J54" s="140"/>
      <c r="K54" s="149"/>
      <c r="L54" s="149"/>
      <c r="M54" s="140"/>
      <c r="N54" s="140"/>
      <c r="O54" s="150" t="str">
        <f t="shared" si="2"/>
        <v xml:space="preserve"> </v>
      </c>
      <c r="P54" s="150" t="str">
        <f t="shared" si="3"/>
        <v xml:space="preserve"> </v>
      </c>
    </row>
    <row r="55" spans="1:16" ht="15" x14ac:dyDescent="0.25">
      <c r="A55" s="147" t="s">
        <v>32</v>
      </c>
      <c r="B55" s="147"/>
      <c r="C55" s="148">
        <f>SUM(C56:C75)</f>
        <v>0</v>
      </c>
      <c r="D55" s="148">
        <f>SUM(D56:D75)</f>
        <v>0</v>
      </c>
      <c r="E55" s="148">
        <f>SUM(E56:E75)</f>
        <v>0</v>
      </c>
      <c r="F55" s="148">
        <f>SUM(F56:F75)</f>
        <v>0</v>
      </c>
      <c r="G55" s="150" t="str">
        <f t="shared" ref="G55:G75" si="4">IFERROR(C55/E55,"")</f>
        <v/>
      </c>
      <c r="H55" s="150" t="str">
        <f t="shared" ref="H55:H75" si="5">IFERROR(D55/F55,"")</f>
        <v/>
      </c>
      <c r="I55" s="147" t="s">
        <v>32</v>
      </c>
      <c r="J55" s="147"/>
      <c r="K55" s="148">
        <f>SUM(K56:K75)</f>
        <v>0</v>
      </c>
      <c r="L55" s="148">
        <f>SUM(L56:L75)</f>
        <v>0</v>
      </c>
      <c r="M55" s="148">
        <f>SUM(M56:M75)</f>
        <v>0</v>
      </c>
      <c r="N55" s="148">
        <f>SUM(N56:N75)</f>
        <v>0</v>
      </c>
      <c r="O55" s="150" t="str">
        <f t="shared" ref="O55:O75" si="6">IFERROR(K55/M55," ")</f>
        <v xml:space="preserve"> </v>
      </c>
      <c r="P55" s="150" t="str">
        <f t="shared" ref="P55:P75" si="7">IFERROR(L55/N55," ")</f>
        <v xml:space="preserve"> </v>
      </c>
    </row>
    <row r="56" spans="1:16" x14ac:dyDescent="0.2">
      <c r="A56" s="140" t="s">
        <v>35</v>
      </c>
      <c r="B56" s="140"/>
      <c r="C56" s="140"/>
      <c r="D56" s="140"/>
      <c r="E56" s="149"/>
      <c r="F56" s="149"/>
      <c r="G56" s="150" t="str">
        <f t="shared" si="4"/>
        <v/>
      </c>
      <c r="H56" s="150" t="str">
        <f t="shared" si="5"/>
        <v/>
      </c>
      <c r="I56" s="140" t="s">
        <v>35</v>
      </c>
      <c r="J56" s="140"/>
      <c r="K56" s="149"/>
      <c r="L56" s="149"/>
      <c r="M56" s="140"/>
      <c r="N56" s="140"/>
      <c r="O56" s="150" t="str">
        <f t="shared" si="6"/>
        <v xml:space="preserve"> </v>
      </c>
      <c r="P56" s="150" t="str">
        <f t="shared" si="7"/>
        <v xml:space="preserve"> </v>
      </c>
    </row>
    <row r="57" spans="1:16" x14ac:dyDescent="0.2">
      <c r="A57" s="140" t="s">
        <v>36</v>
      </c>
      <c r="B57" s="140"/>
      <c r="C57" s="140"/>
      <c r="D57" s="140"/>
      <c r="E57" s="149"/>
      <c r="F57" s="149"/>
      <c r="G57" s="150" t="str">
        <f t="shared" si="4"/>
        <v/>
      </c>
      <c r="H57" s="150" t="str">
        <f t="shared" si="5"/>
        <v/>
      </c>
      <c r="I57" s="140" t="s">
        <v>36</v>
      </c>
      <c r="J57" s="140"/>
      <c r="K57" s="149"/>
      <c r="L57" s="149"/>
      <c r="M57" s="140"/>
      <c r="N57" s="140"/>
      <c r="O57" s="150" t="str">
        <f t="shared" si="6"/>
        <v xml:space="preserve"> </v>
      </c>
      <c r="P57" s="150" t="str">
        <f t="shared" si="7"/>
        <v xml:space="preserve"> </v>
      </c>
    </row>
    <row r="58" spans="1:16" x14ac:dyDescent="0.2">
      <c r="A58" s="140" t="s">
        <v>37</v>
      </c>
      <c r="B58" s="140"/>
      <c r="C58" s="140"/>
      <c r="D58" s="140"/>
      <c r="E58" s="149"/>
      <c r="F58" s="149"/>
      <c r="G58" s="150" t="str">
        <f t="shared" si="4"/>
        <v/>
      </c>
      <c r="H58" s="150" t="str">
        <f t="shared" si="5"/>
        <v/>
      </c>
      <c r="I58" s="140" t="s">
        <v>37</v>
      </c>
      <c r="J58" s="140"/>
      <c r="K58" s="149"/>
      <c r="L58" s="149"/>
      <c r="M58" s="140"/>
      <c r="N58" s="140"/>
      <c r="O58" s="150" t="str">
        <f t="shared" si="6"/>
        <v xml:space="preserve"> </v>
      </c>
      <c r="P58" s="150" t="str">
        <f t="shared" si="7"/>
        <v xml:space="preserve"> </v>
      </c>
    </row>
    <row r="59" spans="1:16" x14ac:dyDescent="0.2">
      <c r="A59" s="140" t="s">
        <v>38</v>
      </c>
      <c r="B59" s="140"/>
      <c r="C59" s="140"/>
      <c r="D59" s="140"/>
      <c r="E59" s="149"/>
      <c r="F59" s="149"/>
      <c r="G59" s="150" t="str">
        <f t="shared" si="4"/>
        <v/>
      </c>
      <c r="H59" s="150" t="str">
        <f t="shared" si="5"/>
        <v/>
      </c>
      <c r="I59" s="140" t="s">
        <v>38</v>
      </c>
      <c r="J59" s="140"/>
      <c r="K59" s="149"/>
      <c r="L59" s="149"/>
      <c r="M59" s="140"/>
      <c r="N59" s="140"/>
      <c r="O59" s="150" t="str">
        <f t="shared" si="6"/>
        <v xml:space="preserve"> </v>
      </c>
      <c r="P59" s="150" t="str">
        <f t="shared" si="7"/>
        <v xml:space="preserve"> </v>
      </c>
    </row>
    <row r="60" spans="1:16" x14ac:dyDescent="0.2">
      <c r="A60" s="140" t="s">
        <v>39</v>
      </c>
      <c r="B60" s="140"/>
      <c r="C60" s="140"/>
      <c r="D60" s="140"/>
      <c r="E60" s="149"/>
      <c r="F60" s="149"/>
      <c r="G60" s="150" t="str">
        <f t="shared" si="4"/>
        <v/>
      </c>
      <c r="H60" s="150" t="str">
        <f t="shared" si="5"/>
        <v/>
      </c>
      <c r="I60" s="140" t="s">
        <v>39</v>
      </c>
      <c r="J60" s="140"/>
      <c r="K60" s="149"/>
      <c r="L60" s="149"/>
      <c r="M60" s="140"/>
      <c r="N60" s="140"/>
      <c r="O60" s="150" t="str">
        <f t="shared" si="6"/>
        <v xml:space="preserve"> </v>
      </c>
      <c r="P60" s="150" t="str">
        <f t="shared" si="7"/>
        <v xml:space="preserve"> </v>
      </c>
    </row>
    <row r="61" spans="1:16" x14ac:dyDescent="0.2">
      <c r="A61" s="140" t="s">
        <v>40</v>
      </c>
      <c r="B61" s="140"/>
      <c r="C61" s="140"/>
      <c r="D61" s="140"/>
      <c r="E61" s="149"/>
      <c r="F61" s="149"/>
      <c r="G61" s="150" t="str">
        <f t="shared" si="4"/>
        <v/>
      </c>
      <c r="H61" s="150" t="str">
        <f t="shared" si="5"/>
        <v/>
      </c>
      <c r="I61" s="140" t="s">
        <v>40</v>
      </c>
      <c r="J61" s="140"/>
      <c r="K61" s="149"/>
      <c r="L61" s="149"/>
      <c r="M61" s="140"/>
      <c r="N61" s="140"/>
      <c r="O61" s="150" t="str">
        <f t="shared" si="6"/>
        <v xml:space="preserve"> </v>
      </c>
      <c r="P61" s="150" t="str">
        <f t="shared" si="7"/>
        <v xml:space="preserve"> </v>
      </c>
    </row>
    <row r="62" spans="1:16" x14ac:dyDescent="0.2">
      <c r="A62" s="140" t="s">
        <v>41</v>
      </c>
      <c r="B62" s="140"/>
      <c r="C62" s="140"/>
      <c r="D62" s="140"/>
      <c r="E62" s="149"/>
      <c r="F62" s="149"/>
      <c r="G62" s="150" t="str">
        <f t="shared" si="4"/>
        <v/>
      </c>
      <c r="H62" s="150" t="str">
        <f t="shared" si="5"/>
        <v/>
      </c>
      <c r="I62" s="140" t="s">
        <v>41</v>
      </c>
      <c r="J62" s="140"/>
      <c r="K62" s="149"/>
      <c r="L62" s="149"/>
      <c r="M62" s="140"/>
      <c r="N62" s="140"/>
      <c r="O62" s="150" t="str">
        <f t="shared" si="6"/>
        <v xml:space="preserve"> </v>
      </c>
      <c r="P62" s="150" t="str">
        <f t="shared" si="7"/>
        <v xml:space="preserve"> </v>
      </c>
    </row>
    <row r="63" spans="1:16" x14ac:dyDescent="0.2">
      <c r="A63" s="140" t="s">
        <v>42</v>
      </c>
      <c r="B63" s="140"/>
      <c r="C63" s="140"/>
      <c r="D63" s="140"/>
      <c r="E63" s="149"/>
      <c r="F63" s="149"/>
      <c r="G63" s="150" t="str">
        <f t="shared" si="4"/>
        <v/>
      </c>
      <c r="H63" s="150" t="str">
        <f t="shared" si="5"/>
        <v/>
      </c>
      <c r="I63" s="140" t="s">
        <v>42</v>
      </c>
      <c r="J63" s="140"/>
      <c r="K63" s="149"/>
      <c r="L63" s="149"/>
      <c r="M63" s="140"/>
      <c r="N63" s="140"/>
      <c r="O63" s="150" t="str">
        <f t="shared" si="6"/>
        <v xml:space="preserve"> </v>
      </c>
      <c r="P63" s="150" t="str">
        <f t="shared" si="7"/>
        <v xml:space="preserve"> </v>
      </c>
    </row>
    <row r="64" spans="1:16" x14ac:dyDescent="0.2">
      <c r="A64" s="140" t="s">
        <v>43</v>
      </c>
      <c r="B64" s="140"/>
      <c r="C64" s="140"/>
      <c r="D64" s="140"/>
      <c r="E64" s="149"/>
      <c r="F64" s="149"/>
      <c r="G64" s="150" t="str">
        <f t="shared" si="4"/>
        <v/>
      </c>
      <c r="H64" s="150" t="str">
        <f t="shared" si="5"/>
        <v/>
      </c>
      <c r="I64" s="140" t="s">
        <v>43</v>
      </c>
      <c r="J64" s="140"/>
      <c r="K64" s="149"/>
      <c r="L64" s="149"/>
      <c r="M64" s="140"/>
      <c r="N64" s="140"/>
      <c r="O64" s="150" t="str">
        <f t="shared" si="6"/>
        <v xml:space="preserve"> </v>
      </c>
      <c r="P64" s="150" t="str">
        <f t="shared" si="7"/>
        <v xml:space="preserve"> </v>
      </c>
    </row>
    <row r="65" spans="1:16" x14ac:dyDescent="0.2">
      <c r="A65" s="140" t="s">
        <v>44</v>
      </c>
      <c r="B65" s="140"/>
      <c r="C65" s="140"/>
      <c r="D65" s="140"/>
      <c r="E65" s="149"/>
      <c r="F65" s="149"/>
      <c r="G65" s="150" t="str">
        <f t="shared" si="4"/>
        <v/>
      </c>
      <c r="H65" s="150" t="str">
        <f t="shared" si="5"/>
        <v/>
      </c>
      <c r="I65" s="140" t="s">
        <v>44</v>
      </c>
      <c r="J65" s="140"/>
      <c r="K65" s="149"/>
      <c r="L65" s="149"/>
      <c r="M65" s="140"/>
      <c r="N65" s="140"/>
      <c r="O65" s="150" t="str">
        <f t="shared" si="6"/>
        <v xml:space="preserve"> </v>
      </c>
      <c r="P65" s="150" t="str">
        <f t="shared" si="7"/>
        <v xml:space="preserve"> </v>
      </c>
    </row>
    <row r="66" spans="1:16" x14ac:dyDescent="0.2">
      <c r="A66" s="140" t="s">
        <v>475</v>
      </c>
      <c r="B66" s="140"/>
      <c r="C66" s="140"/>
      <c r="D66" s="140"/>
      <c r="E66" s="149"/>
      <c r="F66" s="149"/>
      <c r="G66" s="150" t="str">
        <f t="shared" si="4"/>
        <v/>
      </c>
      <c r="H66" s="150" t="str">
        <f t="shared" si="5"/>
        <v/>
      </c>
      <c r="I66" s="140" t="s">
        <v>475</v>
      </c>
      <c r="J66" s="140"/>
      <c r="K66" s="149"/>
      <c r="L66" s="149"/>
      <c r="M66" s="140"/>
      <c r="N66" s="140"/>
      <c r="O66" s="150" t="str">
        <f t="shared" si="6"/>
        <v xml:space="preserve"> </v>
      </c>
      <c r="P66" s="150" t="str">
        <f t="shared" si="7"/>
        <v xml:space="preserve"> </v>
      </c>
    </row>
    <row r="67" spans="1:16" x14ac:dyDescent="0.2">
      <c r="A67" s="140" t="s">
        <v>476</v>
      </c>
      <c r="B67" s="140"/>
      <c r="C67" s="140"/>
      <c r="D67" s="140"/>
      <c r="E67" s="149"/>
      <c r="F67" s="149"/>
      <c r="G67" s="150" t="str">
        <f t="shared" si="4"/>
        <v/>
      </c>
      <c r="H67" s="150" t="str">
        <f t="shared" si="5"/>
        <v/>
      </c>
      <c r="I67" s="140" t="s">
        <v>476</v>
      </c>
      <c r="J67" s="140"/>
      <c r="K67" s="149"/>
      <c r="L67" s="149"/>
      <c r="M67" s="140"/>
      <c r="N67" s="140"/>
      <c r="O67" s="150" t="str">
        <f t="shared" si="6"/>
        <v xml:space="preserve"> </v>
      </c>
      <c r="P67" s="150" t="str">
        <f t="shared" si="7"/>
        <v xml:space="preserve"> </v>
      </c>
    </row>
    <row r="68" spans="1:16" x14ac:dyDescent="0.2">
      <c r="A68" s="140" t="s">
        <v>477</v>
      </c>
      <c r="B68" s="140"/>
      <c r="C68" s="140"/>
      <c r="D68" s="140"/>
      <c r="E68" s="149"/>
      <c r="F68" s="149"/>
      <c r="G68" s="150" t="str">
        <f t="shared" si="4"/>
        <v/>
      </c>
      <c r="H68" s="150" t="str">
        <f t="shared" si="5"/>
        <v/>
      </c>
      <c r="I68" s="140" t="s">
        <v>477</v>
      </c>
      <c r="J68" s="140"/>
      <c r="K68" s="149"/>
      <c r="L68" s="149"/>
      <c r="M68" s="140"/>
      <c r="N68" s="140"/>
      <c r="O68" s="150" t="str">
        <f t="shared" si="6"/>
        <v xml:space="preserve"> </v>
      </c>
      <c r="P68" s="150" t="str">
        <f t="shared" si="7"/>
        <v xml:space="preserve"> </v>
      </c>
    </row>
    <row r="69" spans="1:16" x14ac:dyDescent="0.2">
      <c r="A69" s="140" t="s">
        <v>478</v>
      </c>
      <c r="B69" s="140"/>
      <c r="C69" s="140"/>
      <c r="D69" s="140"/>
      <c r="E69" s="149"/>
      <c r="F69" s="149"/>
      <c r="G69" s="150" t="str">
        <f t="shared" si="4"/>
        <v/>
      </c>
      <c r="H69" s="150" t="str">
        <f t="shared" si="5"/>
        <v/>
      </c>
      <c r="I69" s="140" t="s">
        <v>478</v>
      </c>
      <c r="J69" s="140"/>
      <c r="K69" s="149"/>
      <c r="L69" s="149"/>
      <c r="M69" s="140"/>
      <c r="N69" s="140"/>
      <c r="O69" s="150" t="str">
        <f t="shared" si="6"/>
        <v xml:space="preserve"> </v>
      </c>
      <c r="P69" s="150" t="str">
        <f t="shared" si="7"/>
        <v xml:space="preserve"> </v>
      </c>
    </row>
    <row r="70" spans="1:16" x14ac:dyDescent="0.2">
      <c r="A70" s="140" t="s">
        <v>479</v>
      </c>
      <c r="B70" s="140"/>
      <c r="C70" s="140"/>
      <c r="D70" s="140"/>
      <c r="E70" s="149"/>
      <c r="F70" s="149"/>
      <c r="G70" s="150" t="str">
        <f t="shared" si="4"/>
        <v/>
      </c>
      <c r="H70" s="150" t="str">
        <f t="shared" si="5"/>
        <v/>
      </c>
      <c r="I70" s="140" t="s">
        <v>479</v>
      </c>
      <c r="J70" s="140"/>
      <c r="K70" s="149"/>
      <c r="L70" s="149"/>
      <c r="M70" s="140"/>
      <c r="N70" s="140"/>
      <c r="O70" s="150" t="str">
        <f t="shared" si="6"/>
        <v xml:space="preserve"> </v>
      </c>
      <c r="P70" s="150" t="str">
        <f t="shared" si="7"/>
        <v xml:space="preserve"> </v>
      </c>
    </row>
    <row r="71" spans="1:16" x14ac:dyDescent="0.2">
      <c r="A71" s="140" t="s">
        <v>480</v>
      </c>
      <c r="B71" s="140"/>
      <c r="C71" s="140"/>
      <c r="D71" s="140"/>
      <c r="E71" s="149"/>
      <c r="F71" s="149"/>
      <c r="G71" s="150" t="str">
        <f t="shared" si="4"/>
        <v/>
      </c>
      <c r="H71" s="150" t="str">
        <f t="shared" si="5"/>
        <v/>
      </c>
      <c r="I71" s="140" t="s">
        <v>480</v>
      </c>
      <c r="J71" s="140"/>
      <c r="K71" s="149"/>
      <c r="L71" s="149"/>
      <c r="M71" s="140"/>
      <c r="N71" s="140"/>
      <c r="O71" s="150" t="str">
        <f t="shared" si="6"/>
        <v xml:space="preserve"> </v>
      </c>
      <c r="P71" s="150" t="str">
        <f t="shared" si="7"/>
        <v xml:space="preserve"> </v>
      </c>
    </row>
    <row r="72" spans="1:16" x14ac:dyDescent="0.2">
      <c r="A72" s="140" t="s">
        <v>481</v>
      </c>
      <c r="B72" s="140"/>
      <c r="C72" s="140"/>
      <c r="D72" s="140"/>
      <c r="E72" s="149"/>
      <c r="F72" s="149"/>
      <c r="G72" s="150" t="str">
        <f t="shared" si="4"/>
        <v/>
      </c>
      <c r="H72" s="150" t="str">
        <f t="shared" si="5"/>
        <v/>
      </c>
      <c r="I72" s="140" t="s">
        <v>481</v>
      </c>
      <c r="J72" s="140"/>
      <c r="K72" s="149"/>
      <c r="L72" s="149"/>
      <c r="M72" s="140"/>
      <c r="N72" s="140"/>
      <c r="O72" s="150" t="str">
        <f t="shared" si="6"/>
        <v xml:space="preserve"> </v>
      </c>
      <c r="P72" s="150" t="str">
        <f t="shared" si="7"/>
        <v xml:space="preserve"> </v>
      </c>
    </row>
    <row r="73" spans="1:16" x14ac:dyDescent="0.2">
      <c r="A73" s="140" t="s">
        <v>482</v>
      </c>
      <c r="B73" s="140"/>
      <c r="C73" s="140"/>
      <c r="D73" s="140"/>
      <c r="E73" s="149"/>
      <c r="F73" s="149"/>
      <c r="G73" s="150" t="str">
        <f t="shared" si="4"/>
        <v/>
      </c>
      <c r="H73" s="150" t="str">
        <f t="shared" si="5"/>
        <v/>
      </c>
      <c r="I73" s="140" t="s">
        <v>482</v>
      </c>
      <c r="J73" s="140"/>
      <c r="K73" s="149"/>
      <c r="L73" s="149"/>
      <c r="M73" s="140"/>
      <c r="N73" s="140"/>
      <c r="O73" s="150" t="str">
        <f t="shared" si="6"/>
        <v xml:space="preserve"> </v>
      </c>
      <c r="P73" s="150" t="str">
        <f t="shared" si="7"/>
        <v xml:space="preserve"> </v>
      </c>
    </row>
    <row r="74" spans="1:16" x14ac:dyDescent="0.2">
      <c r="A74" s="140" t="s">
        <v>483</v>
      </c>
      <c r="B74" s="140"/>
      <c r="C74" s="140"/>
      <c r="D74" s="140"/>
      <c r="E74" s="149"/>
      <c r="F74" s="149"/>
      <c r="G74" s="150" t="str">
        <f t="shared" si="4"/>
        <v/>
      </c>
      <c r="H74" s="150" t="str">
        <f t="shared" si="5"/>
        <v/>
      </c>
      <c r="I74" s="140" t="s">
        <v>483</v>
      </c>
      <c r="J74" s="140"/>
      <c r="K74" s="149"/>
      <c r="L74" s="149"/>
      <c r="M74" s="140"/>
      <c r="N74" s="140"/>
      <c r="O74" s="150" t="str">
        <f t="shared" si="6"/>
        <v xml:space="preserve"> </v>
      </c>
      <c r="P74" s="150" t="str">
        <f t="shared" si="7"/>
        <v xml:space="preserve"> </v>
      </c>
    </row>
    <row r="75" spans="1:16" x14ac:dyDescent="0.2">
      <c r="A75" s="140" t="s">
        <v>484</v>
      </c>
      <c r="B75" s="140"/>
      <c r="C75" s="140"/>
      <c r="D75" s="140"/>
      <c r="E75" s="149"/>
      <c r="F75" s="149"/>
      <c r="G75" s="150" t="str">
        <f t="shared" si="4"/>
        <v/>
      </c>
      <c r="H75" s="150" t="str">
        <f t="shared" si="5"/>
        <v/>
      </c>
      <c r="I75" s="140" t="s">
        <v>484</v>
      </c>
      <c r="J75" s="140"/>
      <c r="K75" s="149"/>
      <c r="L75" s="149"/>
      <c r="M75" s="140"/>
      <c r="N75" s="140"/>
      <c r="O75" s="150" t="str">
        <f t="shared" si="6"/>
        <v xml:space="preserve"> </v>
      </c>
      <c r="P75" s="150" t="str">
        <f t="shared" si="7"/>
        <v xml:space="preserve"> </v>
      </c>
    </row>
    <row r="76" spans="1:16" ht="15" x14ac:dyDescent="0.25">
      <c r="A76" s="147" t="s">
        <v>32</v>
      </c>
      <c r="B76" s="147"/>
      <c r="C76" s="148">
        <f>SUM(C77:C96)</f>
        <v>0</v>
      </c>
      <c r="D76" s="148">
        <f>SUM(D77:D96)</f>
        <v>0</v>
      </c>
      <c r="E76" s="148">
        <f>SUM(E77:E96)</f>
        <v>0</v>
      </c>
      <c r="F76" s="148">
        <f>SUM(F77:F96)</f>
        <v>0</v>
      </c>
      <c r="G76" s="150" t="str">
        <f t="shared" ref="G76:G96" si="8">IFERROR(C76/E76,"")</f>
        <v/>
      </c>
      <c r="H76" s="150" t="str">
        <f t="shared" ref="H76:H96" si="9">IFERROR(D76/F76,"")</f>
        <v/>
      </c>
      <c r="I76" s="147" t="s">
        <v>32</v>
      </c>
      <c r="J76" s="147"/>
      <c r="K76" s="148">
        <f>SUM(K77:K96)</f>
        <v>0</v>
      </c>
      <c r="L76" s="148">
        <f>SUM(L77:L96)</f>
        <v>0</v>
      </c>
      <c r="M76" s="148">
        <f>SUM(M77:M96)</f>
        <v>0</v>
      </c>
      <c r="N76" s="148">
        <f>SUM(N77:N96)</f>
        <v>0</v>
      </c>
      <c r="O76" s="150" t="str">
        <f t="shared" ref="O76:O96" si="10">IFERROR(K76/M76," ")</f>
        <v xml:space="preserve"> </v>
      </c>
      <c r="P76" s="150" t="str">
        <f t="shared" ref="P76:P96" si="11">IFERROR(L76/N76," ")</f>
        <v xml:space="preserve"> </v>
      </c>
    </row>
    <row r="77" spans="1:16" x14ac:dyDescent="0.2">
      <c r="A77" s="140" t="s">
        <v>35</v>
      </c>
      <c r="B77" s="140"/>
      <c r="C77" s="140"/>
      <c r="D77" s="140"/>
      <c r="E77" s="149"/>
      <c r="F77" s="149"/>
      <c r="G77" s="150" t="str">
        <f t="shared" si="8"/>
        <v/>
      </c>
      <c r="H77" s="150" t="str">
        <f t="shared" si="9"/>
        <v/>
      </c>
      <c r="I77" s="140" t="s">
        <v>35</v>
      </c>
      <c r="J77" s="140"/>
      <c r="K77" s="149"/>
      <c r="L77" s="149"/>
      <c r="M77" s="140"/>
      <c r="N77" s="140"/>
      <c r="O77" s="150" t="str">
        <f t="shared" si="10"/>
        <v xml:space="preserve"> </v>
      </c>
      <c r="P77" s="150" t="str">
        <f t="shared" si="11"/>
        <v xml:space="preserve"> </v>
      </c>
    </row>
    <row r="78" spans="1:16" x14ac:dyDescent="0.2">
      <c r="A78" s="140" t="s">
        <v>36</v>
      </c>
      <c r="B78" s="140"/>
      <c r="C78" s="140"/>
      <c r="D78" s="140"/>
      <c r="E78" s="149"/>
      <c r="F78" s="149"/>
      <c r="G78" s="150" t="str">
        <f t="shared" si="8"/>
        <v/>
      </c>
      <c r="H78" s="150" t="str">
        <f t="shared" si="9"/>
        <v/>
      </c>
      <c r="I78" s="140" t="s">
        <v>36</v>
      </c>
      <c r="J78" s="140"/>
      <c r="K78" s="149"/>
      <c r="L78" s="149"/>
      <c r="M78" s="140"/>
      <c r="N78" s="140"/>
      <c r="O78" s="150" t="str">
        <f t="shared" si="10"/>
        <v xml:space="preserve"> </v>
      </c>
      <c r="P78" s="150" t="str">
        <f t="shared" si="11"/>
        <v xml:space="preserve"> </v>
      </c>
    </row>
    <row r="79" spans="1:16" x14ac:dyDescent="0.2">
      <c r="A79" s="140" t="s">
        <v>37</v>
      </c>
      <c r="B79" s="140"/>
      <c r="C79" s="140"/>
      <c r="D79" s="140"/>
      <c r="E79" s="149"/>
      <c r="F79" s="149"/>
      <c r="G79" s="150" t="str">
        <f t="shared" si="8"/>
        <v/>
      </c>
      <c r="H79" s="150" t="str">
        <f t="shared" si="9"/>
        <v/>
      </c>
      <c r="I79" s="140" t="s">
        <v>37</v>
      </c>
      <c r="J79" s="140"/>
      <c r="K79" s="149"/>
      <c r="L79" s="149"/>
      <c r="M79" s="140"/>
      <c r="N79" s="140"/>
      <c r="O79" s="150" t="str">
        <f t="shared" si="10"/>
        <v xml:space="preserve"> </v>
      </c>
      <c r="P79" s="150" t="str">
        <f t="shared" si="11"/>
        <v xml:space="preserve"> </v>
      </c>
    </row>
    <row r="80" spans="1:16" x14ac:dyDescent="0.2">
      <c r="A80" s="140" t="s">
        <v>38</v>
      </c>
      <c r="B80" s="140"/>
      <c r="C80" s="140"/>
      <c r="D80" s="140"/>
      <c r="E80" s="149"/>
      <c r="F80" s="149"/>
      <c r="G80" s="150" t="str">
        <f t="shared" si="8"/>
        <v/>
      </c>
      <c r="H80" s="150" t="str">
        <f t="shared" si="9"/>
        <v/>
      </c>
      <c r="I80" s="140" t="s">
        <v>38</v>
      </c>
      <c r="J80" s="140"/>
      <c r="K80" s="149"/>
      <c r="L80" s="149"/>
      <c r="M80" s="140"/>
      <c r="N80" s="140"/>
      <c r="O80" s="150" t="str">
        <f t="shared" si="10"/>
        <v xml:space="preserve"> </v>
      </c>
      <c r="P80" s="150" t="str">
        <f t="shared" si="11"/>
        <v xml:space="preserve"> </v>
      </c>
    </row>
    <row r="81" spans="1:16" x14ac:dyDescent="0.2">
      <c r="A81" s="140" t="s">
        <v>39</v>
      </c>
      <c r="B81" s="140"/>
      <c r="C81" s="140"/>
      <c r="D81" s="140"/>
      <c r="E81" s="149"/>
      <c r="F81" s="149"/>
      <c r="G81" s="150" t="str">
        <f t="shared" si="8"/>
        <v/>
      </c>
      <c r="H81" s="150" t="str">
        <f t="shared" si="9"/>
        <v/>
      </c>
      <c r="I81" s="140" t="s">
        <v>39</v>
      </c>
      <c r="J81" s="140"/>
      <c r="K81" s="149"/>
      <c r="L81" s="149"/>
      <c r="M81" s="140"/>
      <c r="N81" s="140"/>
      <c r="O81" s="150" t="str">
        <f t="shared" si="10"/>
        <v xml:space="preserve"> </v>
      </c>
      <c r="P81" s="150" t="str">
        <f t="shared" si="11"/>
        <v xml:space="preserve"> </v>
      </c>
    </row>
    <row r="82" spans="1:16" x14ac:dyDescent="0.2">
      <c r="A82" s="140" t="s">
        <v>40</v>
      </c>
      <c r="B82" s="140"/>
      <c r="C82" s="140"/>
      <c r="D82" s="140"/>
      <c r="E82" s="149"/>
      <c r="F82" s="149"/>
      <c r="G82" s="150" t="str">
        <f t="shared" si="8"/>
        <v/>
      </c>
      <c r="H82" s="150" t="str">
        <f t="shared" si="9"/>
        <v/>
      </c>
      <c r="I82" s="140" t="s">
        <v>40</v>
      </c>
      <c r="J82" s="140"/>
      <c r="K82" s="149"/>
      <c r="L82" s="149"/>
      <c r="M82" s="140"/>
      <c r="N82" s="140"/>
      <c r="O82" s="150" t="str">
        <f t="shared" si="10"/>
        <v xml:space="preserve"> </v>
      </c>
      <c r="P82" s="150" t="str">
        <f t="shared" si="11"/>
        <v xml:space="preserve"> </v>
      </c>
    </row>
    <row r="83" spans="1:16" x14ac:dyDescent="0.2">
      <c r="A83" s="140" t="s">
        <v>41</v>
      </c>
      <c r="B83" s="140"/>
      <c r="C83" s="140"/>
      <c r="D83" s="140"/>
      <c r="E83" s="149"/>
      <c r="F83" s="149"/>
      <c r="G83" s="150" t="str">
        <f t="shared" si="8"/>
        <v/>
      </c>
      <c r="H83" s="150" t="str">
        <f t="shared" si="9"/>
        <v/>
      </c>
      <c r="I83" s="140" t="s">
        <v>41</v>
      </c>
      <c r="J83" s="140"/>
      <c r="K83" s="149"/>
      <c r="L83" s="149"/>
      <c r="M83" s="140"/>
      <c r="N83" s="140"/>
      <c r="O83" s="150" t="str">
        <f t="shared" si="10"/>
        <v xml:space="preserve"> </v>
      </c>
      <c r="P83" s="150" t="str">
        <f t="shared" si="11"/>
        <v xml:space="preserve"> </v>
      </c>
    </row>
    <row r="84" spans="1:16" x14ac:dyDescent="0.2">
      <c r="A84" s="140" t="s">
        <v>42</v>
      </c>
      <c r="B84" s="140"/>
      <c r="C84" s="140"/>
      <c r="D84" s="140"/>
      <c r="E84" s="149"/>
      <c r="F84" s="149"/>
      <c r="G84" s="150" t="str">
        <f t="shared" si="8"/>
        <v/>
      </c>
      <c r="H84" s="150" t="str">
        <f t="shared" si="9"/>
        <v/>
      </c>
      <c r="I84" s="140" t="s">
        <v>42</v>
      </c>
      <c r="J84" s="140"/>
      <c r="K84" s="149"/>
      <c r="L84" s="149"/>
      <c r="M84" s="140"/>
      <c r="N84" s="140"/>
      <c r="O84" s="150" t="str">
        <f t="shared" si="10"/>
        <v xml:space="preserve"> </v>
      </c>
      <c r="P84" s="150" t="str">
        <f t="shared" si="11"/>
        <v xml:space="preserve"> </v>
      </c>
    </row>
    <row r="85" spans="1:16" x14ac:dyDescent="0.2">
      <c r="A85" s="140" t="s">
        <v>43</v>
      </c>
      <c r="B85" s="140"/>
      <c r="C85" s="140"/>
      <c r="D85" s="140"/>
      <c r="E85" s="149"/>
      <c r="F85" s="149"/>
      <c r="G85" s="150" t="str">
        <f t="shared" si="8"/>
        <v/>
      </c>
      <c r="H85" s="150" t="str">
        <f t="shared" si="9"/>
        <v/>
      </c>
      <c r="I85" s="140" t="s">
        <v>43</v>
      </c>
      <c r="J85" s="140"/>
      <c r="K85" s="149"/>
      <c r="L85" s="149"/>
      <c r="M85" s="140"/>
      <c r="N85" s="140"/>
      <c r="O85" s="150" t="str">
        <f t="shared" si="10"/>
        <v xml:space="preserve"> </v>
      </c>
      <c r="P85" s="150" t="str">
        <f t="shared" si="11"/>
        <v xml:space="preserve"> </v>
      </c>
    </row>
    <row r="86" spans="1:16" x14ac:dyDescent="0.2">
      <c r="A86" s="140" t="s">
        <v>44</v>
      </c>
      <c r="B86" s="140"/>
      <c r="C86" s="140"/>
      <c r="D86" s="140"/>
      <c r="E86" s="149"/>
      <c r="F86" s="149"/>
      <c r="G86" s="150" t="str">
        <f t="shared" si="8"/>
        <v/>
      </c>
      <c r="H86" s="150" t="str">
        <f t="shared" si="9"/>
        <v/>
      </c>
      <c r="I86" s="140" t="s">
        <v>44</v>
      </c>
      <c r="J86" s="140"/>
      <c r="K86" s="149"/>
      <c r="L86" s="149"/>
      <c r="M86" s="140"/>
      <c r="N86" s="140"/>
      <c r="O86" s="150" t="str">
        <f t="shared" si="10"/>
        <v xml:space="preserve"> </v>
      </c>
      <c r="P86" s="150" t="str">
        <f t="shared" si="11"/>
        <v xml:space="preserve"> </v>
      </c>
    </row>
    <row r="87" spans="1:16" x14ac:dyDescent="0.2">
      <c r="A87" s="140" t="s">
        <v>475</v>
      </c>
      <c r="B87" s="140"/>
      <c r="C87" s="140"/>
      <c r="D87" s="140"/>
      <c r="E87" s="149"/>
      <c r="F87" s="149"/>
      <c r="G87" s="150" t="str">
        <f t="shared" si="8"/>
        <v/>
      </c>
      <c r="H87" s="150" t="str">
        <f t="shared" si="9"/>
        <v/>
      </c>
      <c r="I87" s="140" t="s">
        <v>475</v>
      </c>
      <c r="J87" s="140"/>
      <c r="K87" s="149"/>
      <c r="L87" s="149"/>
      <c r="M87" s="140"/>
      <c r="N87" s="140"/>
      <c r="O87" s="150" t="str">
        <f t="shared" si="10"/>
        <v xml:space="preserve"> </v>
      </c>
      <c r="P87" s="150" t="str">
        <f t="shared" si="11"/>
        <v xml:space="preserve"> </v>
      </c>
    </row>
    <row r="88" spans="1:16" x14ac:dyDescent="0.2">
      <c r="A88" s="140" t="s">
        <v>476</v>
      </c>
      <c r="B88" s="140"/>
      <c r="C88" s="140"/>
      <c r="D88" s="140"/>
      <c r="E88" s="149"/>
      <c r="F88" s="149"/>
      <c r="G88" s="150" t="str">
        <f t="shared" si="8"/>
        <v/>
      </c>
      <c r="H88" s="150" t="str">
        <f t="shared" si="9"/>
        <v/>
      </c>
      <c r="I88" s="140" t="s">
        <v>476</v>
      </c>
      <c r="J88" s="140"/>
      <c r="K88" s="149"/>
      <c r="L88" s="149"/>
      <c r="M88" s="140"/>
      <c r="N88" s="140"/>
      <c r="O88" s="150" t="str">
        <f t="shared" si="10"/>
        <v xml:space="preserve"> </v>
      </c>
      <c r="P88" s="150" t="str">
        <f t="shared" si="11"/>
        <v xml:space="preserve"> </v>
      </c>
    </row>
    <row r="89" spans="1:16" x14ac:dyDescent="0.2">
      <c r="A89" s="140" t="s">
        <v>477</v>
      </c>
      <c r="B89" s="140"/>
      <c r="C89" s="140"/>
      <c r="D89" s="140"/>
      <c r="E89" s="149"/>
      <c r="F89" s="149"/>
      <c r="G89" s="150" t="str">
        <f t="shared" si="8"/>
        <v/>
      </c>
      <c r="H89" s="150" t="str">
        <f t="shared" si="9"/>
        <v/>
      </c>
      <c r="I89" s="140" t="s">
        <v>477</v>
      </c>
      <c r="J89" s="140"/>
      <c r="K89" s="149"/>
      <c r="L89" s="149"/>
      <c r="M89" s="140"/>
      <c r="N89" s="140"/>
      <c r="O89" s="150" t="str">
        <f t="shared" si="10"/>
        <v xml:space="preserve"> </v>
      </c>
      <c r="P89" s="150" t="str">
        <f t="shared" si="11"/>
        <v xml:space="preserve"> </v>
      </c>
    </row>
    <row r="90" spans="1:16" x14ac:dyDescent="0.2">
      <c r="A90" s="140" t="s">
        <v>478</v>
      </c>
      <c r="B90" s="140"/>
      <c r="C90" s="140"/>
      <c r="D90" s="140"/>
      <c r="E90" s="149"/>
      <c r="F90" s="149"/>
      <c r="G90" s="150" t="str">
        <f t="shared" si="8"/>
        <v/>
      </c>
      <c r="H90" s="150" t="str">
        <f t="shared" si="9"/>
        <v/>
      </c>
      <c r="I90" s="140" t="s">
        <v>478</v>
      </c>
      <c r="J90" s="140"/>
      <c r="K90" s="149"/>
      <c r="L90" s="149"/>
      <c r="M90" s="140"/>
      <c r="N90" s="140"/>
      <c r="O90" s="150" t="str">
        <f t="shared" si="10"/>
        <v xml:space="preserve"> </v>
      </c>
      <c r="P90" s="150" t="str">
        <f t="shared" si="11"/>
        <v xml:space="preserve"> </v>
      </c>
    </row>
    <row r="91" spans="1:16" x14ac:dyDescent="0.2">
      <c r="A91" s="140" t="s">
        <v>479</v>
      </c>
      <c r="B91" s="140"/>
      <c r="C91" s="140"/>
      <c r="D91" s="140"/>
      <c r="E91" s="149"/>
      <c r="F91" s="149"/>
      <c r="G91" s="150" t="str">
        <f t="shared" si="8"/>
        <v/>
      </c>
      <c r="H91" s="150" t="str">
        <f t="shared" si="9"/>
        <v/>
      </c>
      <c r="I91" s="140" t="s">
        <v>479</v>
      </c>
      <c r="J91" s="140"/>
      <c r="K91" s="149"/>
      <c r="L91" s="149"/>
      <c r="M91" s="140"/>
      <c r="N91" s="140"/>
      <c r="O91" s="150" t="str">
        <f t="shared" si="10"/>
        <v xml:space="preserve"> </v>
      </c>
      <c r="P91" s="150" t="str">
        <f t="shared" si="11"/>
        <v xml:space="preserve"> </v>
      </c>
    </row>
    <row r="92" spans="1:16" x14ac:dyDescent="0.2">
      <c r="A92" s="140" t="s">
        <v>480</v>
      </c>
      <c r="B92" s="140"/>
      <c r="C92" s="140"/>
      <c r="D92" s="140"/>
      <c r="E92" s="149"/>
      <c r="F92" s="149"/>
      <c r="G92" s="150" t="str">
        <f t="shared" si="8"/>
        <v/>
      </c>
      <c r="H92" s="150" t="str">
        <f t="shared" si="9"/>
        <v/>
      </c>
      <c r="I92" s="140" t="s">
        <v>480</v>
      </c>
      <c r="J92" s="140"/>
      <c r="K92" s="149"/>
      <c r="L92" s="149"/>
      <c r="M92" s="140"/>
      <c r="N92" s="140"/>
      <c r="O92" s="150" t="str">
        <f t="shared" si="10"/>
        <v xml:space="preserve"> </v>
      </c>
      <c r="P92" s="150" t="str">
        <f t="shared" si="11"/>
        <v xml:space="preserve"> </v>
      </c>
    </row>
    <row r="93" spans="1:16" x14ac:dyDescent="0.2">
      <c r="A93" s="140" t="s">
        <v>481</v>
      </c>
      <c r="B93" s="140"/>
      <c r="C93" s="140"/>
      <c r="D93" s="140"/>
      <c r="E93" s="149"/>
      <c r="F93" s="149"/>
      <c r="G93" s="150" t="str">
        <f t="shared" si="8"/>
        <v/>
      </c>
      <c r="H93" s="150" t="str">
        <f t="shared" si="9"/>
        <v/>
      </c>
      <c r="I93" s="140" t="s">
        <v>481</v>
      </c>
      <c r="J93" s="140"/>
      <c r="K93" s="149"/>
      <c r="L93" s="149"/>
      <c r="M93" s="140"/>
      <c r="N93" s="140"/>
      <c r="O93" s="150" t="str">
        <f t="shared" si="10"/>
        <v xml:space="preserve"> </v>
      </c>
      <c r="P93" s="150" t="str">
        <f t="shared" si="11"/>
        <v xml:space="preserve"> </v>
      </c>
    </row>
    <row r="94" spans="1:16" x14ac:dyDescent="0.2">
      <c r="A94" s="140" t="s">
        <v>482</v>
      </c>
      <c r="B94" s="140"/>
      <c r="C94" s="140"/>
      <c r="D94" s="140"/>
      <c r="E94" s="149"/>
      <c r="F94" s="149"/>
      <c r="G94" s="150" t="str">
        <f t="shared" si="8"/>
        <v/>
      </c>
      <c r="H94" s="150" t="str">
        <f t="shared" si="9"/>
        <v/>
      </c>
      <c r="I94" s="140" t="s">
        <v>482</v>
      </c>
      <c r="J94" s="140"/>
      <c r="K94" s="149"/>
      <c r="L94" s="149"/>
      <c r="M94" s="140"/>
      <c r="N94" s="140"/>
      <c r="O94" s="150" t="str">
        <f t="shared" si="10"/>
        <v xml:space="preserve"> </v>
      </c>
      <c r="P94" s="150" t="str">
        <f t="shared" si="11"/>
        <v xml:space="preserve"> </v>
      </c>
    </row>
    <row r="95" spans="1:16" x14ac:dyDescent="0.2">
      <c r="A95" s="140" t="s">
        <v>483</v>
      </c>
      <c r="B95" s="140"/>
      <c r="C95" s="140"/>
      <c r="D95" s="140"/>
      <c r="E95" s="149"/>
      <c r="F95" s="149"/>
      <c r="G95" s="150" t="str">
        <f t="shared" si="8"/>
        <v/>
      </c>
      <c r="H95" s="150" t="str">
        <f t="shared" si="9"/>
        <v/>
      </c>
      <c r="I95" s="140" t="s">
        <v>483</v>
      </c>
      <c r="J95" s="140"/>
      <c r="K95" s="149"/>
      <c r="L95" s="149"/>
      <c r="M95" s="140"/>
      <c r="N95" s="140"/>
      <c r="O95" s="150" t="str">
        <f t="shared" si="10"/>
        <v xml:space="preserve"> </v>
      </c>
      <c r="P95" s="150" t="str">
        <f t="shared" si="11"/>
        <v xml:space="preserve"> </v>
      </c>
    </row>
    <row r="96" spans="1:16" x14ac:dyDescent="0.2">
      <c r="A96" s="140" t="s">
        <v>484</v>
      </c>
      <c r="B96" s="140"/>
      <c r="C96" s="140"/>
      <c r="D96" s="140"/>
      <c r="E96" s="149"/>
      <c r="F96" s="149"/>
      <c r="G96" s="150" t="str">
        <f t="shared" si="8"/>
        <v/>
      </c>
      <c r="H96" s="150" t="str">
        <f t="shared" si="9"/>
        <v/>
      </c>
      <c r="I96" s="140" t="s">
        <v>484</v>
      </c>
      <c r="J96" s="140"/>
      <c r="K96" s="149"/>
      <c r="L96" s="149"/>
      <c r="M96" s="140"/>
      <c r="N96" s="140"/>
      <c r="O96" s="150" t="str">
        <f t="shared" si="10"/>
        <v xml:space="preserve"> </v>
      </c>
      <c r="P96" s="150" t="str">
        <f t="shared" si="11"/>
        <v xml:space="preserve"> </v>
      </c>
    </row>
    <row r="97" spans="1:16" ht="15" x14ac:dyDescent="0.25">
      <c r="A97" s="147" t="s">
        <v>32</v>
      </c>
      <c r="B97" s="147"/>
      <c r="C97" s="148">
        <f>SUM(C98:C117)</f>
        <v>0</v>
      </c>
      <c r="D97" s="148">
        <f>SUM(D98:D117)</f>
        <v>0</v>
      </c>
      <c r="E97" s="148">
        <f>SUM(E98:E117)</f>
        <v>0</v>
      </c>
      <c r="F97" s="148">
        <f>SUM(F98:F117)</f>
        <v>0</v>
      </c>
      <c r="G97" s="150" t="str">
        <f t="shared" si="0"/>
        <v/>
      </c>
      <c r="H97" s="150" t="str">
        <f t="shared" si="1"/>
        <v/>
      </c>
      <c r="I97" s="147" t="s">
        <v>32</v>
      </c>
      <c r="J97" s="147"/>
      <c r="K97" s="148">
        <f>SUM(K98:K117)</f>
        <v>0</v>
      </c>
      <c r="L97" s="148">
        <f>SUM(L98:L117)</f>
        <v>0</v>
      </c>
      <c r="M97" s="148">
        <f>SUM(M98:M117)</f>
        <v>0</v>
      </c>
      <c r="N97" s="148">
        <f>SUM(N98:N117)</f>
        <v>0</v>
      </c>
      <c r="O97" s="150" t="str">
        <f t="shared" si="2"/>
        <v xml:space="preserve"> </v>
      </c>
      <c r="P97" s="150" t="str">
        <f t="shared" si="3"/>
        <v xml:space="preserve"> </v>
      </c>
    </row>
    <row r="98" spans="1:16" x14ac:dyDescent="0.2">
      <c r="A98" s="140" t="s">
        <v>35</v>
      </c>
      <c r="B98" s="140"/>
      <c r="C98" s="140"/>
      <c r="D98" s="140"/>
      <c r="E98" s="149"/>
      <c r="F98" s="149"/>
      <c r="G98" s="150" t="str">
        <f t="shared" si="0"/>
        <v/>
      </c>
      <c r="H98" s="150" t="str">
        <f t="shared" si="1"/>
        <v/>
      </c>
      <c r="I98" s="140" t="s">
        <v>35</v>
      </c>
      <c r="J98" s="140"/>
      <c r="K98" s="149"/>
      <c r="L98" s="149"/>
      <c r="M98" s="140"/>
      <c r="N98" s="140"/>
      <c r="O98" s="150" t="str">
        <f t="shared" si="2"/>
        <v xml:space="preserve"> </v>
      </c>
      <c r="P98" s="150" t="str">
        <f t="shared" si="3"/>
        <v xml:space="preserve"> </v>
      </c>
    </row>
    <row r="99" spans="1:16" x14ac:dyDescent="0.2">
      <c r="A99" s="140" t="s">
        <v>36</v>
      </c>
      <c r="B99" s="140"/>
      <c r="C99" s="140"/>
      <c r="D99" s="140"/>
      <c r="E99" s="149"/>
      <c r="F99" s="149"/>
      <c r="G99" s="150" t="str">
        <f t="shared" si="0"/>
        <v/>
      </c>
      <c r="H99" s="150" t="str">
        <f t="shared" si="1"/>
        <v/>
      </c>
      <c r="I99" s="140" t="s">
        <v>36</v>
      </c>
      <c r="J99" s="140"/>
      <c r="K99" s="149"/>
      <c r="L99" s="149"/>
      <c r="M99" s="140"/>
      <c r="N99" s="140"/>
      <c r="O99" s="150" t="str">
        <f t="shared" si="2"/>
        <v xml:space="preserve"> </v>
      </c>
      <c r="P99" s="150" t="str">
        <f t="shared" si="3"/>
        <v xml:space="preserve"> </v>
      </c>
    </row>
    <row r="100" spans="1:16" x14ac:dyDescent="0.2">
      <c r="A100" s="140" t="s">
        <v>37</v>
      </c>
      <c r="B100" s="140"/>
      <c r="C100" s="140"/>
      <c r="D100" s="140"/>
      <c r="E100" s="149"/>
      <c r="F100" s="149"/>
      <c r="G100" s="150" t="str">
        <f t="shared" si="0"/>
        <v/>
      </c>
      <c r="H100" s="150" t="str">
        <f t="shared" si="1"/>
        <v/>
      </c>
      <c r="I100" s="140" t="s">
        <v>37</v>
      </c>
      <c r="J100" s="140"/>
      <c r="K100" s="149"/>
      <c r="L100" s="149"/>
      <c r="M100" s="140"/>
      <c r="N100" s="140"/>
      <c r="O100" s="150" t="str">
        <f t="shared" si="2"/>
        <v xml:space="preserve"> </v>
      </c>
      <c r="P100" s="150" t="str">
        <f t="shared" si="3"/>
        <v xml:space="preserve"> </v>
      </c>
    </row>
    <row r="101" spans="1:16" x14ac:dyDescent="0.2">
      <c r="A101" s="140" t="s">
        <v>38</v>
      </c>
      <c r="B101" s="140"/>
      <c r="C101" s="140"/>
      <c r="D101" s="140"/>
      <c r="E101" s="149"/>
      <c r="F101" s="149"/>
      <c r="G101" s="150" t="str">
        <f t="shared" si="0"/>
        <v/>
      </c>
      <c r="H101" s="150" t="str">
        <f t="shared" si="1"/>
        <v/>
      </c>
      <c r="I101" s="140" t="s">
        <v>38</v>
      </c>
      <c r="J101" s="140"/>
      <c r="K101" s="149"/>
      <c r="L101" s="149"/>
      <c r="M101" s="140"/>
      <c r="N101" s="140"/>
      <c r="O101" s="150" t="str">
        <f t="shared" si="2"/>
        <v xml:space="preserve"> </v>
      </c>
      <c r="P101" s="150" t="str">
        <f t="shared" si="3"/>
        <v xml:space="preserve"> </v>
      </c>
    </row>
    <row r="102" spans="1:16" x14ac:dyDescent="0.2">
      <c r="A102" s="140" t="s">
        <v>39</v>
      </c>
      <c r="B102" s="140"/>
      <c r="C102" s="140"/>
      <c r="D102" s="140"/>
      <c r="E102" s="149"/>
      <c r="F102" s="149"/>
      <c r="G102" s="150" t="str">
        <f t="shared" si="0"/>
        <v/>
      </c>
      <c r="H102" s="150" t="str">
        <f t="shared" si="1"/>
        <v/>
      </c>
      <c r="I102" s="140" t="s">
        <v>39</v>
      </c>
      <c r="J102" s="140"/>
      <c r="K102" s="149"/>
      <c r="L102" s="149"/>
      <c r="M102" s="140"/>
      <c r="N102" s="140"/>
      <c r="O102" s="150" t="str">
        <f t="shared" si="2"/>
        <v xml:space="preserve"> </v>
      </c>
      <c r="P102" s="150" t="str">
        <f t="shared" si="3"/>
        <v xml:space="preserve"> </v>
      </c>
    </row>
    <row r="103" spans="1:16" x14ac:dyDescent="0.2">
      <c r="A103" s="140" t="s">
        <v>40</v>
      </c>
      <c r="B103" s="140"/>
      <c r="C103" s="140"/>
      <c r="D103" s="140"/>
      <c r="E103" s="149"/>
      <c r="F103" s="149"/>
      <c r="G103" s="150" t="str">
        <f t="shared" si="0"/>
        <v/>
      </c>
      <c r="H103" s="150" t="str">
        <f t="shared" si="1"/>
        <v/>
      </c>
      <c r="I103" s="140" t="s">
        <v>40</v>
      </c>
      <c r="J103" s="140"/>
      <c r="K103" s="149"/>
      <c r="L103" s="149"/>
      <c r="M103" s="140"/>
      <c r="N103" s="140"/>
      <c r="O103" s="150" t="str">
        <f t="shared" si="2"/>
        <v xml:space="preserve"> </v>
      </c>
      <c r="P103" s="150" t="str">
        <f t="shared" si="3"/>
        <v xml:space="preserve"> </v>
      </c>
    </row>
    <row r="104" spans="1:16" x14ac:dyDescent="0.2">
      <c r="A104" s="140" t="s">
        <v>41</v>
      </c>
      <c r="B104" s="140"/>
      <c r="C104" s="140"/>
      <c r="D104" s="140"/>
      <c r="E104" s="149"/>
      <c r="F104" s="149"/>
      <c r="G104" s="150" t="str">
        <f t="shared" si="0"/>
        <v/>
      </c>
      <c r="H104" s="150" t="str">
        <f t="shared" si="1"/>
        <v/>
      </c>
      <c r="I104" s="140" t="s">
        <v>41</v>
      </c>
      <c r="J104" s="140"/>
      <c r="K104" s="149"/>
      <c r="L104" s="149"/>
      <c r="M104" s="140"/>
      <c r="N104" s="140"/>
      <c r="O104" s="150" t="str">
        <f t="shared" si="2"/>
        <v xml:space="preserve"> </v>
      </c>
      <c r="P104" s="150" t="str">
        <f t="shared" si="3"/>
        <v xml:space="preserve"> </v>
      </c>
    </row>
    <row r="105" spans="1:16" x14ac:dyDescent="0.2">
      <c r="A105" s="140" t="s">
        <v>42</v>
      </c>
      <c r="B105" s="140"/>
      <c r="C105" s="140"/>
      <c r="D105" s="140"/>
      <c r="E105" s="149"/>
      <c r="F105" s="149"/>
      <c r="G105" s="150" t="str">
        <f t="shared" si="0"/>
        <v/>
      </c>
      <c r="H105" s="150" t="str">
        <f t="shared" si="1"/>
        <v/>
      </c>
      <c r="I105" s="140" t="s">
        <v>42</v>
      </c>
      <c r="J105" s="140"/>
      <c r="K105" s="149"/>
      <c r="L105" s="149"/>
      <c r="M105" s="140"/>
      <c r="N105" s="140"/>
      <c r="O105" s="150" t="str">
        <f t="shared" si="2"/>
        <v xml:space="preserve"> </v>
      </c>
      <c r="P105" s="150" t="str">
        <f t="shared" si="3"/>
        <v xml:space="preserve"> </v>
      </c>
    </row>
    <row r="106" spans="1:16" x14ac:dyDescent="0.2">
      <c r="A106" s="140" t="s">
        <v>43</v>
      </c>
      <c r="B106" s="140"/>
      <c r="C106" s="140"/>
      <c r="D106" s="140"/>
      <c r="E106" s="149"/>
      <c r="F106" s="149"/>
      <c r="G106" s="150" t="str">
        <f t="shared" si="0"/>
        <v/>
      </c>
      <c r="H106" s="150" t="str">
        <f t="shared" si="1"/>
        <v/>
      </c>
      <c r="I106" s="140" t="s">
        <v>43</v>
      </c>
      <c r="J106" s="140"/>
      <c r="K106" s="149"/>
      <c r="L106" s="149"/>
      <c r="M106" s="140"/>
      <c r="N106" s="140"/>
      <c r="O106" s="150" t="str">
        <f t="shared" si="2"/>
        <v xml:space="preserve"> </v>
      </c>
      <c r="P106" s="150" t="str">
        <f t="shared" si="3"/>
        <v xml:space="preserve"> </v>
      </c>
    </row>
    <row r="107" spans="1:16" x14ac:dyDescent="0.2">
      <c r="A107" s="140" t="s">
        <v>44</v>
      </c>
      <c r="B107" s="140"/>
      <c r="C107" s="140"/>
      <c r="D107" s="140"/>
      <c r="E107" s="149"/>
      <c r="F107" s="149"/>
      <c r="G107" s="150" t="str">
        <f t="shared" si="0"/>
        <v/>
      </c>
      <c r="H107" s="150" t="str">
        <f t="shared" si="1"/>
        <v/>
      </c>
      <c r="I107" s="140" t="s">
        <v>44</v>
      </c>
      <c r="J107" s="140"/>
      <c r="K107" s="149"/>
      <c r="L107" s="149"/>
      <c r="M107" s="140"/>
      <c r="N107" s="140"/>
      <c r="O107" s="150" t="str">
        <f t="shared" si="2"/>
        <v xml:space="preserve"> </v>
      </c>
      <c r="P107" s="150" t="str">
        <f t="shared" si="3"/>
        <v xml:space="preserve"> </v>
      </c>
    </row>
    <row r="108" spans="1:16" x14ac:dyDescent="0.2">
      <c r="A108" s="140" t="s">
        <v>475</v>
      </c>
      <c r="B108" s="140"/>
      <c r="C108" s="140"/>
      <c r="D108" s="140"/>
      <c r="E108" s="149"/>
      <c r="F108" s="149"/>
      <c r="G108" s="150" t="str">
        <f t="shared" si="0"/>
        <v/>
      </c>
      <c r="H108" s="150" t="str">
        <f t="shared" si="1"/>
        <v/>
      </c>
      <c r="I108" s="140" t="s">
        <v>475</v>
      </c>
      <c r="J108" s="140"/>
      <c r="K108" s="149"/>
      <c r="L108" s="149"/>
      <c r="M108" s="140"/>
      <c r="N108" s="140"/>
      <c r="O108" s="150" t="str">
        <f t="shared" si="2"/>
        <v xml:space="preserve"> </v>
      </c>
      <c r="P108" s="150" t="str">
        <f t="shared" si="3"/>
        <v xml:space="preserve"> </v>
      </c>
    </row>
    <row r="109" spans="1:16" x14ac:dyDescent="0.2">
      <c r="A109" s="140" t="s">
        <v>476</v>
      </c>
      <c r="B109" s="140"/>
      <c r="C109" s="140"/>
      <c r="D109" s="140"/>
      <c r="E109" s="149"/>
      <c r="F109" s="149"/>
      <c r="G109" s="150" t="str">
        <f t="shared" si="0"/>
        <v/>
      </c>
      <c r="H109" s="150" t="str">
        <f t="shared" si="1"/>
        <v/>
      </c>
      <c r="I109" s="140" t="s">
        <v>476</v>
      </c>
      <c r="J109" s="140"/>
      <c r="K109" s="149"/>
      <c r="L109" s="149"/>
      <c r="M109" s="140"/>
      <c r="N109" s="140"/>
      <c r="O109" s="150" t="str">
        <f t="shared" si="2"/>
        <v xml:space="preserve"> </v>
      </c>
      <c r="P109" s="150" t="str">
        <f t="shared" si="3"/>
        <v xml:space="preserve"> </v>
      </c>
    </row>
    <row r="110" spans="1:16" x14ac:dyDescent="0.2">
      <c r="A110" s="140" t="s">
        <v>477</v>
      </c>
      <c r="B110" s="140"/>
      <c r="C110" s="140"/>
      <c r="D110" s="140"/>
      <c r="E110" s="149"/>
      <c r="F110" s="149"/>
      <c r="G110" s="150" t="str">
        <f t="shared" si="0"/>
        <v/>
      </c>
      <c r="H110" s="150" t="str">
        <f t="shared" si="1"/>
        <v/>
      </c>
      <c r="I110" s="140" t="s">
        <v>477</v>
      </c>
      <c r="J110" s="140"/>
      <c r="K110" s="149"/>
      <c r="L110" s="149"/>
      <c r="M110" s="140"/>
      <c r="N110" s="140"/>
      <c r="O110" s="150" t="str">
        <f t="shared" si="2"/>
        <v xml:space="preserve"> </v>
      </c>
      <c r="P110" s="150" t="str">
        <f t="shared" si="3"/>
        <v xml:space="preserve"> </v>
      </c>
    </row>
    <row r="111" spans="1:16" x14ac:dyDescent="0.2">
      <c r="A111" s="140" t="s">
        <v>478</v>
      </c>
      <c r="B111" s="140"/>
      <c r="C111" s="140"/>
      <c r="D111" s="140"/>
      <c r="E111" s="149"/>
      <c r="F111" s="149"/>
      <c r="G111" s="150" t="str">
        <f t="shared" si="0"/>
        <v/>
      </c>
      <c r="H111" s="150" t="str">
        <f t="shared" si="1"/>
        <v/>
      </c>
      <c r="I111" s="140" t="s">
        <v>478</v>
      </c>
      <c r="J111" s="140"/>
      <c r="K111" s="149"/>
      <c r="L111" s="149"/>
      <c r="M111" s="140"/>
      <c r="N111" s="140"/>
      <c r="O111" s="150" t="str">
        <f t="shared" si="2"/>
        <v xml:space="preserve"> </v>
      </c>
      <c r="P111" s="150" t="str">
        <f t="shared" si="3"/>
        <v xml:space="preserve"> </v>
      </c>
    </row>
    <row r="112" spans="1:16" x14ac:dyDescent="0.2">
      <c r="A112" s="140" t="s">
        <v>479</v>
      </c>
      <c r="B112" s="140"/>
      <c r="C112" s="140"/>
      <c r="D112" s="140"/>
      <c r="E112" s="149"/>
      <c r="F112" s="149"/>
      <c r="G112" s="150" t="str">
        <f t="shared" si="0"/>
        <v/>
      </c>
      <c r="H112" s="150" t="str">
        <f t="shared" si="1"/>
        <v/>
      </c>
      <c r="I112" s="140" t="s">
        <v>479</v>
      </c>
      <c r="J112" s="140"/>
      <c r="K112" s="149"/>
      <c r="L112" s="149"/>
      <c r="M112" s="140"/>
      <c r="N112" s="140"/>
      <c r="O112" s="150" t="str">
        <f t="shared" si="2"/>
        <v xml:space="preserve"> </v>
      </c>
      <c r="P112" s="150" t="str">
        <f t="shared" si="3"/>
        <v xml:space="preserve"> </v>
      </c>
    </row>
    <row r="113" spans="1:16" x14ac:dyDescent="0.2">
      <c r="A113" s="140" t="s">
        <v>480</v>
      </c>
      <c r="B113" s="140"/>
      <c r="C113" s="140"/>
      <c r="D113" s="140"/>
      <c r="E113" s="149"/>
      <c r="F113" s="149"/>
      <c r="G113" s="150" t="str">
        <f t="shared" si="0"/>
        <v/>
      </c>
      <c r="H113" s="150" t="str">
        <f t="shared" si="1"/>
        <v/>
      </c>
      <c r="I113" s="140" t="s">
        <v>480</v>
      </c>
      <c r="J113" s="140"/>
      <c r="K113" s="149"/>
      <c r="L113" s="149"/>
      <c r="M113" s="140"/>
      <c r="N113" s="140"/>
      <c r="O113" s="150" t="str">
        <f t="shared" si="2"/>
        <v xml:space="preserve"> </v>
      </c>
      <c r="P113" s="150" t="str">
        <f t="shared" si="3"/>
        <v xml:space="preserve"> </v>
      </c>
    </row>
    <row r="114" spans="1:16" x14ac:dyDescent="0.2">
      <c r="A114" s="140" t="s">
        <v>481</v>
      </c>
      <c r="B114" s="140"/>
      <c r="C114" s="140"/>
      <c r="D114" s="140"/>
      <c r="E114" s="149"/>
      <c r="F114" s="149"/>
      <c r="G114" s="150" t="str">
        <f t="shared" si="0"/>
        <v/>
      </c>
      <c r="H114" s="150" t="str">
        <f t="shared" si="1"/>
        <v/>
      </c>
      <c r="I114" s="140" t="s">
        <v>481</v>
      </c>
      <c r="J114" s="140"/>
      <c r="K114" s="149"/>
      <c r="L114" s="149"/>
      <c r="M114" s="140"/>
      <c r="N114" s="140"/>
      <c r="O114" s="150" t="str">
        <f t="shared" si="2"/>
        <v xml:space="preserve"> </v>
      </c>
      <c r="P114" s="150" t="str">
        <f t="shared" si="3"/>
        <v xml:space="preserve"> </v>
      </c>
    </row>
    <row r="115" spans="1:16" x14ac:dyDescent="0.2">
      <c r="A115" s="140" t="s">
        <v>482</v>
      </c>
      <c r="B115" s="140"/>
      <c r="C115" s="140"/>
      <c r="D115" s="140"/>
      <c r="E115" s="149"/>
      <c r="F115" s="149"/>
      <c r="G115" s="150" t="str">
        <f t="shared" si="0"/>
        <v/>
      </c>
      <c r="H115" s="150" t="str">
        <f t="shared" si="1"/>
        <v/>
      </c>
      <c r="I115" s="140" t="s">
        <v>482</v>
      </c>
      <c r="J115" s="140"/>
      <c r="K115" s="149"/>
      <c r="L115" s="149"/>
      <c r="M115" s="140"/>
      <c r="N115" s="140"/>
      <c r="O115" s="150" t="str">
        <f t="shared" si="2"/>
        <v xml:space="preserve"> </v>
      </c>
      <c r="P115" s="150" t="str">
        <f t="shared" si="3"/>
        <v xml:space="preserve"> </v>
      </c>
    </row>
    <row r="116" spans="1:16" x14ac:dyDescent="0.2">
      <c r="A116" s="140" t="s">
        <v>483</v>
      </c>
      <c r="B116" s="140"/>
      <c r="C116" s="140"/>
      <c r="D116" s="140"/>
      <c r="E116" s="149"/>
      <c r="F116" s="149"/>
      <c r="G116" s="150" t="str">
        <f t="shared" si="0"/>
        <v/>
      </c>
      <c r="H116" s="150" t="str">
        <f t="shared" si="1"/>
        <v/>
      </c>
      <c r="I116" s="140" t="s">
        <v>483</v>
      </c>
      <c r="J116" s="140"/>
      <c r="K116" s="149"/>
      <c r="L116" s="149"/>
      <c r="M116" s="140"/>
      <c r="N116" s="140"/>
      <c r="O116" s="150" t="str">
        <f t="shared" si="2"/>
        <v xml:space="preserve"> </v>
      </c>
      <c r="P116" s="150" t="str">
        <f t="shared" si="3"/>
        <v xml:space="preserve"> </v>
      </c>
    </row>
    <row r="117" spans="1:16" x14ac:dyDescent="0.2">
      <c r="A117" s="140" t="s">
        <v>484</v>
      </c>
      <c r="B117" s="140"/>
      <c r="C117" s="140"/>
      <c r="D117" s="140"/>
      <c r="E117" s="149"/>
      <c r="F117" s="149"/>
      <c r="G117" s="150" t="str">
        <f t="shared" ref="G117:G159" si="12">IFERROR(C117/E117,"")</f>
        <v/>
      </c>
      <c r="H117" s="150" t="str">
        <f t="shared" ref="H117:H159" si="13">IFERROR(D117/F117,"")</f>
        <v/>
      </c>
      <c r="I117" s="140" t="s">
        <v>484</v>
      </c>
      <c r="J117" s="140"/>
      <c r="K117" s="149"/>
      <c r="L117" s="149"/>
      <c r="M117" s="140"/>
      <c r="N117" s="140"/>
      <c r="O117" s="150" t="str">
        <f t="shared" ref="O117:O159" si="14">IFERROR(K117/M117," ")</f>
        <v xml:space="preserve"> </v>
      </c>
      <c r="P117" s="150" t="str">
        <f t="shared" ref="P117:P159" si="15">IFERROR(L117/N117," ")</f>
        <v xml:space="preserve"> </v>
      </c>
    </row>
    <row r="118" spans="1:16" ht="15" x14ac:dyDescent="0.25">
      <c r="A118" s="147" t="s">
        <v>32</v>
      </c>
      <c r="B118" s="147"/>
      <c r="C118" s="148">
        <f>SUM(C119:C138)</f>
        <v>0</v>
      </c>
      <c r="D118" s="148">
        <f>SUM(D119:D138)</f>
        <v>0</v>
      </c>
      <c r="E118" s="148">
        <f>SUM(E119:E138)</f>
        <v>0</v>
      </c>
      <c r="F118" s="148">
        <f>SUM(F119:F138)</f>
        <v>0</v>
      </c>
      <c r="G118" s="150" t="str">
        <f t="shared" si="12"/>
        <v/>
      </c>
      <c r="H118" s="150" t="str">
        <f t="shared" si="13"/>
        <v/>
      </c>
      <c r="I118" s="147" t="s">
        <v>32</v>
      </c>
      <c r="J118" s="147"/>
      <c r="K118" s="148">
        <f>SUM(K119:K138)</f>
        <v>0</v>
      </c>
      <c r="L118" s="148">
        <f>SUM(L119:L138)</f>
        <v>0</v>
      </c>
      <c r="M118" s="148">
        <f>SUM(M119:M138)</f>
        <v>0</v>
      </c>
      <c r="N118" s="148">
        <f>SUM(N119:N138)</f>
        <v>0</v>
      </c>
      <c r="O118" s="150" t="str">
        <f t="shared" si="14"/>
        <v xml:space="preserve"> </v>
      </c>
      <c r="P118" s="150" t="str">
        <f t="shared" si="15"/>
        <v xml:space="preserve"> </v>
      </c>
    </row>
    <row r="119" spans="1:16" x14ac:dyDescent="0.2">
      <c r="A119" s="140" t="s">
        <v>35</v>
      </c>
      <c r="B119" s="140"/>
      <c r="C119" s="140"/>
      <c r="D119" s="140"/>
      <c r="E119" s="149"/>
      <c r="F119" s="149"/>
      <c r="G119" s="150" t="str">
        <f t="shared" si="12"/>
        <v/>
      </c>
      <c r="H119" s="150" t="str">
        <f t="shared" si="13"/>
        <v/>
      </c>
      <c r="I119" s="140" t="s">
        <v>35</v>
      </c>
      <c r="J119" s="140"/>
      <c r="K119" s="149"/>
      <c r="L119" s="149"/>
      <c r="M119" s="140"/>
      <c r="N119" s="140"/>
      <c r="O119" s="150" t="str">
        <f t="shared" si="14"/>
        <v xml:space="preserve"> </v>
      </c>
      <c r="P119" s="150" t="str">
        <f t="shared" si="15"/>
        <v xml:space="preserve"> </v>
      </c>
    </row>
    <row r="120" spans="1:16" x14ac:dyDescent="0.2">
      <c r="A120" s="140" t="s">
        <v>36</v>
      </c>
      <c r="B120" s="140"/>
      <c r="C120" s="140"/>
      <c r="D120" s="140"/>
      <c r="E120" s="149"/>
      <c r="F120" s="149"/>
      <c r="G120" s="150" t="str">
        <f t="shared" si="12"/>
        <v/>
      </c>
      <c r="H120" s="150" t="str">
        <f t="shared" si="13"/>
        <v/>
      </c>
      <c r="I120" s="140" t="s">
        <v>36</v>
      </c>
      <c r="J120" s="140"/>
      <c r="K120" s="149"/>
      <c r="L120" s="149"/>
      <c r="M120" s="140"/>
      <c r="N120" s="140"/>
      <c r="O120" s="150" t="str">
        <f t="shared" si="14"/>
        <v xml:space="preserve"> </v>
      </c>
      <c r="P120" s="150" t="str">
        <f t="shared" si="15"/>
        <v xml:space="preserve"> </v>
      </c>
    </row>
    <row r="121" spans="1:16" x14ac:dyDescent="0.2">
      <c r="A121" s="140" t="s">
        <v>37</v>
      </c>
      <c r="B121" s="140"/>
      <c r="C121" s="140"/>
      <c r="D121" s="140"/>
      <c r="E121" s="149"/>
      <c r="F121" s="149"/>
      <c r="G121" s="150" t="str">
        <f t="shared" si="12"/>
        <v/>
      </c>
      <c r="H121" s="150" t="str">
        <f t="shared" si="13"/>
        <v/>
      </c>
      <c r="I121" s="140" t="s">
        <v>37</v>
      </c>
      <c r="J121" s="140"/>
      <c r="K121" s="149"/>
      <c r="L121" s="149"/>
      <c r="M121" s="140"/>
      <c r="N121" s="140"/>
      <c r="O121" s="150" t="str">
        <f t="shared" si="14"/>
        <v xml:space="preserve"> </v>
      </c>
      <c r="P121" s="150" t="str">
        <f t="shared" si="15"/>
        <v xml:space="preserve"> </v>
      </c>
    </row>
    <row r="122" spans="1:16" x14ac:dyDescent="0.2">
      <c r="A122" s="140" t="s">
        <v>38</v>
      </c>
      <c r="B122" s="140"/>
      <c r="C122" s="140"/>
      <c r="D122" s="140"/>
      <c r="E122" s="149"/>
      <c r="F122" s="149"/>
      <c r="G122" s="150" t="str">
        <f t="shared" si="12"/>
        <v/>
      </c>
      <c r="H122" s="150" t="str">
        <f t="shared" si="13"/>
        <v/>
      </c>
      <c r="I122" s="140" t="s">
        <v>38</v>
      </c>
      <c r="J122" s="140"/>
      <c r="K122" s="149"/>
      <c r="L122" s="149"/>
      <c r="M122" s="140"/>
      <c r="N122" s="140"/>
      <c r="O122" s="150" t="str">
        <f t="shared" si="14"/>
        <v xml:space="preserve"> </v>
      </c>
      <c r="P122" s="150" t="str">
        <f t="shared" si="15"/>
        <v xml:space="preserve"> </v>
      </c>
    </row>
    <row r="123" spans="1:16" x14ac:dyDescent="0.2">
      <c r="A123" s="140" t="s">
        <v>39</v>
      </c>
      <c r="B123" s="140"/>
      <c r="C123" s="140"/>
      <c r="D123" s="140"/>
      <c r="E123" s="149"/>
      <c r="F123" s="149"/>
      <c r="G123" s="150" t="str">
        <f t="shared" si="12"/>
        <v/>
      </c>
      <c r="H123" s="150" t="str">
        <f t="shared" si="13"/>
        <v/>
      </c>
      <c r="I123" s="140" t="s">
        <v>39</v>
      </c>
      <c r="J123" s="140"/>
      <c r="K123" s="149"/>
      <c r="L123" s="149"/>
      <c r="M123" s="140"/>
      <c r="N123" s="140"/>
      <c r="O123" s="150" t="str">
        <f t="shared" si="14"/>
        <v xml:space="preserve"> </v>
      </c>
      <c r="P123" s="150" t="str">
        <f t="shared" si="15"/>
        <v xml:space="preserve"> </v>
      </c>
    </row>
    <row r="124" spans="1:16" x14ac:dyDescent="0.2">
      <c r="A124" s="140" t="s">
        <v>40</v>
      </c>
      <c r="B124" s="140"/>
      <c r="C124" s="140"/>
      <c r="D124" s="140"/>
      <c r="E124" s="149"/>
      <c r="F124" s="149"/>
      <c r="G124" s="150" t="str">
        <f t="shared" si="12"/>
        <v/>
      </c>
      <c r="H124" s="150" t="str">
        <f t="shared" si="13"/>
        <v/>
      </c>
      <c r="I124" s="140" t="s">
        <v>40</v>
      </c>
      <c r="J124" s="140"/>
      <c r="K124" s="149"/>
      <c r="L124" s="149"/>
      <c r="M124" s="140"/>
      <c r="N124" s="140"/>
      <c r="O124" s="150" t="str">
        <f t="shared" si="14"/>
        <v xml:space="preserve"> </v>
      </c>
      <c r="P124" s="150" t="str">
        <f t="shared" si="15"/>
        <v xml:space="preserve"> </v>
      </c>
    </row>
    <row r="125" spans="1:16" x14ac:dyDescent="0.2">
      <c r="A125" s="140" t="s">
        <v>41</v>
      </c>
      <c r="B125" s="140"/>
      <c r="C125" s="140"/>
      <c r="D125" s="140"/>
      <c r="E125" s="149"/>
      <c r="F125" s="149"/>
      <c r="G125" s="150" t="str">
        <f t="shared" si="12"/>
        <v/>
      </c>
      <c r="H125" s="150" t="str">
        <f t="shared" si="13"/>
        <v/>
      </c>
      <c r="I125" s="140" t="s">
        <v>41</v>
      </c>
      <c r="J125" s="140"/>
      <c r="K125" s="149"/>
      <c r="L125" s="149"/>
      <c r="M125" s="140"/>
      <c r="N125" s="140"/>
      <c r="O125" s="150" t="str">
        <f t="shared" si="14"/>
        <v xml:space="preserve"> </v>
      </c>
      <c r="P125" s="150" t="str">
        <f t="shared" si="15"/>
        <v xml:space="preserve"> </v>
      </c>
    </row>
    <row r="126" spans="1:16" x14ac:dyDescent="0.2">
      <c r="A126" s="140" t="s">
        <v>42</v>
      </c>
      <c r="B126" s="140"/>
      <c r="C126" s="140"/>
      <c r="D126" s="140"/>
      <c r="E126" s="149"/>
      <c r="F126" s="149"/>
      <c r="G126" s="150" t="str">
        <f t="shared" si="12"/>
        <v/>
      </c>
      <c r="H126" s="150" t="str">
        <f t="shared" si="13"/>
        <v/>
      </c>
      <c r="I126" s="140" t="s">
        <v>42</v>
      </c>
      <c r="J126" s="140"/>
      <c r="K126" s="149"/>
      <c r="L126" s="149"/>
      <c r="M126" s="140"/>
      <c r="N126" s="140"/>
      <c r="O126" s="150" t="str">
        <f t="shared" si="14"/>
        <v xml:space="preserve"> </v>
      </c>
      <c r="P126" s="150" t="str">
        <f t="shared" si="15"/>
        <v xml:space="preserve"> </v>
      </c>
    </row>
    <row r="127" spans="1:16" x14ac:dyDescent="0.2">
      <c r="A127" s="140" t="s">
        <v>43</v>
      </c>
      <c r="B127" s="140"/>
      <c r="C127" s="140"/>
      <c r="D127" s="140"/>
      <c r="E127" s="149"/>
      <c r="F127" s="149"/>
      <c r="G127" s="150" t="str">
        <f t="shared" si="12"/>
        <v/>
      </c>
      <c r="H127" s="150" t="str">
        <f t="shared" si="13"/>
        <v/>
      </c>
      <c r="I127" s="140" t="s">
        <v>43</v>
      </c>
      <c r="J127" s="140"/>
      <c r="K127" s="149"/>
      <c r="L127" s="149"/>
      <c r="M127" s="140"/>
      <c r="N127" s="140"/>
      <c r="O127" s="150" t="str">
        <f t="shared" si="14"/>
        <v xml:space="preserve"> </v>
      </c>
      <c r="P127" s="150" t="str">
        <f t="shared" si="15"/>
        <v xml:space="preserve"> </v>
      </c>
    </row>
    <row r="128" spans="1:16" x14ac:dyDescent="0.2">
      <c r="A128" s="140" t="s">
        <v>44</v>
      </c>
      <c r="B128" s="140"/>
      <c r="C128" s="140"/>
      <c r="D128" s="140"/>
      <c r="E128" s="149"/>
      <c r="F128" s="149"/>
      <c r="G128" s="150" t="str">
        <f t="shared" si="12"/>
        <v/>
      </c>
      <c r="H128" s="150" t="str">
        <f t="shared" si="13"/>
        <v/>
      </c>
      <c r="I128" s="140" t="s">
        <v>44</v>
      </c>
      <c r="J128" s="140"/>
      <c r="K128" s="149"/>
      <c r="L128" s="149"/>
      <c r="M128" s="140"/>
      <c r="N128" s="140"/>
      <c r="O128" s="150" t="str">
        <f t="shared" si="14"/>
        <v xml:space="preserve"> </v>
      </c>
      <c r="P128" s="150" t="str">
        <f t="shared" si="15"/>
        <v xml:space="preserve"> </v>
      </c>
    </row>
    <row r="129" spans="1:16" x14ac:dyDescent="0.2">
      <c r="A129" s="140" t="s">
        <v>475</v>
      </c>
      <c r="B129" s="140"/>
      <c r="C129" s="140"/>
      <c r="D129" s="140"/>
      <c r="E129" s="149"/>
      <c r="F129" s="149"/>
      <c r="G129" s="150" t="str">
        <f t="shared" si="12"/>
        <v/>
      </c>
      <c r="H129" s="150" t="str">
        <f t="shared" si="13"/>
        <v/>
      </c>
      <c r="I129" s="140" t="s">
        <v>475</v>
      </c>
      <c r="J129" s="140"/>
      <c r="K129" s="149"/>
      <c r="L129" s="149"/>
      <c r="M129" s="140"/>
      <c r="N129" s="140"/>
      <c r="O129" s="150" t="str">
        <f t="shared" si="14"/>
        <v xml:space="preserve"> </v>
      </c>
      <c r="P129" s="150" t="str">
        <f t="shared" si="15"/>
        <v xml:space="preserve"> </v>
      </c>
    </row>
    <row r="130" spans="1:16" x14ac:dyDescent="0.2">
      <c r="A130" s="140" t="s">
        <v>476</v>
      </c>
      <c r="B130" s="140"/>
      <c r="C130" s="140"/>
      <c r="D130" s="140"/>
      <c r="E130" s="149"/>
      <c r="F130" s="149"/>
      <c r="G130" s="150" t="str">
        <f t="shared" si="12"/>
        <v/>
      </c>
      <c r="H130" s="150" t="str">
        <f t="shared" si="13"/>
        <v/>
      </c>
      <c r="I130" s="140" t="s">
        <v>476</v>
      </c>
      <c r="J130" s="140"/>
      <c r="K130" s="149"/>
      <c r="L130" s="149"/>
      <c r="M130" s="140"/>
      <c r="N130" s="140"/>
      <c r="O130" s="150" t="str">
        <f t="shared" si="14"/>
        <v xml:space="preserve"> </v>
      </c>
      <c r="P130" s="150" t="str">
        <f t="shared" si="15"/>
        <v xml:space="preserve"> </v>
      </c>
    </row>
    <row r="131" spans="1:16" x14ac:dyDescent="0.2">
      <c r="A131" s="140" t="s">
        <v>477</v>
      </c>
      <c r="B131" s="140"/>
      <c r="C131" s="140"/>
      <c r="D131" s="140"/>
      <c r="E131" s="149"/>
      <c r="F131" s="149"/>
      <c r="G131" s="150" t="str">
        <f t="shared" si="12"/>
        <v/>
      </c>
      <c r="H131" s="150" t="str">
        <f t="shared" si="13"/>
        <v/>
      </c>
      <c r="I131" s="140" t="s">
        <v>477</v>
      </c>
      <c r="J131" s="140"/>
      <c r="K131" s="149"/>
      <c r="L131" s="149"/>
      <c r="M131" s="140"/>
      <c r="N131" s="140"/>
      <c r="O131" s="150" t="str">
        <f t="shared" si="14"/>
        <v xml:space="preserve"> </v>
      </c>
      <c r="P131" s="150" t="str">
        <f t="shared" si="15"/>
        <v xml:space="preserve"> </v>
      </c>
    </row>
    <row r="132" spans="1:16" x14ac:dyDescent="0.2">
      <c r="A132" s="140" t="s">
        <v>478</v>
      </c>
      <c r="B132" s="140"/>
      <c r="C132" s="140"/>
      <c r="D132" s="140"/>
      <c r="E132" s="149"/>
      <c r="F132" s="149"/>
      <c r="G132" s="150" t="str">
        <f t="shared" si="12"/>
        <v/>
      </c>
      <c r="H132" s="150" t="str">
        <f t="shared" si="13"/>
        <v/>
      </c>
      <c r="I132" s="140" t="s">
        <v>478</v>
      </c>
      <c r="J132" s="140"/>
      <c r="K132" s="149"/>
      <c r="L132" s="149"/>
      <c r="M132" s="140"/>
      <c r="N132" s="140"/>
      <c r="O132" s="150" t="str">
        <f t="shared" si="14"/>
        <v xml:space="preserve"> </v>
      </c>
      <c r="P132" s="150" t="str">
        <f t="shared" si="15"/>
        <v xml:space="preserve"> </v>
      </c>
    </row>
    <row r="133" spans="1:16" x14ac:dyDescent="0.2">
      <c r="A133" s="140" t="s">
        <v>479</v>
      </c>
      <c r="B133" s="140"/>
      <c r="C133" s="140"/>
      <c r="D133" s="140"/>
      <c r="E133" s="149"/>
      <c r="F133" s="149"/>
      <c r="G133" s="150" t="str">
        <f t="shared" si="12"/>
        <v/>
      </c>
      <c r="H133" s="150" t="str">
        <f t="shared" si="13"/>
        <v/>
      </c>
      <c r="I133" s="140" t="s">
        <v>479</v>
      </c>
      <c r="J133" s="140"/>
      <c r="K133" s="149"/>
      <c r="L133" s="149"/>
      <c r="M133" s="140"/>
      <c r="N133" s="140"/>
      <c r="O133" s="150" t="str">
        <f t="shared" si="14"/>
        <v xml:space="preserve"> </v>
      </c>
      <c r="P133" s="150" t="str">
        <f t="shared" si="15"/>
        <v xml:space="preserve"> </v>
      </c>
    </row>
    <row r="134" spans="1:16" x14ac:dyDescent="0.2">
      <c r="A134" s="140" t="s">
        <v>480</v>
      </c>
      <c r="B134" s="140"/>
      <c r="C134" s="140"/>
      <c r="D134" s="140"/>
      <c r="E134" s="149"/>
      <c r="F134" s="149"/>
      <c r="G134" s="150" t="str">
        <f t="shared" si="12"/>
        <v/>
      </c>
      <c r="H134" s="150" t="str">
        <f t="shared" si="13"/>
        <v/>
      </c>
      <c r="I134" s="140" t="s">
        <v>480</v>
      </c>
      <c r="J134" s="140"/>
      <c r="K134" s="149"/>
      <c r="L134" s="149"/>
      <c r="M134" s="140"/>
      <c r="N134" s="140"/>
      <c r="O134" s="150" t="str">
        <f t="shared" si="14"/>
        <v xml:space="preserve"> </v>
      </c>
      <c r="P134" s="150" t="str">
        <f t="shared" si="15"/>
        <v xml:space="preserve"> </v>
      </c>
    </row>
    <row r="135" spans="1:16" x14ac:dyDescent="0.2">
      <c r="A135" s="140" t="s">
        <v>481</v>
      </c>
      <c r="B135" s="140"/>
      <c r="C135" s="140"/>
      <c r="D135" s="140"/>
      <c r="E135" s="149"/>
      <c r="F135" s="149"/>
      <c r="G135" s="150" t="str">
        <f t="shared" si="12"/>
        <v/>
      </c>
      <c r="H135" s="150" t="str">
        <f t="shared" si="13"/>
        <v/>
      </c>
      <c r="I135" s="140" t="s">
        <v>481</v>
      </c>
      <c r="J135" s="140"/>
      <c r="K135" s="149"/>
      <c r="L135" s="149"/>
      <c r="M135" s="140"/>
      <c r="N135" s="140"/>
      <c r="O135" s="150" t="str">
        <f t="shared" si="14"/>
        <v xml:space="preserve"> </v>
      </c>
      <c r="P135" s="150" t="str">
        <f t="shared" si="15"/>
        <v xml:space="preserve"> </v>
      </c>
    </row>
    <row r="136" spans="1:16" x14ac:dyDescent="0.2">
      <c r="A136" s="140" t="s">
        <v>482</v>
      </c>
      <c r="B136" s="140"/>
      <c r="C136" s="140"/>
      <c r="D136" s="140"/>
      <c r="E136" s="149"/>
      <c r="F136" s="149"/>
      <c r="G136" s="150" t="str">
        <f t="shared" si="12"/>
        <v/>
      </c>
      <c r="H136" s="150" t="str">
        <f t="shared" si="13"/>
        <v/>
      </c>
      <c r="I136" s="140" t="s">
        <v>482</v>
      </c>
      <c r="J136" s="140"/>
      <c r="K136" s="149"/>
      <c r="L136" s="149"/>
      <c r="M136" s="140"/>
      <c r="N136" s="140"/>
      <c r="O136" s="150" t="str">
        <f t="shared" si="14"/>
        <v xml:space="preserve"> </v>
      </c>
      <c r="P136" s="150" t="str">
        <f t="shared" si="15"/>
        <v xml:space="preserve"> </v>
      </c>
    </row>
    <row r="137" spans="1:16" x14ac:dyDescent="0.2">
      <c r="A137" s="140" t="s">
        <v>483</v>
      </c>
      <c r="B137" s="140"/>
      <c r="C137" s="140"/>
      <c r="D137" s="140"/>
      <c r="E137" s="149"/>
      <c r="F137" s="149"/>
      <c r="G137" s="150" t="str">
        <f t="shared" si="12"/>
        <v/>
      </c>
      <c r="H137" s="150" t="str">
        <f t="shared" si="13"/>
        <v/>
      </c>
      <c r="I137" s="140" t="s">
        <v>483</v>
      </c>
      <c r="J137" s="140"/>
      <c r="K137" s="149"/>
      <c r="L137" s="149"/>
      <c r="M137" s="140"/>
      <c r="N137" s="140"/>
      <c r="O137" s="150" t="str">
        <f t="shared" si="14"/>
        <v xml:space="preserve"> </v>
      </c>
      <c r="P137" s="150" t="str">
        <f t="shared" si="15"/>
        <v xml:space="preserve"> </v>
      </c>
    </row>
    <row r="138" spans="1:16" x14ac:dyDescent="0.2">
      <c r="A138" s="140" t="s">
        <v>484</v>
      </c>
      <c r="B138" s="140"/>
      <c r="C138" s="140"/>
      <c r="D138" s="140"/>
      <c r="E138" s="149"/>
      <c r="F138" s="149"/>
      <c r="G138" s="150" t="str">
        <f t="shared" si="12"/>
        <v/>
      </c>
      <c r="H138" s="150" t="str">
        <f t="shared" si="13"/>
        <v/>
      </c>
      <c r="I138" s="140" t="s">
        <v>484</v>
      </c>
      <c r="J138" s="140"/>
      <c r="K138" s="149"/>
      <c r="L138" s="149"/>
      <c r="M138" s="140"/>
      <c r="N138" s="140"/>
      <c r="O138" s="150" t="str">
        <f t="shared" si="14"/>
        <v xml:space="preserve"> </v>
      </c>
      <c r="P138" s="150" t="str">
        <f t="shared" si="15"/>
        <v xml:space="preserve"> </v>
      </c>
    </row>
    <row r="139" spans="1:16" ht="15" x14ac:dyDescent="0.25">
      <c r="A139" s="147" t="s">
        <v>32</v>
      </c>
      <c r="B139" s="147"/>
      <c r="C139" s="148">
        <f>SUM(C140:C159)</f>
        <v>0</v>
      </c>
      <c r="D139" s="148">
        <f>SUM(D140:D159)</f>
        <v>0</v>
      </c>
      <c r="E139" s="148">
        <f>SUM(E140:E159)</f>
        <v>0</v>
      </c>
      <c r="F139" s="148">
        <f>SUM(F140:F159)</f>
        <v>0</v>
      </c>
      <c r="G139" s="150" t="str">
        <f t="shared" si="12"/>
        <v/>
      </c>
      <c r="H139" s="150" t="str">
        <f t="shared" si="13"/>
        <v/>
      </c>
      <c r="I139" s="147" t="s">
        <v>32</v>
      </c>
      <c r="J139" s="147"/>
      <c r="K139" s="148">
        <f>SUM(K140:K159)</f>
        <v>0</v>
      </c>
      <c r="L139" s="148">
        <f>SUM(L140:L159)</f>
        <v>0</v>
      </c>
      <c r="M139" s="148">
        <f>SUM(M140:M159)</f>
        <v>0</v>
      </c>
      <c r="N139" s="148">
        <f>SUM(N140:N159)</f>
        <v>0</v>
      </c>
      <c r="O139" s="150" t="str">
        <f t="shared" si="14"/>
        <v xml:space="preserve"> </v>
      </c>
      <c r="P139" s="150" t="str">
        <f t="shared" si="15"/>
        <v xml:space="preserve"> </v>
      </c>
    </row>
    <row r="140" spans="1:16" x14ac:dyDescent="0.2">
      <c r="A140" s="140" t="s">
        <v>35</v>
      </c>
      <c r="B140" s="140"/>
      <c r="C140" s="140"/>
      <c r="D140" s="140"/>
      <c r="E140" s="149"/>
      <c r="F140" s="149"/>
      <c r="G140" s="150" t="str">
        <f t="shared" si="12"/>
        <v/>
      </c>
      <c r="H140" s="150" t="str">
        <f t="shared" si="13"/>
        <v/>
      </c>
      <c r="I140" s="140" t="s">
        <v>35</v>
      </c>
      <c r="J140" s="140"/>
      <c r="K140" s="149"/>
      <c r="L140" s="149"/>
      <c r="M140" s="140"/>
      <c r="N140" s="140"/>
      <c r="O140" s="150" t="str">
        <f t="shared" si="14"/>
        <v xml:space="preserve"> </v>
      </c>
      <c r="P140" s="150" t="str">
        <f t="shared" si="15"/>
        <v xml:space="preserve"> </v>
      </c>
    </row>
    <row r="141" spans="1:16" x14ac:dyDescent="0.2">
      <c r="A141" s="140" t="s">
        <v>36</v>
      </c>
      <c r="B141" s="140"/>
      <c r="C141" s="140"/>
      <c r="D141" s="140"/>
      <c r="E141" s="149"/>
      <c r="F141" s="149"/>
      <c r="G141" s="150" t="str">
        <f t="shared" si="12"/>
        <v/>
      </c>
      <c r="H141" s="150" t="str">
        <f t="shared" si="13"/>
        <v/>
      </c>
      <c r="I141" s="140" t="s">
        <v>36</v>
      </c>
      <c r="J141" s="140"/>
      <c r="K141" s="149"/>
      <c r="L141" s="149"/>
      <c r="M141" s="140"/>
      <c r="N141" s="140"/>
      <c r="O141" s="150" t="str">
        <f t="shared" si="14"/>
        <v xml:space="preserve"> </v>
      </c>
      <c r="P141" s="150" t="str">
        <f t="shared" si="15"/>
        <v xml:space="preserve"> </v>
      </c>
    </row>
    <row r="142" spans="1:16" x14ac:dyDescent="0.2">
      <c r="A142" s="140" t="s">
        <v>37</v>
      </c>
      <c r="B142" s="140"/>
      <c r="C142" s="140"/>
      <c r="D142" s="140"/>
      <c r="E142" s="149"/>
      <c r="F142" s="149"/>
      <c r="G142" s="150" t="str">
        <f t="shared" si="12"/>
        <v/>
      </c>
      <c r="H142" s="150" t="str">
        <f t="shared" si="13"/>
        <v/>
      </c>
      <c r="I142" s="140" t="s">
        <v>37</v>
      </c>
      <c r="J142" s="140"/>
      <c r="K142" s="149"/>
      <c r="L142" s="149"/>
      <c r="M142" s="140"/>
      <c r="N142" s="140"/>
      <c r="O142" s="150" t="str">
        <f t="shared" si="14"/>
        <v xml:space="preserve"> </v>
      </c>
      <c r="P142" s="150" t="str">
        <f t="shared" si="15"/>
        <v xml:space="preserve"> </v>
      </c>
    </row>
    <row r="143" spans="1:16" x14ac:dyDescent="0.2">
      <c r="A143" s="140" t="s">
        <v>38</v>
      </c>
      <c r="B143" s="140"/>
      <c r="C143" s="140"/>
      <c r="D143" s="140"/>
      <c r="E143" s="149"/>
      <c r="F143" s="149"/>
      <c r="G143" s="150" t="str">
        <f t="shared" si="12"/>
        <v/>
      </c>
      <c r="H143" s="150" t="str">
        <f t="shared" si="13"/>
        <v/>
      </c>
      <c r="I143" s="140" t="s">
        <v>38</v>
      </c>
      <c r="J143" s="140"/>
      <c r="K143" s="149"/>
      <c r="L143" s="149"/>
      <c r="M143" s="140"/>
      <c r="N143" s="140"/>
      <c r="O143" s="150" t="str">
        <f t="shared" si="14"/>
        <v xml:space="preserve"> </v>
      </c>
      <c r="P143" s="150" t="str">
        <f t="shared" si="15"/>
        <v xml:space="preserve"> </v>
      </c>
    </row>
    <row r="144" spans="1:16" x14ac:dyDescent="0.2">
      <c r="A144" s="140" t="s">
        <v>39</v>
      </c>
      <c r="B144" s="140"/>
      <c r="C144" s="140"/>
      <c r="D144" s="140"/>
      <c r="E144" s="149"/>
      <c r="F144" s="149"/>
      <c r="G144" s="150" t="str">
        <f t="shared" si="12"/>
        <v/>
      </c>
      <c r="H144" s="150" t="str">
        <f t="shared" si="13"/>
        <v/>
      </c>
      <c r="I144" s="140" t="s">
        <v>39</v>
      </c>
      <c r="J144" s="140"/>
      <c r="K144" s="149"/>
      <c r="L144" s="149"/>
      <c r="M144" s="140"/>
      <c r="N144" s="140"/>
      <c r="O144" s="150" t="str">
        <f t="shared" si="14"/>
        <v xml:space="preserve"> </v>
      </c>
      <c r="P144" s="150" t="str">
        <f t="shared" si="15"/>
        <v xml:space="preserve"> </v>
      </c>
    </row>
    <row r="145" spans="1:16" x14ac:dyDescent="0.2">
      <c r="A145" s="140" t="s">
        <v>40</v>
      </c>
      <c r="B145" s="140"/>
      <c r="C145" s="140"/>
      <c r="D145" s="140"/>
      <c r="E145" s="149"/>
      <c r="F145" s="149"/>
      <c r="G145" s="150" t="str">
        <f t="shared" si="12"/>
        <v/>
      </c>
      <c r="H145" s="150" t="str">
        <f t="shared" si="13"/>
        <v/>
      </c>
      <c r="I145" s="140" t="s">
        <v>40</v>
      </c>
      <c r="J145" s="140"/>
      <c r="K145" s="149"/>
      <c r="L145" s="149"/>
      <c r="M145" s="140"/>
      <c r="N145" s="140"/>
      <c r="O145" s="150" t="str">
        <f t="shared" si="14"/>
        <v xml:space="preserve"> </v>
      </c>
      <c r="P145" s="150" t="str">
        <f t="shared" si="15"/>
        <v xml:space="preserve"> </v>
      </c>
    </row>
    <row r="146" spans="1:16" x14ac:dyDescent="0.2">
      <c r="A146" s="140" t="s">
        <v>41</v>
      </c>
      <c r="B146" s="140"/>
      <c r="C146" s="140"/>
      <c r="D146" s="140"/>
      <c r="E146" s="149"/>
      <c r="F146" s="149"/>
      <c r="G146" s="150" t="str">
        <f t="shared" si="12"/>
        <v/>
      </c>
      <c r="H146" s="150" t="str">
        <f t="shared" si="13"/>
        <v/>
      </c>
      <c r="I146" s="140" t="s">
        <v>41</v>
      </c>
      <c r="J146" s="140"/>
      <c r="K146" s="149"/>
      <c r="L146" s="149"/>
      <c r="M146" s="140"/>
      <c r="N146" s="140"/>
      <c r="O146" s="150" t="str">
        <f t="shared" si="14"/>
        <v xml:space="preserve"> </v>
      </c>
      <c r="P146" s="150" t="str">
        <f t="shared" si="15"/>
        <v xml:space="preserve"> </v>
      </c>
    </row>
    <row r="147" spans="1:16" x14ac:dyDescent="0.2">
      <c r="A147" s="140" t="s">
        <v>42</v>
      </c>
      <c r="B147" s="140"/>
      <c r="C147" s="140"/>
      <c r="D147" s="140"/>
      <c r="E147" s="149"/>
      <c r="F147" s="149"/>
      <c r="G147" s="150" t="str">
        <f t="shared" si="12"/>
        <v/>
      </c>
      <c r="H147" s="150" t="str">
        <f t="shared" si="13"/>
        <v/>
      </c>
      <c r="I147" s="140" t="s">
        <v>42</v>
      </c>
      <c r="J147" s="140"/>
      <c r="K147" s="149"/>
      <c r="L147" s="149"/>
      <c r="M147" s="140"/>
      <c r="N147" s="140"/>
      <c r="O147" s="150" t="str">
        <f t="shared" si="14"/>
        <v xml:space="preserve"> </v>
      </c>
      <c r="P147" s="150" t="str">
        <f t="shared" si="15"/>
        <v xml:space="preserve"> </v>
      </c>
    </row>
    <row r="148" spans="1:16" x14ac:dyDescent="0.2">
      <c r="A148" s="140" t="s">
        <v>43</v>
      </c>
      <c r="B148" s="140"/>
      <c r="C148" s="140"/>
      <c r="D148" s="140"/>
      <c r="E148" s="149"/>
      <c r="F148" s="149"/>
      <c r="G148" s="150" t="str">
        <f t="shared" si="12"/>
        <v/>
      </c>
      <c r="H148" s="150" t="str">
        <f t="shared" si="13"/>
        <v/>
      </c>
      <c r="I148" s="140" t="s">
        <v>43</v>
      </c>
      <c r="J148" s="140"/>
      <c r="K148" s="149"/>
      <c r="L148" s="149"/>
      <c r="M148" s="140"/>
      <c r="N148" s="140"/>
      <c r="O148" s="150" t="str">
        <f t="shared" si="14"/>
        <v xml:space="preserve"> </v>
      </c>
      <c r="P148" s="150" t="str">
        <f t="shared" si="15"/>
        <v xml:space="preserve"> </v>
      </c>
    </row>
    <row r="149" spans="1:16" x14ac:dyDescent="0.2">
      <c r="A149" s="140" t="s">
        <v>44</v>
      </c>
      <c r="B149" s="140"/>
      <c r="C149" s="140"/>
      <c r="D149" s="140"/>
      <c r="E149" s="149"/>
      <c r="F149" s="149"/>
      <c r="G149" s="150" t="str">
        <f t="shared" si="12"/>
        <v/>
      </c>
      <c r="H149" s="150" t="str">
        <f t="shared" si="13"/>
        <v/>
      </c>
      <c r="I149" s="140" t="s">
        <v>44</v>
      </c>
      <c r="J149" s="140"/>
      <c r="K149" s="149"/>
      <c r="L149" s="149"/>
      <c r="M149" s="140"/>
      <c r="N149" s="140"/>
      <c r="O149" s="150" t="str">
        <f t="shared" si="14"/>
        <v xml:space="preserve"> </v>
      </c>
      <c r="P149" s="150" t="str">
        <f t="shared" si="15"/>
        <v xml:space="preserve"> </v>
      </c>
    </row>
    <row r="150" spans="1:16" x14ac:dyDescent="0.2">
      <c r="A150" s="140" t="s">
        <v>475</v>
      </c>
      <c r="B150" s="140"/>
      <c r="C150" s="140"/>
      <c r="D150" s="140"/>
      <c r="E150" s="149"/>
      <c r="F150" s="149"/>
      <c r="G150" s="150" t="str">
        <f t="shared" si="12"/>
        <v/>
      </c>
      <c r="H150" s="150" t="str">
        <f t="shared" si="13"/>
        <v/>
      </c>
      <c r="I150" s="140" t="s">
        <v>475</v>
      </c>
      <c r="J150" s="140"/>
      <c r="K150" s="149"/>
      <c r="L150" s="149"/>
      <c r="M150" s="140"/>
      <c r="N150" s="140"/>
      <c r="O150" s="150" t="str">
        <f t="shared" si="14"/>
        <v xml:space="preserve"> </v>
      </c>
      <c r="P150" s="150" t="str">
        <f t="shared" si="15"/>
        <v xml:space="preserve"> </v>
      </c>
    </row>
    <row r="151" spans="1:16" x14ac:dyDescent="0.2">
      <c r="A151" s="140" t="s">
        <v>476</v>
      </c>
      <c r="B151" s="140"/>
      <c r="C151" s="140"/>
      <c r="D151" s="140"/>
      <c r="E151" s="149"/>
      <c r="F151" s="149"/>
      <c r="G151" s="150" t="str">
        <f t="shared" si="12"/>
        <v/>
      </c>
      <c r="H151" s="150" t="str">
        <f t="shared" si="13"/>
        <v/>
      </c>
      <c r="I151" s="140" t="s">
        <v>476</v>
      </c>
      <c r="J151" s="140"/>
      <c r="K151" s="149"/>
      <c r="L151" s="149"/>
      <c r="M151" s="140"/>
      <c r="N151" s="140"/>
      <c r="O151" s="150" t="str">
        <f t="shared" si="14"/>
        <v xml:space="preserve"> </v>
      </c>
      <c r="P151" s="150" t="str">
        <f t="shared" si="15"/>
        <v xml:space="preserve"> </v>
      </c>
    </row>
    <row r="152" spans="1:16" x14ac:dyDescent="0.2">
      <c r="A152" s="140" t="s">
        <v>477</v>
      </c>
      <c r="B152" s="140"/>
      <c r="C152" s="140"/>
      <c r="D152" s="140"/>
      <c r="E152" s="149"/>
      <c r="F152" s="149"/>
      <c r="G152" s="150" t="str">
        <f t="shared" si="12"/>
        <v/>
      </c>
      <c r="H152" s="150" t="str">
        <f t="shared" si="13"/>
        <v/>
      </c>
      <c r="I152" s="140" t="s">
        <v>477</v>
      </c>
      <c r="J152" s="140"/>
      <c r="K152" s="149"/>
      <c r="L152" s="149"/>
      <c r="M152" s="140"/>
      <c r="N152" s="140"/>
      <c r="O152" s="150" t="str">
        <f t="shared" si="14"/>
        <v xml:space="preserve"> </v>
      </c>
      <c r="P152" s="150" t="str">
        <f t="shared" si="15"/>
        <v xml:space="preserve"> </v>
      </c>
    </row>
    <row r="153" spans="1:16" x14ac:dyDescent="0.2">
      <c r="A153" s="140" t="s">
        <v>478</v>
      </c>
      <c r="B153" s="140"/>
      <c r="C153" s="140"/>
      <c r="D153" s="140"/>
      <c r="E153" s="149"/>
      <c r="F153" s="149"/>
      <c r="G153" s="150" t="str">
        <f t="shared" si="12"/>
        <v/>
      </c>
      <c r="H153" s="150" t="str">
        <f t="shared" si="13"/>
        <v/>
      </c>
      <c r="I153" s="140" t="s">
        <v>478</v>
      </c>
      <c r="J153" s="140"/>
      <c r="K153" s="149"/>
      <c r="L153" s="149"/>
      <c r="M153" s="140"/>
      <c r="N153" s="140"/>
      <c r="O153" s="150" t="str">
        <f t="shared" si="14"/>
        <v xml:space="preserve"> </v>
      </c>
      <c r="P153" s="150" t="str">
        <f t="shared" si="15"/>
        <v xml:space="preserve"> </v>
      </c>
    </row>
    <row r="154" spans="1:16" x14ac:dyDescent="0.2">
      <c r="A154" s="140" t="s">
        <v>479</v>
      </c>
      <c r="B154" s="140"/>
      <c r="C154" s="140"/>
      <c r="D154" s="140"/>
      <c r="E154" s="149"/>
      <c r="F154" s="149"/>
      <c r="G154" s="150" t="str">
        <f t="shared" si="12"/>
        <v/>
      </c>
      <c r="H154" s="150" t="str">
        <f t="shared" si="13"/>
        <v/>
      </c>
      <c r="I154" s="140" t="s">
        <v>479</v>
      </c>
      <c r="J154" s="140"/>
      <c r="K154" s="149"/>
      <c r="L154" s="149"/>
      <c r="M154" s="140"/>
      <c r="N154" s="140"/>
      <c r="O154" s="150" t="str">
        <f t="shared" si="14"/>
        <v xml:space="preserve"> </v>
      </c>
      <c r="P154" s="150" t="str">
        <f t="shared" si="15"/>
        <v xml:space="preserve"> </v>
      </c>
    </row>
    <row r="155" spans="1:16" x14ac:dyDescent="0.2">
      <c r="A155" s="140" t="s">
        <v>480</v>
      </c>
      <c r="B155" s="140"/>
      <c r="C155" s="140"/>
      <c r="D155" s="140"/>
      <c r="E155" s="149"/>
      <c r="F155" s="149"/>
      <c r="G155" s="150" t="str">
        <f t="shared" si="12"/>
        <v/>
      </c>
      <c r="H155" s="150" t="str">
        <f t="shared" si="13"/>
        <v/>
      </c>
      <c r="I155" s="140" t="s">
        <v>480</v>
      </c>
      <c r="J155" s="140"/>
      <c r="K155" s="149"/>
      <c r="L155" s="149"/>
      <c r="M155" s="140"/>
      <c r="N155" s="140"/>
      <c r="O155" s="150" t="str">
        <f t="shared" si="14"/>
        <v xml:space="preserve"> </v>
      </c>
      <c r="P155" s="150" t="str">
        <f t="shared" si="15"/>
        <v xml:space="preserve"> </v>
      </c>
    </row>
    <row r="156" spans="1:16" x14ac:dyDescent="0.2">
      <c r="A156" s="140" t="s">
        <v>481</v>
      </c>
      <c r="B156" s="140"/>
      <c r="C156" s="140"/>
      <c r="D156" s="140"/>
      <c r="E156" s="149"/>
      <c r="F156" s="149"/>
      <c r="G156" s="150" t="str">
        <f t="shared" si="12"/>
        <v/>
      </c>
      <c r="H156" s="150" t="str">
        <f t="shared" si="13"/>
        <v/>
      </c>
      <c r="I156" s="140" t="s">
        <v>481</v>
      </c>
      <c r="J156" s="140"/>
      <c r="K156" s="149"/>
      <c r="L156" s="149"/>
      <c r="M156" s="140"/>
      <c r="N156" s="140"/>
      <c r="O156" s="150" t="str">
        <f t="shared" si="14"/>
        <v xml:space="preserve"> </v>
      </c>
      <c r="P156" s="150" t="str">
        <f t="shared" si="15"/>
        <v xml:space="preserve"> </v>
      </c>
    </row>
    <row r="157" spans="1:16" x14ac:dyDescent="0.2">
      <c r="A157" s="140" t="s">
        <v>482</v>
      </c>
      <c r="B157" s="140"/>
      <c r="C157" s="140"/>
      <c r="D157" s="140"/>
      <c r="E157" s="149"/>
      <c r="F157" s="149"/>
      <c r="G157" s="150" t="str">
        <f t="shared" si="12"/>
        <v/>
      </c>
      <c r="H157" s="150" t="str">
        <f t="shared" si="13"/>
        <v/>
      </c>
      <c r="I157" s="140" t="s">
        <v>482</v>
      </c>
      <c r="J157" s="140"/>
      <c r="K157" s="149"/>
      <c r="L157" s="149"/>
      <c r="M157" s="140"/>
      <c r="N157" s="140"/>
      <c r="O157" s="150" t="str">
        <f t="shared" si="14"/>
        <v xml:space="preserve"> </v>
      </c>
      <c r="P157" s="150" t="str">
        <f t="shared" si="15"/>
        <v xml:space="preserve"> </v>
      </c>
    </row>
    <row r="158" spans="1:16" x14ac:dyDescent="0.2">
      <c r="A158" s="140" t="s">
        <v>483</v>
      </c>
      <c r="B158" s="140"/>
      <c r="C158" s="140"/>
      <c r="D158" s="140"/>
      <c r="E158" s="149"/>
      <c r="F158" s="149"/>
      <c r="G158" s="150" t="str">
        <f t="shared" si="12"/>
        <v/>
      </c>
      <c r="H158" s="150" t="str">
        <f t="shared" si="13"/>
        <v/>
      </c>
      <c r="I158" s="140" t="s">
        <v>483</v>
      </c>
      <c r="J158" s="140"/>
      <c r="K158" s="149"/>
      <c r="L158" s="149"/>
      <c r="M158" s="140"/>
      <c r="N158" s="140"/>
      <c r="O158" s="150" t="str">
        <f t="shared" si="14"/>
        <v xml:space="preserve"> </v>
      </c>
      <c r="P158" s="150" t="str">
        <f t="shared" si="15"/>
        <v xml:space="preserve"> </v>
      </c>
    </row>
    <row r="159" spans="1:16" x14ac:dyDescent="0.2">
      <c r="A159" s="140" t="s">
        <v>484</v>
      </c>
      <c r="B159" s="140"/>
      <c r="C159" s="140"/>
      <c r="D159" s="140"/>
      <c r="E159" s="149"/>
      <c r="F159" s="149"/>
      <c r="G159" s="150" t="str">
        <f t="shared" si="12"/>
        <v/>
      </c>
      <c r="H159" s="150" t="str">
        <f t="shared" si="13"/>
        <v/>
      </c>
      <c r="I159" s="140" t="s">
        <v>484</v>
      </c>
      <c r="J159" s="140"/>
      <c r="K159" s="149"/>
      <c r="L159" s="149"/>
      <c r="M159" s="140"/>
      <c r="N159" s="140"/>
      <c r="O159" s="150" t="str">
        <f t="shared" si="14"/>
        <v xml:space="preserve"> </v>
      </c>
      <c r="P159" s="150" t="str">
        <f t="shared" si="15"/>
        <v xml:space="preserve"> </v>
      </c>
    </row>
  </sheetData>
  <sheetProtection password="F400" sheet="1" objects="1" scenarios="1" selectLockedCells="1"/>
  <mergeCells count="18">
    <mergeCell ref="R10:T10"/>
    <mergeCell ref="M11:N11"/>
    <mergeCell ref="O11:P11"/>
    <mergeCell ref="I11:I12"/>
    <mergeCell ref="K11:L11"/>
    <mergeCell ref="B9:P9"/>
    <mergeCell ref="A1:F1"/>
    <mergeCell ref="C11:D11"/>
    <mergeCell ref="E11:F11"/>
    <mergeCell ref="G11:H11"/>
    <mergeCell ref="A11:A12"/>
    <mergeCell ref="A3:P4"/>
    <mergeCell ref="B11:B12"/>
    <mergeCell ref="J11:J12"/>
    <mergeCell ref="B5:P5"/>
    <mergeCell ref="B6:P6"/>
    <mergeCell ref="B7:P7"/>
    <mergeCell ref="B8:P8"/>
  </mergeCells>
  <phoneticPr fontId="30" type="noConversion"/>
  <dataValidations count="1">
    <dataValidation type="list" allowBlank="1" showInputMessage="1" showErrorMessage="1" sqref="J13:J159 B13:B159">
      <formula1>Funding_source</formula1>
    </dataValidation>
  </dataValidations>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tint="0.499984740745262"/>
  </sheetPr>
  <dimension ref="A1:C18"/>
  <sheetViews>
    <sheetView showGridLines="0" workbookViewId="0">
      <selection activeCell="H20" sqref="H20"/>
    </sheetView>
  </sheetViews>
  <sheetFormatPr defaultColWidth="8.85546875" defaultRowHeight="14.25" x14ac:dyDescent="0.2"/>
  <cols>
    <col min="1" max="1" width="25" style="1" customWidth="1"/>
    <col min="2" max="3" width="65.7109375" style="1" customWidth="1"/>
    <col min="4" max="16384" width="8.85546875" style="1"/>
  </cols>
  <sheetData>
    <row r="1" spans="1:3" s="14" customFormat="1" ht="20.25" x14ac:dyDescent="0.3">
      <c r="A1" s="232" t="s">
        <v>127</v>
      </c>
      <c r="B1" s="232"/>
      <c r="C1" s="232"/>
    </row>
    <row r="2" spans="1:3" s="14" customFormat="1" ht="18.75" x14ac:dyDescent="0.3">
      <c r="A2" s="255" t="s">
        <v>542</v>
      </c>
      <c r="B2" s="255"/>
      <c r="C2" s="255"/>
    </row>
    <row r="4" spans="1:3" ht="15.75" x14ac:dyDescent="0.25">
      <c r="A4" s="8" t="s">
        <v>191</v>
      </c>
      <c r="B4" s="7"/>
      <c r="C4" s="7"/>
    </row>
    <row r="5" spans="1:3" x14ac:dyDescent="0.2">
      <c r="A5" s="6"/>
      <c r="B5" s="7"/>
      <c r="C5" s="7"/>
    </row>
    <row r="6" spans="1:3" ht="15" x14ac:dyDescent="0.25">
      <c r="A6" s="86" t="s">
        <v>128</v>
      </c>
      <c r="B6" s="256" t="s">
        <v>89</v>
      </c>
      <c r="C6" s="256"/>
    </row>
    <row r="7" spans="1:3" ht="15" x14ac:dyDescent="0.25">
      <c r="A7" s="86" t="s">
        <v>129</v>
      </c>
      <c r="B7" s="256" t="s">
        <v>90</v>
      </c>
      <c r="C7" s="256"/>
    </row>
    <row r="9" spans="1:3" ht="15.75" x14ac:dyDescent="0.25">
      <c r="A9" s="8" t="s">
        <v>576</v>
      </c>
    </row>
    <row r="11" spans="1:3" ht="15" x14ac:dyDescent="0.25">
      <c r="A11" s="85"/>
      <c r="B11" s="70" t="s">
        <v>150</v>
      </c>
      <c r="C11" s="70" t="s">
        <v>151</v>
      </c>
    </row>
    <row r="12" spans="1:3" ht="47.25" customHeight="1" x14ac:dyDescent="0.2">
      <c r="A12" s="252" t="s">
        <v>130</v>
      </c>
      <c r="B12" s="87" t="s">
        <v>537</v>
      </c>
      <c r="C12" s="87" t="s">
        <v>538</v>
      </c>
    </row>
    <row r="13" spans="1:3" ht="38.25" x14ac:dyDescent="0.2">
      <c r="A13" s="253"/>
      <c r="B13" s="87" t="s">
        <v>14</v>
      </c>
      <c r="C13" s="87" t="s">
        <v>7</v>
      </c>
    </row>
    <row r="14" spans="1:3" ht="25.5" x14ac:dyDescent="0.2">
      <c r="A14" s="253"/>
      <c r="B14" s="87" t="s">
        <v>13</v>
      </c>
      <c r="C14" s="87" t="s">
        <v>6</v>
      </c>
    </row>
    <row r="15" spans="1:3" ht="38.25" x14ac:dyDescent="0.2">
      <c r="A15" s="254"/>
      <c r="B15" s="87" t="s">
        <v>578</v>
      </c>
      <c r="C15" s="87" t="s">
        <v>577</v>
      </c>
    </row>
    <row r="16" spans="1:3" ht="38.25" x14ac:dyDescent="0.2">
      <c r="A16" s="252" t="s">
        <v>131</v>
      </c>
      <c r="B16" s="87" t="s">
        <v>15</v>
      </c>
      <c r="C16" s="87" t="s">
        <v>15</v>
      </c>
    </row>
    <row r="17" spans="1:3" ht="25.5" x14ac:dyDescent="0.2">
      <c r="A17" s="253"/>
      <c r="B17" s="87" t="s">
        <v>17</v>
      </c>
      <c r="C17" s="87" t="s">
        <v>539</v>
      </c>
    </row>
    <row r="18" spans="1:3" ht="51" x14ac:dyDescent="0.2">
      <c r="A18" s="254"/>
      <c r="B18" s="87" t="s">
        <v>16</v>
      </c>
      <c r="C18" s="87" t="s">
        <v>16</v>
      </c>
    </row>
  </sheetData>
  <sheetProtection algorithmName="SHA-512" hashValue="sxJ5Kl6yGyQqugqlJPzUsdKmNeYmbUA5CfbxwnRk1YWWRjfdX3+OU7CSGvmEAoQxbMk8e0/cCJS2LuSSiD1jEQ==" saltValue="jjxty4fiaGrCb+22IX9vAA==" spinCount="100000" sheet="1" objects="1" scenarios="1"/>
  <mergeCells count="6">
    <mergeCell ref="A16:A18"/>
    <mergeCell ref="A1:C1"/>
    <mergeCell ref="A2:C2"/>
    <mergeCell ref="B6:C6"/>
    <mergeCell ref="B7:C7"/>
    <mergeCell ref="A12:A15"/>
  </mergeCells>
  <phoneticPr fontId="30" type="noConversion"/>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sheetPr>
  <dimension ref="A1:P291"/>
  <sheetViews>
    <sheetView zoomScaleNormal="100" workbookViewId="0">
      <selection activeCell="D14" sqref="D14"/>
    </sheetView>
  </sheetViews>
  <sheetFormatPr defaultColWidth="8.85546875" defaultRowHeight="14.25" x14ac:dyDescent="0.2"/>
  <cols>
    <col min="1" max="1" width="34.85546875" style="137" customWidth="1"/>
    <col min="2" max="2" width="33.85546875" style="137" customWidth="1"/>
    <col min="3" max="3" width="21.7109375" style="137" customWidth="1"/>
    <col min="4" max="4" width="21.42578125" style="137" customWidth="1"/>
    <col min="5" max="5" width="23.85546875" style="137" customWidth="1"/>
    <col min="6" max="6" width="21.85546875" style="137" customWidth="1"/>
    <col min="7" max="7" width="8.85546875" style="137"/>
    <col min="8" max="8" width="19.140625" style="137" customWidth="1"/>
    <col min="9" max="9" width="18.85546875" style="137" customWidth="1"/>
    <col min="10" max="10" width="17.42578125" style="137" customWidth="1"/>
    <col min="11" max="11" width="19.42578125" style="137" customWidth="1"/>
    <col min="12" max="12" width="19.85546875" style="137" customWidth="1"/>
    <col min="13" max="13" width="17.5703125" style="137" customWidth="1"/>
    <col min="14" max="14" width="15.42578125" style="137" customWidth="1"/>
    <col min="15" max="15" width="21.140625" style="137" customWidth="1"/>
    <col min="16" max="16" width="18.85546875" style="137" customWidth="1"/>
    <col min="17" max="16384" width="8.85546875" style="137"/>
  </cols>
  <sheetData>
    <row r="1" spans="1:16" ht="20.25" x14ac:dyDescent="0.3">
      <c r="A1" s="163" t="s">
        <v>205</v>
      </c>
      <c r="B1" s="163"/>
      <c r="C1" s="163"/>
      <c r="D1" s="164"/>
    </row>
    <row r="3" spans="1:16" ht="60" customHeight="1" x14ac:dyDescent="0.2">
      <c r="A3" s="272" t="s">
        <v>602</v>
      </c>
      <c r="B3" s="273"/>
      <c r="C3" s="273"/>
      <c r="D3" s="273"/>
      <c r="E3" s="274"/>
      <c r="F3" s="275"/>
    </row>
    <row r="4" spans="1:16" ht="140.25" customHeight="1" x14ac:dyDescent="0.2">
      <c r="A4" s="276"/>
      <c r="B4" s="277"/>
      <c r="C4" s="277"/>
      <c r="D4" s="277"/>
      <c r="E4" s="278"/>
      <c r="F4" s="279"/>
    </row>
    <row r="5" spans="1:16" ht="29.25" customHeight="1" x14ac:dyDescent="0.2">
      <c r="A5" s="139" t="s">
        <v>194</v>
      </c>
      <c r="B5" s="243" t="s">
        <v>579</v>
      </c>
      <c r="C5" s="243"/>
      <c r="D5" s="243"/>
      <c r="E5" s="243"/>
      <c r="F5" s="243"/>
    </row>
    <row r="6" spans="1:16" ht="30" x14ac:dyDescent="0.2">
      <c r="A6" s="165" t="s">
        <v>10</v>
      </c>
      <c r="B6" s="238" t="s">
        <v>580</v>
      </c>
      <c r="C6" s="239"/>
      <c r="D6" s="239"/>
      <c r="E6" s="239"/>
      <c r="F6" s="240"/>
    </row>
    <row r="7" spans="1:16" ht="15" customHeight="1" x14ac:dyDescent="0.2">
      <c r="A7" s="165" t="s">
        <v>11</v>
      </c>
      <c r="B7" s="282" t="s">
        <v>12</v>
      </c>
      <c r="C7" s="282"/>
      <c r="D7" s="282"/>
      <c r="E7" s="282"/>
      <c r="F7" s="282"/>
    </row>
    <row r="8" spans="1:16" s="167" customFormat="1" ht="18" customHeight="1" x14ac:dyDescent="0.2">
      <c r="A8" s="166"/>
      <c r="B8" s="166"/>
      <c r="C8" s="166"/>
      <c r="D8" s="166"/>
    </row>
    <row r="9" spans="1:16" s="136" customFormat="1" ht="18.75" customHeight="1" x14ac:dyDescent="0.25">
      <c r="A9" s="168"/>
      <c r="B9" s="168"/>
      <c r="C9" s="280" t="s">
        <v>8</v>
      </c>
      <c r="D9" s="280"/>
      <c r="E9" s="281" t="s">
        <v>9</v>
      </c>
      <c r="F9" s="281"/>
      <c r="I9" s="269" t="s">
        <v>497</v>
      </c>
      <c r="J9" s="270"/>
      <c r="K9" s="270"/>
      <c r="L9" s="271"/>
      <c r="M9" s="269" t="s">
        <v>498</v>
      </c>
      <c r="N9" s="270"/>
      <c r="O9" s="270"/>
      <c r="P9" s="271"/>
    </row>
    <row r="10" spans="1:16" ht="51.75" customHeight="1" x14ac:dyDescent="0.25">
      <c r="A10" s="244" t="s">
        <v>203</v>
      </c>
      <c r="B10" s="267" t="s">
        <v>190</v>
      </c>
      <c r="C10" s="259" t="s">
        <v>485</v>
      </c>
      <c r="D10" s="260"/>
      <c r="E10" s="259" t="s">
        <v>487</v>
      </c>
      <c r="F10" s="260"/>
      <c r="H10" s="244" t="s">
        <v>459</v>
      </c>
      <c r="I10" s="242" t="s">
        <v>465</v>
      </c>
      <c r="J10" s="242"/>
      <c r="K10" s="242" t="s">
        <v>488</v>
      </c>
      <c r="L10" s="242"/>
      <c r="M10" s="242" t="s">
        <v>499</v>
      </c>
      <c r="N10" s="242"/>
      <c r="O10" s="242" t="s">
        <v>500</v>
      </c>
      <c r="P10" s="242"/>
    </row>
    <row r="11" spans="1:16" ht="15.75" x14ac:dyDescent="0.25">
      <c r="A11" s="245"/>
      <c r="B11" s="268"/>
      <c r="C11" s="169">
        <f>YearOne</f>
        <v>2012</v>
      </c>
      <c r="D11" s="169">
        <f>YearTwo</f>
        <v>2013</v>
      </c>
      <c r="E11" s="169">
        <f>YearOne</f>
        <v>2012</v>
      </c>
      <c r="F11" s="169">
        <f>YearTwo</f>
        <v>2013</v>
      </c>
      <c r="H11" s="245"/>
      <c r="I11" s="170">
        <f>YearOne</f>
        <v>2012</v>
      </c>
      <c r="J11" s="170">
        <f>YearTwo</f>
        <v>2013</v>
      </c>
      <c r="K11" s="170">
        <f>YearOne</f>
        <v>2012</v>
      </c>
      <c r="L11" s="170">
        <f>YearTwo</f>
        <v>2013</v>
      </c>
      <c r="M11" s="170">
        <f>YearOne</f>
        <v>2012</v>
      </c>
      <c r="N11" s="170">
        <f>YearTwo</f>
        <v>2013</v>
      </c>
      <c r="O11" s="170">
        <f>YearOne</f>
        <v>2012</v>
      </c>
      <c r="P11" s="170">
        <f>YearTwo</f>
        <v>2013</v>
      </c>
    </row>
    <row r="12" spans="1:16" ht="15" x14ac:dyDescent="0.25">
      <c r="A12" s="261" t="str">
        <f>'Service providers'!A13</f>
        <v>Enter name here</v>
      </c>
      <c r="B12" s="261"/>
      <c r="C12" s="261"/>
      <c r="D12" s="261"/>
      <c r="E12" s="262"/>
      <c r="F12" s="262"/>
      <c r="H12" s="185" t="str">
        <f>'Service providers'!$A$13</f>
        <v>Enter name here</v>
      </c>
      <c r="I12" s="171"/>
      <c r="J12" s="171"/>
      <c r="K12" s="171"/>
      <c r="L12" s="171"/>
      <c r="M12" s="171"/>
      <c r="N12" s="171"/>
      <c r="O12" s="171"/>
      <c r="P12" s="171"/>
    </row>
    <row r="13" spans="1:16" ht="15" x14ac:dyDescent="0.25">
      <c r="A13" s="263" t="s">
        <v>200</v>
      </c>
      <c r="B13" s="263"/>
      <c r="C13" s="263"/>
      <c r="D13" s="263"/>
      <c r="E13" s="264"/>
      <c r="F13" s="264"/>
      <c r="H13" s="185" t="str">
        <f>'Service providers'!$A$34</f>
        <v>Enter name here</v>
      </c>
      <c r="I13" s="171"/>
      <c r="J13" s="171"/>
      <c r="K13" s="171"/>
      <c r="L13" s="171"/>
      <c r="M13" s="171"/>
      <c r="N13" s="171"/>
      <c r="O13" s="171"/>
      <c r="P13" s="171"/>
    </row>
    <row r="14" spans="1:16" ht="56.25" x14ac:dyDescent="0.25">
      <c r="A14" s="172" t="s">
        <v>206</v>
      </c>
      <c r="B14" s="173" t="s">
        <v>681</v>
      </c>
      <c r="C14" s="174"/>
      <c r="D14" s="174"/>
      <c r="E14" s="175"/>
      <c r="F14" s="175"/>
      <c r="H14" s="185" t="str">
        <f>'Service providers'!$A$55</f>
        <v>Enter name here</v>
      </c>
      <c r="I14" s="171"/>
      <c r="J14" s="171"/>
      <c r="K14" s="171"/>
      <c r="L14" s="171"/>
      <c r="M14" s="171"/>
      <c r="N14" s="171"/>
      <c r="O14" s="171"/>
      <c r="P14" s="171"/>
    </row>
    <row r="15" spans="1:16" ht="45" x14ac:dyDescent="0.25">
      <c r="A15" s="172" t="s">
        <v>201</v>
      </c>
      <c r="B15" s="173" t="s">
        <v>372</v>
      </c>
      <c r="C15" s="174"/>
      <c r="D15" s="174"/>
      <c r="E15" s="175"/>
      <c r="F15" s="175"/>
      <c r="H15" s="185" t="str">
        <f>'Service providers'!$A$76</f>
        <v>Enter name here</v>
      </c>
      <c r="I15" s="171"/>
      <c r="J15" s="171"/>
      <c r="K15" s="171"/>
      <c r="L15" s="171"/>
      <c r="M15" s="171"/>
      <c r="N15" s="171"/>
      <c r="O15" s="171"/>
      <c r="P15" s="171"/>
    </row>
    <row r="16" spans="1:16" ht="56.25" x14ac:dyDescent="0.25">
      <c r="A16" s="172" t="s">
        <v>596</v>
      </c>
      <c r="B16" s="173" t="s">
        <v>582</v>
      </c>
      <c r="C16" s="174"/>
      <c r="D16" s="174"/>
      <c r="E16" s="175"/>
      <c r="F16" s="175"/>
      <c r="H16" s="185" t="str">
        <f>'Service providers'!$A$97</f>
        <v>Enter name here</v>
      </c>
      <c r="I16" s="171"/>
      <c r="J16" s="171"/>
      <c r="K16" s="171"/>
      <c r="L16" s="171"/>
      <c r="M16" s="171"/>
      <c r="N16" s="171"/>
      <c r="O16" s="171"/>
      <c r="P16" s="171"/>
    </row>
    <row r="17" spans="1:16" ht="33.75" x14ac:dyDescent="0.25">
      <c r="A17" s="172" t="s">
        <v>594</v>
      </c>
      <c r="B17" s="173" t="s">
        <v>583</v>
      </c>
      <c r="C17" s="176"/>
      <c r="D17" s="176"/>
      <c r="E17" s="175"/>
      <c r="F17" s="175"/>
      <c r="H17" s="185" t="str">
        <f>'Service providers'!$A$118</f>
        <v>Enter name here</v>
      </c>
      <c r="I17" s="171"/>
      <c r="J17" s="171"/>
      <c r="K17" s="171"/>
      <c r="L17" s="171"/>
      <c r="M17" s="171"/>
      <c r="N17" s="171"/>
      <c r="O17" s="171"/>
      <c r="P17" s="171"/>
    </row>
    <row r="18" spans="1:16" ht="45" x14ac:dyDescent="0.25">
      <c r="A18" s="172" t="s">
        <v>202</v>
      </c>
      <c r="B18" s="173" t="s">
        <v>595</v>
      </c>
      <c r="C18" s="174"/>
      <c r="D18" s="174"/>
      <c r="E18" s="175"/>
      <c r="F18" s="175"/>
      <c r="H18" s="185" t="str">
        <f>'Service providers'!$A$139</f>
        <v>Enter name here</v>
      </c>
      <c r="I18" s="171"/>
      <c r="J18" s="171"/>
      <c r="K18" s="171"/>
      <c r="L18" s="171"/>
      <c r="M18" s="171"/>
      <c r="N18" s="171"/>
      <c r="O18" s="171"/>
      <c r="P18" s="171"/>
    </row>
    <row r="19" spans="1:16" ht="90" x14ac:dyDescent="0.25">
      <c r="A19" s="172" t="s">
        <v>589</v>
      </c>
      <c r="B19" s="173" t="s">
        <v>584</v>
      </c>
      <c r="C19" s="174"/>
      <c r="D19" s="174"/>
      <c r="E19" s="175"/>
      <c r="F19" s="175"/>
      <c r="H19" s="177" t="s">
        <v>124</v>
      </c>
      <c r="I19" s="177">
        <f t="shared" ref="I19:P19" si="0">SUM(I12:I18)</f>
        <v>0</v>
      </c>
      <c r="J19" s="177">
        <f t="shared" si="0"/>
        <v>0</v>
      </c>
      <c r="K19" s="177">
        <f t="shared" si="0"/>
        <v>0</v>
      </c>
      <c r="L19" s="177">
        <f t="shared" si="0"/>
        <v>0</v>
      </c>
      <c r="M19" s="177">
        <f t="shared" si="0"/>
        <v>0</v>
      </c>
      <c r="N19" s="177">
        <f t="shared" si="0"/>
        <v>0</v>
      </c>
      <c r="O19" s="177">
        <f t="shared" si="0"/>
        <v>0</v>
      </c>
      <c r="P19" s="177">
        <f t="shared" si="0"/>
        <v>0</v>
      </c>
    </row>
    <row r="20" spans="1:16" ht="33.75" x14ac:dyDescent="0.2">
      <c r="A20" s="172" t="s">
        <v>588</v>
      </c>
      <c r="B20" s="173" t="s">
        <v>585</v>
      </c>
      <c r="C20" s="174"/>
      <c r="D20" s="174"/>
      <c r="E20" s="175"/>
      <c r="F20" s="175"/>
    </row>
    <row r="21" spans="1:16" ht="45" x14ac:dyDescent="0.2">
      <c r="A21" s="172" t="s">
        <v>587</v>
      </c>
      <c r="B21" s="173" t="s">
        <v>586</v>
      </c>
      <c r="C21" s="174"/>
      <c r="D21" s="174"/>
      <c r="E21" s="175"/>
      <c r="F21" s="175"/>
    </row>
    <row r="22" spans="1:16" ht="33.75" x14ac:dyDescent="0.2">
      <c r="A22" s="172" t="s">
        <v>593</v>
      </c>
      <c r="B22" s="173" t="s">
        <v>598</v>
      </c>
      <c r="C22" s="176"/>
      <c r="D22" s="176"/>
      <c r="E22" s="175"/>
      <c r="F22" s="175"/>
    </row>
    <row r="23" spans="1:16" ht="78.75" x14ac:dyDescent="0.2">
      <c r="A23" s="172" t="s">
        <v>592</v>
      </c>
      <c r="B23" s="173" t="s">
        <v>599</v>
      </c>
      <c r="C23" s="176"/>
      <c r="D23" s="176"/>
      <c r="E23" s="175"/>
      <c r="F23" s="175"/>
    </row>
    <row r="24" spans="1:16" ht="33.75" x14ac:dyDescent="0.2">
      <c r="A24" s="172" t="s">
        <v>591</v>
      </c>
      <c r="B24" s="173" t="s">
        <v>600</v>
      </c>
      <c r="C24" s="176"/>
      <c r="D24" s="176"/>
      <c r="E24" s="175"/>
      <c r="F24" s="175"/>
    </row>
    <row r="25" spans="1:16" x14ac:dyDescent="0.2">
      <c r="A25" s="172" t="s">
        <v>221</v>
      </c>
      <c r="B25" s="173" t="s">
        <v>374</v>
      </c>
      <c r="C25" s="176"/>
      <c r="D25" s="176"/>
      <c r="E25" s="175"/>
      <c r="F25" s="175"/>
    </row>
    <row r="26" spans="1:16" ht="33.75" x14ac:dyDescent="0.2">
      <c r="A26" s="172" t="s">
        <v>590</v>
      </c>
      <c r="B26" s="173" t="s">
        <v>375</v>
      </c>
      <c r="C26" s="176"/>
      <c r="D26" s="176"/>
      <c r="E26" s="175"/>
      <c r="F26" s="175"/>
    </row>
    <row r="27" spans="1:16" ht="15" x14ac:dyDescent="0.2">
      <c r="A27" s="265" t="s">
        <v>230</v>
      </c>
      <c r="B27" s="265"/>
      <c r="C27" s="265"/>
      <c r="D27" s="265"/>
      <c r="E27" s="266"/>
      <c r="F27" s="266"/>
    </row>
    <row r="28" spans="1:16" ht="15" x14ac:dyDescent="0.25">
      <c r="A28" s="257" t="s">
        <v>171</v>
      </c>
      <c r="B28" s="257"/>
      <c r="C28" s="257"/>
      <c r="D28" s="257"/>
      <c r="E28" s="258"/>
      <c r="F28" s="258"/>
    </row>
    <row r="29" spans="1:16" ht="36.75" x14ac:dyDescent="0.2">
      <c r="A29" s="178" t="s">
        <v>453</v>
      </c>
      <c r="B29" s="179"/>
      <c r="C29" s="176"/>
      <c r="D29" s="176"/>
      <c r="E29" s="175"/>
      <c r="F29" s="175"/>
    </row>
    <row r="30" spans="1:16" x14ac:dyDescent="0.2">
      <c r="A30" s="180" t="s">
        <v>233</v>
      </c>
      <c r="B30" s="179"/>
      <c r="C30" s="176"/>
      <c r="D30" s="176"/>
      <c r="E30" s="175"/>
      <c r="F30" s="175"/>
    </row>
    <row r="31" spans="1:16" x14ac:dyDescent="0.2">
      <c r="A31" s="178" t="s">
        <v>172</v>
      </c>
      <c r="B31" s="179"/>
      <c r="C31" s="176"/>
      <c r="D31" s="176"/>
      <c r="E31" s="175"/>
      <c r="F31" s="175"/>
    </row>
    <row r="32" spans="1:16" ht="15" x14ac:dyDescent="0.25">
      <c r="A32" s="257" t="s">
        <v>173</v>
      </c>
      <c r="B32" s="257"/>
      <c r="C32" s="257"/>
      <c r="D32" s="257"/>
      <c r="E32" s="258"/>
      <c r="F32" s="258"/>
    </row>
    <row r="33" spans="1:6" x14ac:dyDescent="0.2">
      <c r="A33" s="178" t="s">
        <v>227</v>
      </c>
      <c r="B33" s="179"/>
      <c r="C33" s="176"/>
      <c r="D33" s="176"/>
      <c r="E33" s="176"/>
      <c r="F33" s="176"/>
    </row>
    <row r="34" spans="1:6" x14ac:dyDescent="0.2">
      <c r="A34" s="180" t="s">
        <v>223</v>
      </c>
      <c r="B34" s="179"/>
      <c r="C34" s="176"/>
      <c r="D34" s="176"/>
      <c r="E34" s="176"/>
      <c r="F34" s="176"/>
    </row>
    <row r="35" spans="1:6" x14ac:dyDescent="0.2">
      <c r="A35" s="180" t="s">
        <v>228</v>
      </c>
      <c r="B35" s="179"/>
      <c r="C35" s="176"/>
      <c r="D35" s="176"/>
      <c r="E35" s="176"/>
      <c r="F35" s="176"/>
    </row>
    <row r="36" spans="1:6" x14ac:dyDescent="0.2">
      <c r="A36" s="180" t="s">
        <v>235</v>
      </c>
      <c r="B36" s="179" t="s">
        <v>373</v>
      </c>
      <c r="C36" s="176"/>
      <c r="D36" s="176"/>
      <c r="E36" s="176"/>
      <c r="F36" s="176"/>
    </row>
    <row r="37" spans="1:6" x14ac:dyDescent="0.2">
      <c r="A37" s="180" t="s">
        <v>179</v>
      </c>
      <c r="B37" s="179"/>
      <c r="C37" s="176"/>
      <c r="D37" s="176"/>
      <c r="E37" s="176"/>
      <c r="F37" s="176"/>
    </row>
    <row r="38" spans="1:6" x14ac:dyDescent="0.2">
      <c r="A38" s="178" t="s">
        <v>231</v>
      </c>
      <c r="B38" s="179"/>
      <c r="C38" s="176"/>
      <c r="D38" s="176"/>
      <c r="E38" s="176"/>
      <c r="F38" s="176"/>
    </row>
    <row r="39" spans="1:6" ht="15" x14ac:dyDescent="0.25">
      <c r="A39" s="257" t="s">
        <v>174</v>
      </c>
      <c r="B39" s="257"/>
      <c r="C39" s="257"/>
      <c r="D39" s="257"/>
      <c r="E39" s="258"/>
      <c r="F39" s="258"/>
    </row>
    <row r="40" spans="1:6" x14ac:dyDescent="0.2">
      <c r="A40" s="180" t="s">
        <v>232</v>
      </c>
      <c r="B40" s="179"/>
      <c r="C40" s="176"/>
      <c r="D40" s="176"/>
      <c r="E40" s="176"/>
      <c r="F40" s="176"/>
    </row>
    <row r="41" spans="1:6" x14ac:dyDescent="0.2">
      <c r="A41" s="180" t="s">
        <v>234</v>
      </c>
      <c r="B41" s="179"/>
      <c r="C41" s="176"/>
      <c r="D41" s="176"/>
      <c r="E41" s="176"/>
      <c r="F41" s="176"/>
    </row>
    <row r="42" spans="1:6" x14ac:dyDescent="0.2">
      <c r="A42" s="180" t="s">
        <v>225</v>
      </c>
      <c r="B42" s="179"/>
      <c r="C42" s="176"/>
      <c r="D42" s="176"/>
      <c r="E42" s="176"/>
      <c r="F42" s="176"/>
    </row>
    <row r="43" spans="1:6" x14ac:dyDescent="0.2">
      <c r="A43" s="180" t="s">
        <v>175</v>
      </c>
      <c r="B43" s="179"/>
      <c r="C43" s="176"/>
      <c r="D43" s="176"/>
      <c r="E43" s="176"/>
      <c r="F43" s="176"/>
    </row>
    <row r="44" spans="1:6" ht="15" x14ac:dyDescent="0.25">
      <c r="A44" s="257" t="s">
        <v>236</v>
      </c>
      <c r="B44" s="257"/>
      <c r="C44" s="257"/>
      <c r="D44" s="257"/>
      <c r="E44" s="258"/>
      <c r="F44" s="258"/>
    </row>
    <row r="45" spans="1:6" x14ac:dyDescent="0.2">
      <c r="A45" s="180" t="s">
        <v>224</v>
      </c>
      <c r="B45" s="179"/>
      <c r="C45" s="176"/>
      <c r="D45" s="176"/>
      <c r="E45" s="176"/>
      <c r="F45" s="176"/>
    </row>
    <row r="46" spans="1:6" x14ac:dyDescent="0.2">
      <c r="A46" s="178" t="s">
        <v>176</v>
      </c>
      <c r="B46" s="179"/>
      <c r="C46" s="176"/>
      <c r="D46" s="176"/>
      <c r="E46" s="176"/>
      <c r="F46" s="176"/>
    </row>
    <row r="47" spans="1:6" x14ac:dyDescent="0.2">
      <c r="A47" s="180" t="s">
        <v>226</v>
      </c>
      <c r="B47" s="179"/>
      <c r="C47" s="176"/>
      <c r="D47" s="176"/>
      <c r="E47" s="176"/>
      <c r="F47" s="176"/>
    </row>
    <row r="48" spans="1:6" x14ac:dyDescent="0.2">
      <c r="A48" s="178" t="s">
        <v>177</v>
      </c>
      <c r="B48" s="179"/>
      <c r="C48" s="176"/>
      <c r="D48" s="176"/>
      <c r="E48" s="176"/>
      <c r="F48" s="176"/>
    </row>
    <row r="49" spans="1:6" x14ac:dyDescent="0.2">
      <c r="A49" s="181" t="s">
        <v>178</v>
      </c>
      <c r="B49" s="179"/>
      <c r="C49" s="176"/>
      <c r="D49" s="176"/>
      <c r="E49" s="176"/>
      <c r="F49" s="176"/>
    </row>
    <row r="50" spans="1:6" x14ac:dyDescent="0.2">
      <c r="A50" s="172" t="s">
        <v>180</v>
      </c>
      <c r="B50" s="182"/>
      <c r="C50" s="176"/>
      <c r="D50" s="176"/>
      <c r="E50" s="176"/>
      <c r="F50" s="176"/>
    </row>
    <row r="51" spans="1:6" x14ac:dyDescent="0.2">
      <c r="A51" s="172" t="s">
        <v>309</v>
      </c>
      <c r="B51" s="182"/>
      <c r="C51" s="176"/>
      <c r="D51" s="176"/>
      <c r="E51" s="176"/>
      <c r="F51" s="176"/>
    </row>
    <row r="52" spans="1:6" ht="15" x14ac:dyDescent="0.25">
      <c r="A52" s="261" t="str">
        <f>'Service providers'!A34</f>
        <v>Enter name here</v>
      </c>
      <c r="B52" s="261"/>
      <c r="C52" s="261"/>
      <c r="D52" s="261"/>
      <c r="E52" s="262"/>
      <c r="F52" s="262"/>
    </row>
    <row r="53" spans="1:6" ht="15" x14ac:dyDescent="0.25">
      <c r="A53" s="265" t="s">
        <v>200</v>
      </c>
      <c r="B53" s="265"/>
      <c r="C53" s="265"/>
      <c r="D53" s="265"/>
      <c r="E53" s="283"/>
      <c r="F53" s="283"/>
    </row>
    <row r="54" spans="1:6" ht="56.25" x14ac:dyDescent="0.2">
      <c r="A54" s="172" t="s">
        <v>206</v>
      </c>
      <c r="B54" s="173" t="s">
        <v>581</v>
      </c>
      <c r="C54" s="176"/>
      <c r="D54" s="176"/>
      <c r="E54" s="176"/>
      <c r="F54" s="176"/>
    </row>
    <row r="55" spans="1:6" ht="45" x14ac:dyDescent="0.2">
      <c r="A55" s="172" t="s">
        <v>201</v>
      </c>
      <c r="B55" s="173" t="s">
        <v>372</v>
      </c>
      <c r="C55" s="176"/>
      <c r="D55" s="176"/>
      <c r="E55" s="176"/>
      <c r="F55" s="176"/>
    </row>
    <row r="56" spans="1:6" ht="56.25" x14ac:dyDescent="0.2">
      <c r="A56" s="172" t="s">
        <v>596</v>
      </c>
      <c r="B56" s="173" t="s">
        <v>582</v>
      </c>
      <c r="C56" s="176"/>
      <c r="D56" s="176"/>
      <c r="E56" s="176"/>
      <c r="F56" s="176"/>
    </row>
    <row r="57" spans="1:6" ht="33.75" x14ac:dyDescent="0.2">
      <c r="A57" s="172" t="s">
        <v>594</v>
      </c>
      <c r="B57" s="173" t="s">
        <v>583</v>
      </c>
      <c r="C57" s="176"/>
      <c r="D57" s="176"/>
      <c r="E57" s="176"/>
      <c r="F57" s="176"/>
    </row>
    <row r="58" spans="1:6" ht="45" x14ac:dyDescent="0.2">
      <c r="A58" s="172" t="s">
        <v>202</v>
      </c>
      <c r="B58" s="173" t="s">
        <v>595</v>
      </c>
      <c r="C58" s="176"/>
      <c r="D58" s="176"/>
      <c r="E58" s="176"/>
      <c r="F58" s="176"/>
    </row>
    <row r="59" spans="1:6" ht="90" x14ac:dyDescent="0.2">
      <c r="A59" s="172" t="s">
        <v>589</v>
      </c>
      <c r="B59" s="173" t="s">
        <v>584</v>
      </c>
      <c r="C59" s="176"/>
      <c r="D59" s="176"/>
      <c r="E59" s="176"/>
      <c r="F59" s="176"/>
    </row>
    <row r="60" spans="1:6" ht="33.75" x14ac:dyDescent="0.2">
      <c r="A60" s="172" t="s">
        <v>588</v>
      </c>
      <c r="B60" s="173" t="s">
        <v>585</v>
      </c>
      <c r="C60" s="176"/>
      <c r="D60" s="176"/>
      <c r="E60" s="176"/>
      <c r="F60" s="176"/>
    </row>
    <row r="61" spans="1:6" ht="45" x14ac:dyDescent="0.2">
      <c r="A61" s="172" t="s">
        <v>587</v>
      </c>
      <c r="B61" s="173" t="s">
        <v>586</v>
      </c>
      <c r="C61" s="176"/>
      <c r="D61" s="176"/>
      <c r="E61" s="176"/>
      <c r="F61" s="176"/>
    </row>
    <row r="62" spans="1:6" ht="33.75" x14ac:dyDescent="0.2">
      <c r="A62" s="172" t="s">
        <v>593</v>
      </c>
      <c r="B62" s="173" t="s">
        <v>598</v>
      </c>
      <c r="C62" s="176"/>
      <c r="D62" s="176"/>
      <c r="E62" s="176"/>
      <c r="F62" s="176"/>
    </row>
    <row r="63" spans="1:6" ht="78.75" x14ac:dyDescent="0.2">
      <c r="A63" s="172" t="s">
        <v>592</v>
      </c>
      <c r="B63" s="173" t="s">
        <v>599</v>
      </c>
      <c r="C63" s="176"/>
      <c r="D63" s="176"/>
      <c r="E63" s="176"/>
      <c r="F63" s="176"/>
    </row>
    <row r="64" spans="1:6" ht="33.75" x14ac:dyDescent="0.2">
      <c r="A64" s="172" t="s">
        <v>591</v>
      </c>
      <c r="B64" s="173" t="s">
        <v>600</v>
      </c>
      <c r="C64" s="176"/>
      <c r="D64" s="176"/>
      <c r="E64" s="176"/>
      <c r="F64" s="176"/>
    </row>
    <row r="65" spans="1:6" x14ac:dyDescent="0.2">
      <c r="A65" s="172" t="s">
        <v>221</v>
      </c>
      <c r="B65" s="173" t="s">
        <v>374</v>
      </c>
      <c r="C65" s="176"/>
      <c r="D65" s="176"/>
      <c r="E65" s="176"/>
      <c r="F65" s="176"/>
    </row>
    <row r="66" spans="1:6" ht="22.5" x14ac:dyDescent="0.2">
      <c r="A66" s="172" t="s">
        <v>590</v>
      </c>
      <c r="B66" s="173" t="s">
        <v>601</v>
      </c>
      <c r="C66" s="176"/>
      <c r="D66" s="176"/>
      <c r="E66" s="176"/>
      <c r="F66" s="176"/>
    </row>
    <row r="67" spans="1:6" ht="15" x14ac:dyDescent="0.2">
      <c r="A67" s="265" t="s">
        <v>230</v>
      </c>
      <c r="B67" s="265"/>
      <c r="C67" s="265"/>
      <c r="D67" s="265"/>
      <c r="E67" s="266"/>
      <c r="F67" s="266"/>
    </row>
    <row r="68" spans="1:6" ht="15" x14ac:dyDescent="0.25">
      <c r="A68" s="257" t="s">
        <v>171</v>
      </c>
      <c r="B68" s="257"/>
      <c r="C68" s="257"/>
      <c r="D68" s="257"/>
      <c r="E68" s="258"/>
      <c r="F68" s="258"/>
    </row>
    <row r="69" spans="1:6" ht="36.75" x14ac:dyDescent="0.2">
      <c r="A69" s="178" t="s">
        <v>453</v>
      </c>
      <c r="B69" s="179"/>
      <c r="C69" s="176"/>
      <c r="D69" s="176"/>
      <c r="E69" s="176"/>
      <c r="F69" s="176"/>
    </row>
    <row r="70" spans="1:6" x14ac:dyDescent="0.2">
      <c r="A70" s="180" t="s">
        <v>233</v>
      </c>
      <c r="B70" s="179"/>
      <c r="C70" s="176"/>
      <c r="D70" s="176"/>
      <c r="E70" s="176"/>
      <c r="F70" s="176"/>
    </row>
    <row r="71" spans="1:6" x14ac:dyDescent="0.2">
      <c r="A71" s="178" t="s">
        <v>172</v>
      </c>
      <c r="B71" s="179"/>
      <c r="C71" s="176"/>
      <c r="D71" s="176"/>
      <c r="E71" s="176"/>
      <c r="F71" s="176"/>
    </row>
    <row r="72" spans="1:6" ht="15" x14ac:dyDescent="0.25">
      <c r="A72" s="257" t="s">
        <v>173</v>
      </c>
      <c r="B72" s="257"/>
      <c r="C72" s="257"/>
      <c r="D72" s="257"/>
      <c r="E72" s="258"/>
      <c r="F72" s="258"/>
    </row>
    <row r="73" spans="1:6" x14ac:dyDescent="0.2">
      <c r="A73" s="178" t="s">
        <v>227</v>
      </c>
      <c r="B73" s="179"/>
      <c r="C73" s="176"/>
      <c r="D73" s="176"/>
      <c r="E73" s="176"/>
      <c r="F73" s="176"/>
    </row>
    <row r="74" spans="1:6" x14ac:dyDescent="0.2">
      <c r="A74" s="180" t="s">
        <v>223</v>
      </c>
      <c r="B74" s="179"/>
      <c r="C74" s="176"/>
      <c r="D74" s="176"/>
      <c r="E74" s="176"/>
      <c r="F74" s="176"/>
    </row>
    <row r="75" spans="1:6" x14ac:dyDescent="0.2">
      <c r="A75" s="180" t="s">
        <v>228</v>
      </c>
      <c r="B75" s="179"/>
      <c r="C75" s="176"/>
      <c r="D75" s="176"/>
      <c r="E75" s="176"/>
      <c r="F75" s="176"/>
    </row>
    <row r="76" spans="1:6" x14ac:dyDescent="0.2">
      <c r="A76" s="180" t="s">
        <v>235</v>
      </c>
      <c r="B76" s="179" t="s">
        <v>373</v>
      </c>
      <c r="C76" s="176"/>
      <c r="D76" s="176"/>
      <c r="E76" s="176"/>
      <c r="F76" s="176"/>
    </row>
    <row r="77" spans="1:6" x14ac:dyDescent="0.2">
      <c r="A77" s="180" t="s">
        <v>179</v>
      </c>
      <c r="B77" s="179"/>
      <c r="C77" s="176"/>
      <c r="D77" s="176"/>
      <c r="E77" s="176"/>
      <c r="F77" s="176"/>
    </row>
    <row r="78" spans="1:6" x14ac:dyDescent="0.2">
      <c r="A78" s="178" t="s">
        <v>231</v>
      </c>
      <c r="B78" s="179"/>
      <c r="C78" s="176"/>
      <c r="D78" s="176"/>
      <c r="E78" s="176"/>
      <c r="F78" s="176"/>
    </row>
    <row r="79" spans="1:6" ht="15" x14ac:dyDescent="0.25">
      <c r="A79" s="257" t="s">
        <v>174</v>
      </c>
      <c r="B79" s="257"/>
      <c r="C79" s="257"/>
      <c r="D79" s="257"/>
      <c r="E79" s="258"/>
      <c r="F79" s="258"/>
    </row>
    <row r="80" spans="1:6" x14ac:dyDescent="0.2">
      <c r="A80" s="180" t="s">
        <v>232</v>
      </c>
      <c r="B80" s="179"/>
      <c r="C80" s="176"/>
      <c r="D80" s="176"/>
      <c r="E80" s="176"/>
      <c r="F80" s="176"/>
    </row>
    <row r="81" spans="1:6" x14ac:dyDescent="0.2">
      <c r="A81" s="180" t="s">
        <v>234</v>
      </c>
      <c r="B81" s="179"/>
      <c r="C81" s="176"/>
      <c r="D81" s="176"/>
      <c r="E81" s="176"/>
      <c r="F81" s="176"/>
    </row>
    <row r="82" spans="1:6" x14ac:dyDescent="0.2">
      <c r="A82" s="180" t="s">
        <v>225</v>
      </c>
      <c r="B82" s="179"/>
      <c r="C82" s="176"/>
      <c r="D82" s="176"/>
      <c r="E82" s="176"/>
      <c r="F82" s="176"/>
    </row>
    <row r="83" spans="1:6" x14ac:dyDescent="0.2">
      <c r="A83" s="180" t="s">
        <v>175</v>
      </c>
      <c r="B83" s="179"/>
      <c r="C83" s="176"/>
      <c r="D83" s="176"/>
      <c r="E83" s="176"/>
      <c r="F83" s="176"/>
    </row>
    <row r="84" spans="1:6" ht="15" x14ac:dyDescent="0.25">
      <c r="A84" s="257" t="s">
        <v>236</v>
      </c>
      <c r="B84" s="257"/>
      <c r="C84" s="257"/>
      <c r="D84" s="257"/>
      <c r="E84" s="258"/>
      <c r="F84" s="258"/>
    </row>
    <row r="85" spans="1:6" x14ac:dyDescent="0.2">
      <c r="A85" s="180" t="s">
        <v>224</v>
      </c>
      <c r="B85" s="179"/>
      <c r="C85" s="176"/>
      <c r="D85" s="176"/>
      <c r="E85" s="176"/>
      <c r="F85" s="176"/>
    </row>
    <row r="86" spans="1:6" x14ac:dyDescent="0.2">
      <c r="A86" s="178" t="s">
        <v>176</v>
      </c>
      <c r="B86" s="179"/>
      <c r="C86" s="176"/>
      <c r="D86" s="176"/>
      <c r="E86" s="176"/>
      <c r="F86" s="176"/>
    </row>
    <row r="87" spans="1:6" x14ac:dyDescent="0.2">
      <c r="A87" s="180" t="s">
        <v>226</v>
      </c>
      <c r="B87" s="179"/>
      <c r="C87" s="176"/>
      <c r="D87" s="176"/>
      <c r="E87" s="176"/>
      <c r="F87" s="176"/>
    </row>
    <row r="88" spans="1:6" x14ac:dyDescent="0.2">
      <c r="A88" s="178" t="s">
        <v>177</v>
      </c>
      <c r="B88" s="179"/>
      <c r="C88" s="176"/>
      <c r="D88" s="176"/>
      <c r="E88" s="176"/>
      <c r="F88" s="176"/>
    </row>
    <row r="89" spans="1:6" x14ac:dyDescent="0.2">
      <c r="A89" s="181" t="s">
        <v>178</v>
      </c>
      <c r="B89" s="179"/>
      <c r="C89" s="176"/>
      <c r="D89" s="176"/>
      <c r="E89" s="176"/>
      <c r="F89" s="176"/>
    </row>
    <row r="90" spans="1:6" x14ac:dyDescent="0.2">
      <c r="A90" s="172" t="s">
        <v>180</v>
      </c>
      <c r="B90" s="182"/>
      <c r="C90" s="176"/>
      <c r="D90" s="176"/>
      <c r="E90" s="176"/>
      <c r="F90" s="176"/>
    </row>
    <row r="91" spans="1:6" x14ac:dyDescent="0.2">
      <c r="A91" s="172" t="s">
        <v>309</v>
      </c>
      <c r="B91" s="182"/>
      <c r="C91" s="176"/>
      <c r="D91" s="176"/>
      <c r="E91" s="176"/>
      <c r="F91" s="176"/>
    </row>
    <row r="92" spans="1:6" ht="15" x14ac:dyDescent="0.25">
      <c r="A92" s="261" t="str">
        <f>'Service providers'!A55</f>
        <v>Enter name here</v>
      </c>
      <c r="B92" s="261"/>
      <c r="C92" s="261"/>
      <c r="D92" s="261"/>
      <c r="E92" s="262"/>
      <c r="F92" s="262"/>
    </row>
    <row r="93" spans="1:6" ht="15" x14ac:dyDescent="0.25">
      <c r="A93" s="265" t="s">
        <v>200</v>
      </c>
      <c r="B93" s="265"/>
      <c r="C93" s="265"/>
      <c r="D93" s="265"/>
      <c r="E93" s="283"/>
      <c r="F93" s="283"/>
    </row>
    <row r="94" spans="1:6" ht="56.25" x14ac:dyDescent="0.2">
      <c r="A94" s="172" t="s">
        <v>206</v>
      </c>
      <c r="B94" s="173" t="s">
        <v>581</v>
      </c>
      <c r="C94" s="176"/>
      <c r="D94" s="176"/>
      <c r="E94" s="176"/>
      <c r="F94" s="176"/>
    </row>
    <row r="95" spans="1:6" ht="45" x14ac:dyDescent="0.2">
      <c r="A95" s="172" t="s">
        <v>201</v>
      </c>
      <c r="B95" s="173" t="s">
        <v>372</v>
      </c>
      <c r="C95" s="176"/>
      <c r="D95" s="176"/>
      <c r="E95" s="176"/>
      <c r="F95" s="176"/>
    </row>
    <row r="96" spans="1:6" ht="56.25" x14ac:dyDescent="0.2">
      <c r="A96" s="172" t="s">
        <v>596</v>
      </c>
      <c r="B96" s="173" t="s">
        <v>582</v>
      </c>
      <c r="C96" s="176"/>
      <c r="D96" s="176"/>
      <c r="E96" s="176"/>
      <c r="F96" s="176"/>
    </row>
    <row r="97" spans="1:6" ht="33.75" x14ac:dyDescent="0.2">
      <c r="A97" s="172" t="s">
        <v>594</v>
      </c>
      <c r="B97" s="173" t="s">
        <v>583</v>
      </c>
      <c r="C97" s="176"/>
      <c r="D97" s="176"/>
      <c r="E97" s="176"/>
      <c r="F97" s="176"/>
    </row>
    <row r="98" spans="1:6" ht="45" x14ac:dyDescent="0.2">
      <c r="A98" s="172" t="s">
        <v>202</v>
      </c>
      <c r="B98" s="173" t="s">
        <v>595</v>
      </c>
      <c r="C98" s="176"/>
      <c r="D98" s="176"/>
      <c r="E98" s="176"/>
      <c r="F98" s="176"/>
    </row>
    <row r="99" spans="1:6" ht="90" x14ac:dyDescent="0.2">
      <c r="A99" s="172" t="s">
        <v>589</v>
      </c>
      <c r="B99" s="173" t="s">
        <v>584</v>
      </c>
      <c r="C99" s="176"/>
      <c r="D99" s="176"/>
      <c r="E99" s="176"/>
      <c r="F99" s="176"/>
    </row>
    <row r="100" spans="1:6" ht="33.75" x14ac:dyDescent="0.2">
      <c r="A100" s="172" t="s">
        <v>588</v>
      </c>
      <c r="B100" s="173" t="s">
        <v>585</v>
      </c>
      <c r="C100" s="176"/>
      <c r="D100" s="176"/>
      <c r="E100" s="176"/>
      <c r="F100" s="176"/>
    </row>
    <row r="101" spans="1:6" ht="45" x14ac:dyDescent="0.2">
      <c r="A101" s="172" t="s">
        <v>587</v>
      </c>
      <c r="B101" s="173" t="s">
        <v>586</v>
      </c>
      <c r="C101" s="176"/>
      <c r="D101" s="176"/>
      <c r="E101" s="176"/>
      <c r="F101" s="176"/>
    </row>
    <row r="102" spans="1:6" ht="33.75" x14ac:dyDescent="0.2">
      <c r="A102" s="172" t="s">
        <v>593</v>
      </c>
      <c r="B102" s="173" t="s">
        <v>598</v>
      </c>
      <c r="C102" s="176"/>
      <c r="D102" s="176"/>
      <c r="E102" s="176"/>
      <c r="F102" s="176"/>
    </row>
    <row r="103" spans="1:6" ht="78.75" x14ac:dyDescent="0.2">
      <c r="A103" s="172" t="s">
        <v>592</v>
      </c>
      <c r="B103" s="173" t="s">
        <v>599</v>
      </c>
      <c r="C103" s="176"/>
      <c r="D103" s="176"/>
      <c r="E103" s="176"/>
      <c r="F103" s="176"/>
    </row>
    <row r="104" spans="1:6" ht="33.75" x14ac:dyDescent="0.2">
      <c r="A104" s="172" t="s">
        <v>591</v>
      </c>
      <c r="B104" s="173" t="s">
        <v>600</v>
      </c>
      <c r="C104" s="176"/>
      <c r="D104" s="176"/>
      <c r="E104" s="176"/>
      <c r="F104" s="176"/>
    </row>
    <row r="105" spans="1:6" x14ac:dyDescent="0.2">
      <c r="A105" s="172" t="s">
        <v>221</v>
      </c>
      <c r="B105" s="173" t="s">
        <v>374</v>
      </c>
      <c r="C105" s="176"/>
      <c r="D105" s="176"/>
      <c r="E105" s="176"/>
      <c r="F105" s="176"/>
    </row>
    <row r="106" spans="1:6" ht="22.5" x14ac:dyDescent="0.2">
      <c r="A106" s="172" t="s">
        <v>590</v>
      </c>
      <c r="B106" s="173" t="s">
        <v>601</v>
      </c>
      <c r="C106" s="176"/>
      <c r="D106" s="176"/>
      <c r="E106" s="176"/>
      <c r="F106" s="176"/>
    </row>
    <row r="107" spans="1:6" ht="15" x14ac:dyDescent="0.2">
      <c r="A107" s="265" t="s">
        <v>230</v>
      </c>
      <c r="B107" s="265"/>
      <c r="C107" s="265"/>
      <c r="D107" s="265"/>
      <c r="E107" s="266"/>
      <c r="F107" s="266"/>
    </row>
    <row r="108" spans="1:6" ht="15" x14ac:dyDescent="0.25">
      <c r="A108" s="257" t="s">
        <v>171</v>
      </c>
      <c r="B108" s="257"/>
      <c r="C108" s="257"/>
      <c r="D108" s="257"/>
      <c r="E108" s="258"/>
      <c r="F108" s="258"/>
    </row>
    <row r="109" spans="1:6" ht="36.75" x14ac:dyDescent="0.2">
      <c r="A109" s="178" t="s">
        <v>453</v>
      </c>
      <c r="B109" s="179"/>
      <c r="C109" s="176"/>
      <c r="D109" s="176"/>
      <c r="E109" s="176"/>
      <c r="F109" s="176"/>
    </row>
    <row r="110" spans="1:6" x14ac:dyDescent="0.2">
      <c r="A110" s="180" t="s">
        <v>233</v>
      </c>
      <c r="B110" s="179"/>
      <c r="C110" s="176"/>
      <c r="D110" s="176"/>
      <c r="E110" s="176"/>
      <c r="F110" s="176"/>
    </row>
    <row r="111" spans="1:6" x14ac:dyDescent="0.2">
      <c r="A111" s="178" t="s">
        <v>172</v>
      </c>
      <c r="B111" s="179"/>
      <c r="C111" s="176"/>
      <c r="D111" s="176"/>
      <c r="E111" s="176"/>
      <c r="F111" s="176"/>
    </row>
    <row r="112" spans="1:6" ht="15" x14ac:dyDescent="0.25">
      <c r="A112" s="257" t="s">
        <v>173</v>
      </c>
      <c r="B112" s="257"/>
      <c r="C112" s="257"/>
      <c r="D112" s="257"/>
      <c r="E112" s="258"/>
      <c r="F112" s="258"/>
    </row>
    <row r="113" spans="1:6" x14ac:dyDescent="0.2">
      <c r="A113" s="178" t="s">
        <v>227</v>
      </c>
      <c r="B113" s="179"/>
      <c r="C113" s="176"/>
      <c r="D113" s="176"/>
      <c r="E113" s="176"/>
      <c r="F113" s="176"/>
    </row>
    <row r="114" spans="1:6" x14ac:dyDescent="0.2">
      <c r="A114" s="180" t="s">
        <v>223</v>
      </c>
      <c r="B114" s="179"/>
      <c r="C114" s="176"/>
      <c r="D114" s="176"/>
      <c r="E114" s="176"/>
      <c r="F114" s="176"/>
    </row>
    <row r="115" spans="1:6" x14ac:dyDescent="0.2">
      <c r="A115" s="180" t="s">
        <v>228</v>
      </c>
      <c r="B115" s="179"/>
      <c r="C115" s="176"/>
      <c r="D115" s="176"/>
      <c r="E115" s="176"/>
      <c r="F115" s="176"/>
    </row>
    <row r="116" spans="1:6" x14ac:dyDescent="0.2">
      <c r="A116" s="180" t="s">
        <v>235</v>
      </c>
      <c r="B116" s="179" t="s">
        <v>373</v>
      </c>
      <c r="C116" s="176"/>
      <c r="D116" s="176"/>
      <c r="E116" s="176"/>
      <c r="F116" s="176"/>
    </row>
    <row r="117" spans="1:6" x14ac:dyDescent="0.2">
      <c r="A117" s="180" t="s">
        <v>179</v>
      </c>
      <c r="B117" s="179"/>
      <c r="C117" s="176"/>
      <c r="D117" s="176"/>
      <c r="E117" s="176"/>
      <c r="F117" s="176"/>
    </row>
    <row r="118" spans="1:6" x14ac:dyDescent="0.2">
      <c r="A118" s="178" t="s">
        <v>231</v>
      </c>
      <c r="B118" s="179"/>
      <c r="C118" s="176"/>
      <c r="D118" s="176"/>
      <c r="E118" s="176"/>
      <c r="F118" s="176"/>
    </row>
    <row r="119" spans="1:6" ht="15" x14ac:dyDescent="0.25">
      <c r="A119" s="257" t="s">
        <v>174</v>
      </c>
      <c r="B119" s="257"/>
      <c r="C119" s="257"/>
      <c r="D119" s="257"/>
      <c r="E119" s="258"/>
      <c r="F119" s="258"/>
    </row>
    <row r="120" spans="1:6" x14ac:dyDescent="0.2">
      <c r="A120" s="180" t="s">
        <v>232</v>
      </c>
      <c r="B120" s="179"/>
      <c r="C120" s="176"/>
      <c r="D120" s="176"/>
      <c r="E120" s="176"/>
      <c r="F120" s="176"/>
    </row>
    <row r="121" spans="1:6" x14ac:dyDescent="0.2">
      <c r="A121" s="180" t="s">
        <v>234</v>
      </c>
      <c r="B121" s="179"/>
      <c r="C121" s="176"/>
      <c r="D121" s="176"/>
      <c r="E121" s="176"/>
      <c r="F121" s="176"/>
    </row>
    <row r="122" spans="1:6" x14ac:dyDescent="0.2">
      <c r="A122" s="180" t="s">
        <v>225</v>
      </c>
      <c r="B122" s="179"/>
      <c r="C122" s="176"/>
      <c r="D122" s="176"/>
      <c r="E122" s="176"/>
      <c r="F122" s="176"/>
    </row>
    <row r="123" spans="1:6" x14ac:dyDescent="0.2">
      <c r="A123" s="180" t="s">
        <v>175</v>
      </c>
      <c r="B123" s="179"/>
      <c r="C123" s="176"/>
      <c r="D123" s="176"/>
      <c r="E123" s="176"/>
      <c r="F123" s="176"/>
    </row>
    <row r="124" spans="1:6" ht="15" x14ac:dyDescent="0.25">
      <c r="A124" s="257" t="s">
        <v>236</v>
      </c>
      <c r="B124" s="257"/>
      <c r="C124" s="257"/>
      <c r="D124" s="257"/>
      <c r="E124" s="258"/>
      <c r="F124" s="258"/>
    </row>
    <row r="125" spans="1:6" x14ac:dyDescent="0.2">
      <c r="A125" s="180" t="s">
        <v>224</v>
      </c>
      <c r="B125" s="179"/>
      <c r="C125" s="176"/>
      <c r="D125" s="176"/>
      <c r="E125" s="176"/>
      <c r="F125" s="176"/>
    </row>
    <row r="126" spans="1:6" x14ac:dyDescent="0.2">
      <c r="A126" s="178" t="s">
        <v>176</v>
      </c>
      <c r="B126" s="179"/>
      <c r="C126" s="176"/>
      <c r="D126" s="176"/>
      <c r="E126" s="176"/>
      <c r="F126" s="176"/>
    </row>
    <row r="127" spans="1:6" x14ac:dyDescent="0.2">
      <c r="A127" s="180" t="s">
        <v>226</v>
      </c>
      <c r="B127" s="179"/>
      <c r="C127" s="176"/>
      <c r="D127" s="176"/>
      <c r="E127" s="176"/>
      <c r="F127" s="176"/>
    </row>
    <row r="128" spans="1:6" x14ac:dyDescent="0.2">
      <c r="A128" s="178" t="s">
        <v>177</v>
      </c>
      <c r="B128" s="179"/>
      <c r="C128" s="176"/>
      <c r="D128" s="176"/>
      <c r="E128" s="176"/>
      <c r="F128" s="176"/>
    </row>
    <row r="129" spans="1:6" x14ac:dyDescent="0.2">
      <c r="A129" s="181" t="s">
        <v>178</v>
      </c>
      <c r="B129" s="179"/>
      <c r="C129" s="176"/>
      <c r="D129" s="176"/>
      <c r="E129" s="176"/>
      <c r="F129" s="176"/>
    </row>
    <row r="130" spans="1:6" x14ac:dyDescent="0.2">
      <c r="A130" s="172" t="s">
        <v>180</v>
      </c>
      <c r="B130" s="182"/>
      <c r="C130" s="176"/>
      <c r="D130" s="176"/>
      <c r="E130" s="176"/>
      <c r="F130" s="176"/>
    </row>
    <row r="131" spans="1:6" x14ac:dyDescent="0.2">
      <c r="A131" s="172" t="s">
        <v>309</v>
      </c>
      <c r="B131" s="182"/>
      <c r="C131" s="176"/>
      <c r="D131" s="176"/>
      <c r="E131" s="176"/>
      <c r="F131" s="176"/>
    </row>
    <row r="132" spans="1:6" ht="15" x14ac:dyDescent="0.25">
      <c r="A132" s="261" t="str">
        <f>'Service providers'!A76</f>
        <v>Enter name here</v>
      </c>
      <c r="B132" s="261"/>
      <c r="C132" s="261"/>
      <c r="D132" s="261"/>
      <c r="E132" s="262"/>
      <c r="F132" s="262"/>
    </row>
    <row r="133" spans="1:6" ht="15" x14ac:dyDescent="0.25">
      <c r="A133" s="265" t="s">
        <v>200</v>
      </c>
      <c r="B133" s="265"/>
      <c r="C133" s="265"/>
      <c r="D133" s="265"/>
      <c r="E133" s="283"/>
      <c r="F133" s="283"/>
    </row>
    <row r="134" spans="1:6" ht="56.25" x14ac:dyDescent="0.2">
      <c r="A134" s="172" t="s">
        <v>206</v>
      </c>
      <c r="B134" s="173" t="s">
        <v>581</v>
      </c>
      <c r="C134" s="176"/>
      <c r="D134" s="176"/>
      <c r="E134" s="176"/>
      <c r="F134" s="176"/>
    </row>
    <row r="135" spans="1:6" ht="45" x14ac:dyDescent="0.2">
      <c r="A135" s="172" t="s">
        <v>201</v>
      </c>
      <c r="B135" s="173" t="s">
        <v>372</v>
      </c>
      <c r="C135" s="176"/>
      <c r="D135" s="176"/>
      <c r="E135" s="176"/>
      <c r="F135" s="176"/>
    </row>
    <row r="136" spans="1:6" ht="56.25" x14ac:dyDescent="0.2">
      <c r="A136" s="172" t="s">
        <v>596</v>
      </c>
      <c r="B136" s="173" t="s">
        <v>582</v>
      </c>
      <c r="C136" s="176"/>
      <c r="D136" s="176"/>
      <c r="E136" s="176"/>
      <c r="F136" s="176"/>
    </row>
    <row r="137" spans="1:6" ht="33.75" x14ac:dyDescent="0.2">
      <c r="A137" s="172" t="s">
        <v>594</v>
      </c>
      <c r="B137" s="173" t="s">
        <v>583</v>
      </c>
      <c r="C137" s="176"/>
      <c r="D137" s="176"/>
      <c r="E137" s="176"/>
      <c r="F137" s="176"/>
    </row>
    <row r="138" spans="1:6" ht="45" x14ac:dyDescent="0.2">
      <c r="A138" s="172" t="s">
        <v>202</v>
      </c>
      <c r="B138" s="173" t="s">
        <v>595</v>
      </c>
      <c r="C138" s="176"/>
      <c r="D138" s="176"/>
      <c r="E138" s="176"/>
      <c r="F138" s="176"/>
    </row>
    <row r="139" spans="1:6" ht="90" x14ac:dyDescent="0.2">
      <c r="A139" s="172" t="s">
        <v>589</v>
      </c>
      <c r="B139" s="173" t="s">
        <v>584</v>
      </c>
      <c r="C139" s="176"/>
      <c r="D139" s="176"/>
      <c r="E139" s="176"/>
      <c r="F139" s="176"/>
    </row>
    <row r="140" spans="1:6" ht="33.75" x14ac:dyDescent="0.2">
      <c r="A140" s="172" t="s">
        <v>588</v>
      </c>
      <c r="B140" s="173" t="s">
        <v>585</v>
      </c>
      <c r="C140" s="176"/>
      <c r="D140" s="176"/>
      <c r="E140" s="176"/>
      <c r="F140" s="176"/>
    </row>
    <row r="141" spans="1:6" ht="45" x14ac:dyDescent="0.2">
      <c r="A141" s="172" t="s">
        <v>587</v>
      </c>
      <c r="B141" s="173" t="s">
        <v>586</v>
      </c>
      <c r="C141" s="176"/>
      <c r="D141" s="176"/>
      <c r="E141" s="176"/>
      <c r="F141" s="176"/>
    </row>
    <row r="142" spans="1:6" ht="33.75" x14ac:dyDescent="0.2">
      <c r="A142" s="172" t="s">
        <v>593</v>
      </c>
      <c r="B142" s="173" t="s">
        <v>598</v>
      </c>
      <c r="C142" s="176"/>
      <c r="D142" s="176"/>
      <c r="E142" s="176"/>
      <c r="F142" s="176"/>
    </row>
    <row r="143" spans="1:6" ht="78.75" x14ac:dyDescent="0.2">
      <c r="A143" s="172" t="s">
        <v>592</v>
      </c>
      <c r="B143" s="173" t="s">
        <v>599</v>
      </c>
      <c r="C143" s="176"/>
      <c r="D143" s="176"/>
      <c r="E143" s="176"/>
      <c r="F143" s="176"/>
    </row>
    <row r="144" spans="1:6" ht="33.75" x14ac:dyDescent="0.2">
      <c r="A144" s="172" t="s">
        <v>591</v>
      </c>
      <c r="B144" s="173" t="s">
        <v>600</v>
      </c>
      <c r="C144" s="176"/>
      <c r="D144" s="176"/>
      <c r="E144" s="176"/>
      <c r="F144" s="176"/>
    </row>
    <row r="145" spans="1:6" x14ac:dyDescent="0.2">
      <c r="A145" s="172" t="s">
        <v>221</v>
      </c>
      <c r="B145" s="173" t="s">
        <v>374</v>
      </c>
      <c r="C145" s="176"/>
      <c r="D145" s="176"/>
      <c r="E145" s="176"/>
      <c r="F145" s="176"/>
    </row>
    <row r="146" spans="1:6" ht="22.5" x14ac:dyDescent="0.2">
      <c r="A146" s="172" t="s">
        <v>590</v>
      </c>
      <c r="B146" s="173" t="s">
        <v>601</v>
      </c>
      <c r="C146" s="176"/>
      <c r="D146" s="176"/>
      <c r="E146" s="176"/>
      <c r="F146" s="176"/>
    </row>
    <row r="147" spans="1:6" ht="15" x14ac:dyDescent="0.2">
      <c r="A147" s="265" t="s">
        <v>230</v>
      </c>
      <c r="B147" s="265"/>
      <c r="C147" s="265"/>
      <c r="D147" s="265"/>
      <c r="E147" s="266"/>
      <c r="F147" s="266"/>
    </row>
    <row r="148" spans="1:6" ht="15" x14ac:dyDescent="0.25">
      <c r="A148" s="257" t="s">
        <v>171</v>
      </c>
      <c r="B148" s="257"/>
      <c r="C148" s="257"/>
      <c r="D148" s="257"/>
      <c r="E148" s="258"/>
      <c r="F148" s="258"/>
    </row>
    <row r="149" spans="1:6" ht="36.75" x14ac:dyDescent="0.2">
      <c r="A149" s="178" t="s">
        <v>453</v>
      </c>
      <c r="B149" s="179"/>
      <c r="C149" s="176"/>
      <c r="D149" s="176"/>
      <c r="E149" s="176"/>
      <c r="F149" s="176"/>
    </row>
    <row r="150" spans="1:6" x14ac:dyDescent="0.2">
      <c r="A150" s="180" t="s">
        <v>233</v>
      </c>
      <c r="B150" s="179"/>
      <c r="C150" s="176"/>
      <c r="D150" s="176"/>
      <c r="E150" s="176"/>
      <c r="F150" s="176"/>
    </row>
    <row r="151" spans="1:6" x14ac:dyDescent="0.2">
      <c r="A151" s="178" t="s">
        <v>172</v>
      </c>
      <c r="B151" s="179"/>
      <c r="C151" s="176"/>
      <c r="D151" s="176"/>
      <c r="E151" s="176"/>
      <c r="F151" s="176"/>
    </row>
    <row r="152" spans="1:6" ht="15" x14ac:dyDescent="0.25">
      <c r="A152" s="257" t="s">
        <v>173</v>
      </c>
      <c r="B152" s="257"/>
      <c r="C152" s="257"/>
      <c r="D152" s="257"/>
      <c r="E152" s="258"/>
      <c r="F152" s="258"/>
    </row>
    <row r="153" spans="1:6" x14ac:dyDescent="0.2">
      <c r="A153" s="178" t="s">
        <v>227</v>
      </c>
      <c r="B153" s="179"/>
      <c r="C153" s="176"/>
      <c r="D153" s="176"/>
      <c r="E153" s="176"/>
      <c r="F153" s="176"/>
    </row>
    <row r="154" spans="1:6" x14ac:dyDescent="0.2">
      <c r="A154" s="180" t="s">
        <v>223</v>
      </c>
      <c r="B154" s="179"/>
      <c r="C154" s="176"/>
      <c r="D154" s="176"/>
      <c r="E154" s="176"/>
      <c r="F154" s="176"/>
    </row>
    <row r="155" spans="1:6" x14ac:dyDescent="0.2">
      <c r="A155" s="180" t="s">
        <v>228</v>
      </c>
      <c r="B155" s="179"/>
      <c r="C155" s="176"/>
      <c r="D155" s="176"/>
      <c r="E155" s="176"/>
      <c r="F155" s="176"/>
    </row>
    <row r="156" spans="1:6" x14ac:dyDescent="0.2">
      <c r="A156" s="180" t="s">
        <v>235</v>
      </c>
      <c r="B156" s="179" t="s">
        <v>373</v>
      </c>
      <c r="C156" s="176"/>
      <c r="D156" s="176"/>
      <c r="E156" s="176"/>
      <c r="F156" s="176"/>
    </row>
    <row r="157" spans="1:6" x14ac:dyDescent="0.2">
      <c r="A157" s="180" t="s">
        <v>179</v>
      </c>
      <c r="B157" s="179"/>
      <c r="C157" s="176"/>
      <c r="D157" s="176"/>
      <c r="E157" s="176"/>
      <c r="F157" s="176"/>
    </row>
    <row r="158" spans="1:6" x14ac:dyDescent="0.2">
      <c r="A158" s="178" t="s">
        <v>231</v>
      </c>
      <c r="B158" s="179"/>
      <c r="C158" s="176"/>
      <c r="D158" s="176"/>
      <c r="E158" s="176"/>
      <c r="F158" s="176"/>
    </row>
    <row r="159" spans="1:6" ht="15" x14ac:dyDescent="0.25">
      <c r="A159" s="257" t="s">
        <v>174</v>
      </c>
      <c r="B159" s="257"/>
      <c r="C159" s="257"/>
      <c r="D159" s="257"/>
      <c r="E159" s="258"/>
      <c r="F159" s="258"/>
    </row>
    <row r="160" spans="1:6" x14ac:dyDescent="0.2">
      <c r="A160" s="180" t="s">
        <v>232</v>
      </c>
      <c r="B160" s="179"/>
      <c r="C160" s="176"/>
      <c r="D160" s="176"/>
      <c r="E160" s="176"/>
      <c r="F160" s="176"/>
    </row>
    <row r="161" spans="1:6" x14ac:dyDescent="0.2">
      <c r="A161" s="180" t="s">
        <v>234</v>
      </c>
      <c r="B161" s="179"/>
      <c r="C161" s="176"/>
      <c r="D161" s="176"/>
      <c r="E161" s="176"/>
      <c r="F161" s="176"/>
    </row>
    <row r="162" spans="1:6" x14ac:dyDescent="0.2">
      <c r="A162" s="180" t="s">
        <v>225</v>
      </c>
      <c r="B162" s="179"/>
      <c r="C162" s="176"/>
      <c r="D162" s="176"/>
      <c r="E162" s="176"/>
      <c r="F162" s="176"/>
    </row>
    <row r="163" spans="1:6" x14ac:dyDescent="0.2">
      <c r="A163" s="180" t="s">
        <v>175</v>
      </c>
      <c r="B163" s="179"/>
      <c r="C163" s="176"/>
      <c r="D163" s="176"/>
      <c r="E163" s="176"/>
      <c r="F163" s="176"/>
    </row>
    <row r="164" spans="1:6" ht="15" x14ac:dyDescent="0.25">
      <c r="A164" s="257" t="s">
        <v>236</v>
      </c>
      <c r="B164" s="257"/>
      <c r="C164" s="257"/>
      <c r="D164" s="257"/>
      <c r="E164" s="258"/>
      <c r="F164" s="258"/>
    </row>
    <row r="165" spans="1:6" x14ac:dyDescent="0.2">
      <c r="A165" s="180" t="s">
        <v>224</v>
      </c>
      <c r="B165" s="179"/>
      <c r="C165" s="176"/>
      <c r="D165" s="176"/>
      <c r="E165" s="176"/>
      <c r="F165" s="176"/>
    </row>
    <row r="166" spans="1:6" x14ac:dyDescent="0.2">
      <c r="A166" s="178" t="s">
        <v>176</v>
      </c>
      <c r="B166" s="179"/>
      <c r="C166" s="176"/>
      <c r="D166" s="176"/>
      <c r="E166" s="176"/>
      <c r="F166" s="176"/>
    </row>
    <row r="167" spans="1:6" x14ac:dyDescent="0.2">
      <c r="A167" s="180" t="s">
        <v>226</v>
      </c>
      <c r="B167" s="179"/>
      <c r="C167" s="176"/>
      <c r="D167" s="176"/>
      <c r="E167" s="176"/>
      <c r="F167" s="176"/>
    </row>
    <row r="168" spans="1:6" x14ac:dyDescent="0.2">
      <c r="A168" s="178" t="s">
        <v>177</v>
      </c>
      <c r="B168" s="179"/>
      <c r="C168" s="176"/>
      <c r="D168" s="176"/>
      <c r="E168" s="176"/>
      <c r="F168" s="176"/>
    </row>
    <row r="169" spans="1:6" x14ac:dyDescent="0.2">
      <c r="A169" s="181" t="s">
        <v>178</v>
      </c>
      <c r="B169" s="179"/>
      <c r="C169" s="176"/>
      <c r="D169" s="176"/>
      <c r="E169" s="176"/>
      <c r="F169" s="176"/>
    </row>
    <row r="170" spans="1:6" x14ac:dyDescent="0.2">
      <c r="A170" s="172" t="s">
        <v>180</v>
      </c>
      <c r="B170" s="182"/>
      <c r="C170" s="176"/>
      <c r="D170" s="176"/>
      <c r="E170" s="176"/>
      <c r="F170" s="176"/>
    </row>
    <row r="171" spans="1:6" x14ac:dyDescent="0.2">
      <c r="A171" s="172" t="s">
        <v>309</v>
      </c>
      <c r="B171" s="182"/>
      <c r="C171" s="176"/>
      <c r="D171" s="176"/>
      <c r="E171" s="176"/>
      <c r="F171" s="176"/>
    </row>
    <row r="172" spans="1:6" ht="15" x14ac:dyDescent="0.25">
      <c r="A172" s="261" t="str">
        <f>'Service providers'!A97</f>
        <v>Enter name here</v>
      </c>
      <c r="B172" s="261"/>
      <c r="C172" s="261"/>
      <c r="D172" s="261"/>
      <c r="E172" s="262"/>
      <c r="F172" s="262"/>
    </row>
    <row r="173" spans="1:6" ht="15" x14ac:dyDescent="0.2">
      <c r="A173" s="265" t="s">
        <v>200</v>
      </c>
      <c r="B173" s="265"/>
      <c r="C173" s="265"/>
      <c r="D173" s="265"/>
      <c r="E173" s="266"/>
      <c r="F173" s="266"/>
    </row>
    <row r="174" spans="1:6" ht="56.25" x14ac:dyDescent="0.2">
      <c r="A174" s="172" t="s">
        <v>206</v>
      </c>
      <c r="B174" s="173" t="s">
        <v>581</v>
      </c>
      <c r="C174" s="176"/>
      <c r="D174" s="176"/>
      <c r="E174" s="176"/>
      <c r="F174" s="176"/>
    </row>
    <row r="175" spans="1:6" ht="45" x14ac:dyDescent="0.2">
      <c r="A175" s="172" t="s">
        <v>201</v>
      </c>
      <c r="B175" s="173" t="s">
        <v>372</v>
      </c>
      <c r="C175" s="176"/>
      <c r="D175" s="176"/>
      <c r="E175" s="176"/>
      <c r="F175" s="176"/>
    </row>
    <row r="176" spans="1:6" ht="56.25" x14ac:dyDescent="0.2">
      <c r="A176" s="172" t="s">
        <v>596</v>
      </c>
      <c r="B176" s="173" t="s">
        <v>582</v>
      </c>
      <c r="C176" s="176"/>
      <c r="D176" s="176"/>
      <c r="E176" s="176"/>
      <c r="F176" s="176"/>
    </row>
    <row r="177" spans="1:6" ht="33.75" x14ac:dyDescent="0.2">
      <c r="A177" s="172" t="s">
        <v>594</v>
      </c>
      <c r="B177" s="173" t="s">
        <v>583</v>
      </c>
      <c r="C177" s="176"/>
      <c r="D177" s="176"/>
      <c r="E177" s="176"/>
      <c r="F177" s="176"/>
    </row>
    <row r="178" spans="1:6" ht="45" x14ac:dyDescent="0.2">
      <c r="A178" s="172" t="s">
        <v>202</v>
      </c>
      <c r="B178" s="173" t="s">
        <v>595</v>
      </c>
      <c r="C178" s="176"/>
      <c r="D178" s="176"/>
      <c r="E178" s="176"/>
      <c r="F178" s="176"/>
    </row>
    <row r="179" spans="1:6" ht="90" x14ac:dyDescent="0.2">
      <c r="A179" s="172" t="s">
        <v>589</v>
      </c>
      <c r="B179" s="173" t="s">
        <v>584</v>
      </c>
      <c r="C179" s="176"/>
      <c r="D179" s="176"/>
      <c r="E179" s="176"/>
      <c r="F179" s="176"/>
    </row>
    <row r="180" spans="1:6" ht="33.75" x14ac:dyDescent="0.2">
      <c r="A180" s="172" t="s">
        <v>588</v>
      </c>
      <c r="B180" s="173" t="s">
        <v>585</v>
      </c>
      <c r="C180" s="176"/>
      <c r="D180" s="176"/>
      <c r="E180" s="176"/>
      <c r="F180" s="176"/>
    </row>
    <row r="181" spans="1:6" ht="45" x14ac:dyDescent="0.2">
      <c r="A181" s="172" t="s">
        <v>587</v>
      </c>
      <c r="B181" s="173" t="s">
        <v>586</v>
      </c>
      <c r="C181" s="176"/>
      <c r="D181" s="176"/>
      <c r="E181" s="176"/>
      <c r="F181" s="176"/>
    </row>
    <row r="182" spans="1:6" ht="33.75" x14ac:dyDescent="0.2">
      <c r="A182" s="172" t="s">
        <v>593</v>
      </c>
      <c r="B182" s="173" t="s">
        <v>598</v>
      </c>
      <c r="C182" s="176"/>
      <c r="D182" s="176"/>
      <c r="E182" s="176"/>
      <c r="F182" s="176"/>
    </row>
    <row r="183" spans="1:6" ht="78.75" x14ac:dyDescent="0.2">
      <c r="A183" s="172" t="s">
        <v>592</v>
      </c>
      <c r="B183" s="173" t="s">
        <v>599</v>
      </c>
      <c r="C183" s="176"/>
      <c r="D183" s="176"/>
      <c r="E183" s="176"/>
      <c r="F183" s="176"/>
    </row>
    <row r="184" spans="1:6" ht="33.75" x14ac:dyDescent="0.2">
      <c r="A184" s="172" t="s">
        <v>591</v>
      </c>
      <c r="B184" s="173" t="s">
        <v>600</v>
      </c>
      <c r="C184" s="176"/>
      <c r="D184" s="176"/>
      <c r="E184" s="176"/>
      <c r="F184" s="176"/>
    </row>
    <row r="185" spans="1:6" x14ac:dyDescent="0.2">
      <c r="A185" s="172" t="s">
        <v>221</v>
      </c>
      <c r="B185" s="173" t="s">
        <v>374</v>
      </c>
      <c r="C185" s="176"/>
      <c r="D185" s="176"/>
      <c r="E185" s="176"/>
      <c r="F185" s="176"/>
    </row>
    <row r="186" spans="1:6" ht="22.5" x14ac:dyDescent="0.2">
      <c r="A186" s="172" t="s">
        <v>590</v>
      </c>
      <c r="B186" s="173" t="s">
        <v>601</v>
      </c>
      <c r="C186" s="176"/>
      <c r="D186" s="176"/>
      <c r="E186" s="176"/>
      <c r="F186" s="176"/>
    </row>
    <row r="187" spans="1:6" ht="15" x14ac:dyDescent="0.25">
      <c r="A187" s="265" t="s">
        <v>230</v>
      </c>
      <c r="B187" s="265"/>
      <c r="C187" s="265"/>
      <c r="D187" s="265"/>
      <c r="E187" s="283"/>
      <c r="F187" s="283"/>
    </row>
    <row r="188" spans="1:6" ht="15" x14ac:dyDescent="0.25">
      <c r="A188" s="257" t="s">
        <v>171</v>
      </c>
      <c r="B188" s="257"/>
      <c r="C188" s="257"/>
      <c r="D188" s="257"/>
      <c r="E188" s="258"/>
      <c r="F188" s="258"/>
    </row>
    <row r="189" spans="1:6" ht="36.75" x14ac:dyDescent="0.2">
      <c r="A189" s="178" t="s">
        <v>453</v>
      </c>
      <c r="B189" s="179"/>
      <c r="C189" s="176"/>
      <c r="D189" s="176"/>
      <c r="E189" s="176"/>
      <c r="F189" s="176"/>
    </row>
    <row r="190" spans="1:6" x14ac:dyDescent="0.2">
      <c r="A190" s="180" t="s">
        <v>233</v>
      </c>
      <c r="B190" s="179"/>
      <c r="C190" s="176"/>
      <c r="D190" s="176"/>
      <c r="E190" s="176"/>
      <c r="F190" s="176"/>
    </row>
    <row r="191" spans="1:6" x14ac:dyDescent="0.2">
      <c r="A191" s="178" t="s">
        <v>172</v>
      </c>
      <c r="B191" s="179"/>
      <c r="C191" s="176"/>
      <c r="D191" s="176"/>
      <c r="E191" s="176"/>
      <c r="F191" s="176"/>
    </row>
    <row r="192" spans="1:6" ht="15" x14ac:dyDescent="0.25">
      <c r="A192" s="257" t="s">
        <v>173</v>
      </c>
      <c r="B192" s="257"/>
      <c r="C192" s="257"/>
      <c r="D192" s="257"/>
      <c r="E192" s="258"/>
      <c r="F192" s="258"/>
    </row>
    <row r="193" spans="1:6" x14ac:dyDescent="0.2">
      <c r="A193" s="178" t="s">
        <v>227</v>
      </c>
      <c r="B193" s="179"/>
      <c r="C193" s="176"/>
      <c r="D193" s="176"/>
      <c r="E193" s="176"/>
      <c r="F193" s="176"/>
    </row>
    <row r="194" spans="1:6" x14ac:dyDescent="0.2">
      <c r="A194" s="180" t="s">
        <v>223</v>
      </c>
      <c r="B194" s="179"/>
      <c r="C194" s="176"/>
      <c r="D194" s="176"/>
      <c r="E194" s="176"/>
      <c r="F194" s="176"/>
    </row>
    <row r="195" spans="1:6" x14ac:dyDescent="0.2">
      <c r="A195" s="180" t="s">
        <v>228</v>
      </c>
      <c r="B195" s="179"/>
      <c r="C195" s="176"/>
      <c r="D195" s="176"/>
      <c r="E195" s="176"/>
      <c r="F195" s="176"/>
    </row>
    <row r="196" spans="1:6" x14ac:dyDescent="0.2">
      <c r="A196" s="180" t="s">
        <v>235</v>
      </c>
      <c r="B196" s="179" t="s">
        <v>373</v>
      </c>
      <c r="C196" s="176"/>
      <c r="D196" s="176"/>
      <c r="E196" s="176"/>
      <c r="F196" s="176"/>
    </row>
    <row r="197" spans="1:6" x14ac:dyDescent="0.2">
      <c r="A197" s="180" t="s">
        <v>179</v>
      </c>
      <c r="B197" s="179"/>
      <c r="C197" s="176"/>
      <c r="D197" s="176"/>
      <c r="E197" s="176"/>
      <c r="F197" s="176"/>
    </row>
    <row r="198" spans="1:6" x14ac:dyDescent="0.2">
      <c r="A198" s="178" t="s">
        <v>231</v>
      </c>
      <c r="B198" s="179"/>
      <c r="C198" s="176"/>
      <c r="D198" s="176"/>
      <c r="E198" s="176"/>
      <c r="F198" s="176"/>
    </row>
    <row r="199" spans="1:6" ht="15" x14ac:dyDescent="0.25">
      <c r="A199" s="257" t="s">
        <v>174</v>
      </c>
      <c r="B199" s="257"/>
      <c r="C199" s="257"/>
      <c r="D199" s="257"/>
      <c r="E199" s="258"/>
      <c r="F199" s="258"/>
    </row>
    <row r="200" spans="1:6" x14ac:dyDescent="0.2">
      <c r="A200" s="180" t="s">
        <v>232</v>
      </c>
      <c r="B200" s="179"/>
      <c r="C200" s="176"/>
      <c r="D200" s="176"/>
      <c r="E200" s="176"/>
      <c r="F200" s="176"/>
    </row>
    <row r="201" spans="1:6" x14ac:dyDescent="0.2">
      <c r="A201" s="180" t="s">
        <v>234</v>
      </c>
      <c r="B201" s="179"/>
      <c r="C201" s="176"/>
      <c r="D201" s="176"/>
      <c r="E201" s="176"/>
      <c r="F201" s="176"/>
    </row>
    <row r="202" spans="1:6" x14ac:dyDescent="0.2">
      <c r="A202" s="180" t="s">
        <v>225</v>
      </c>
      <c r="B202" s="179"/>
      <c r="C202" s="176"/>
      <c r="D202" s="176"/>
      <c r="E202" s="176"/>
      <c r="F202" s="176"/>
    </row>
    <row r="203" spans="1:6" x14ac:dyDescent="0.2">
      <c r="A203" s="180" t="s">
        <v>175</v>
      </c>
      <c r="B203" s="179"/>
      <c r="C203" s="176"/>
      <c r="D203" s="176"/>
      <c r="E203" s="176"/>
      <c r="F203" s="176"/>
    </row>
    <row r="204" spans="1:6" ht="15" x14ac:dyDescent="0.25">
      <c r="A204" s="257" t="s">
        <v>236</v>
      </c>
      <c r="B204" s="257"/>
      <c r="C204" s="257"/>
      <c r="D204" s="257"/>
      <c r="E204" s="258"/>
      <c r="F204" s="258"/>
    </row>
    <row r="205" spans="1:6" x14ac:dyDescent="0.2">
      <c r="A205" s="180" t="s">
        <v>224</v>
      </c>
      <c r="B205" s="179"/>
      <c r="C205" s="176"/>
      <c r="D205" s="176"/>
      <c r="E205" s="176"/>
      <c r="F205" s="176"/>
    </row>
    <row r="206" spans="1:6" x14ac:dyDescent="0.2">
      <c r="A206" s="178" t="s">
        <v>176</v>
      </c>
      <c r="B206" s="179"/>
      <c r="C206" s="176"/>
      <c r="D206" s="176"/>
      <c r="E206" s="176"/>
      <c r="F206" s="176"/>
    </row>
    <row r="207" spans="1:6" x14ac:dyDescent="0.2">
      <c r="A207" s="180" t="s">
        <v>226</v>
      </c>
      <c r="B207" s="179"/>
      <c r="C207" s="176"/>
      <c r="D207" s="176"/>
      <c r="E207" s="176"/>
      <c r="F207" s="176"/>
    </row>
    <row r="208" spans="1:6" x14ac:dyDescent="0.2">
      <c r="A208" s="178" t="s">
        <v>177</v>
      </c>
      <c r="B208" s="179"/>
      <c r="C208" s="176"/>
      <c r="D208" s="176"/>
      <c r="E208" s="176"/>
      <c r="F208" s="176"/>
    </row>
    <row r="209" spans="1:6" x14ac:dyDescent="0.2">
      <c r="A209" s="181" t="s">
        <v>178</v>
      </c>
      <c r="B209" s="179"/>
      <c r="C209" s="176"/>
      <c r="D209" s="176"/>
      <c r="E209" s="176"/>
      <c r="F209" s="176"/>
    </row>
    <row r="210" spans="1:6" x14ac:dyDescent="0.2">
      <c r="A210" s="172" t="s">
        <v>180</v>
      </c>
      <c r="B210" s="182"/>
      <c r="C210" s="176"/>
      <c r="D210" s="176"/>
      <c r="E210" s="176"/>
      <c r="F210" s="176"/>
    </row>
    <row r="211" spans="1:6" x14ac:dyDescent="0.2">
      <c r="A211" s="172" t="s">
        <v>309</v>
      </c>
      <c r="B211" s="182"/>
      <c r="C211" s="176"/>
      <c r="D211" s="176"/>
      <c r="E211" s="176"/>
      <c r="F211" s="176"/>
    </row>
    <row r="212" spans="1:6" ht="15" x14ac:dyDescent="0.25">
      <c r="A212" s="261" t="str">
        <f>'Service providers'!A118</f>
        <v>Enter name here</v>
      </c>
      <c r="B212" s="261"/>
      <c r="C212" s="261"/>
      <c r="D212" s="261"/>
      <c r="E212" s="262"/>
      <c r="F212" s="262"/>
    </row>
    <row r="213" spans="1:6" ht="15" x14ac:dyDescent="0.25">
      <c r="A213" s="265" t="s">
        <v>200</v>
      </c>
      <c r="B213" s="265"/>
      <c r="C213" s="265"/>
      <c r="D213" s="265"/>
      <c r="E213" s="283"/>
      <c r="F213" s="283"/>
    </row>
    <row r="214" spans="1:6" ht="56.25" x14ac:dyDescent="0.2">
      <c r="A214" s="172" t="s">
        <v>206</v>
      </c>
      <c r="B214" s="173" t="s">
        <v>581</v>
      </c>
      <c r="C214" s="176"/>
      <c r="D214" s="176"/>
      <c r="E214" s="176"/>
      <c r="F214" s="176"/>
    </row>
    <row r="215" spans="1:6" ht="45" x14ac:dyDescent="0.2">
      <c r="A215" s="172" t="s">
        <v>201</v>
      </c>
      <c r="B215" s="173" t="s">
        <v>372</v>
      </c>
      <c r="C215" s="176"/>
      <c r="D215" s="176"/>
      <c r="E215" s="176"/>
      <c r="F215" s="176"/>
    </row>
    <row r="216" spans="1:6" ht="56.25" x14ac:dyDescent="0.2">
      <c r="A216" s="172" t="s">
        <v>596</v>
      </c>
      <c r="B216" s="173" t="s">
        <v>582</v>
      </c>
      <c r="C216" s="176"/>
      <c r="D216" s="176"/>
      <c r="E216" s="176"/>
      <c r="F216" s="176"/>
    </row>
    <row r="217" spans="1:6" ht="45" x14ac:dyDescent="0.2">
      <c r="A217" s="172" t="s">
        <v>594</v>
      </c>
      <c r="B217" s="173" t="s">
        <v>586</v>
      </c>
      <c r="C217" s="176"/>
      <c r="D217" s="176"/>
      <c r="E217" s="176"/>
      <c r="F217" s="176"/>
    </row>
    <row r="218" spans="1:6" ht="45" x14ac:dyDescent="0.2">
      <c r="A218" s="172" t="s">
        <v>202</v>
      </c>
      <c r="B218" s="173" t="s">
        <v>595</v>
      </c>
      <c r="C218" s="176"/>
      <c r="D218" s="176"/>
      <c r="E218" s="176"/>
      <c r="F218" s="176"/>
    </row>
    <row r="219" spans="1:6" ht="90" x14ac:dyDescent="0.2">
      <c r="A219" s="172" t="s">
        <v>589</v>
      </c>
      <c r="B219" s="173" t="s">
        <v>584</v>
      </c>
      <c r="C219" s="176"/>
      <c r="D219" s="176"/>
      <c r="E219" s="176"/>
      <c r="F219" s="176"/>
    </row>
    <row r="220" spans="1:6" ht="33.75" x14ac:dyDescent="0.2">
      <c r="A220" s="172" t="s">
        <v>588</v>
      </c>
      <c r="B220" s="173" t="s">
        <v>585</v>
      </c>
      <c r="C220" s="176"/>
      <c r="D220" s="176"/>
      <c r="E220" s="176"/>
      <c r="F220" s="176"/>
    </row>
    <row r="221" spans="1:6" ht="45" x14ac:dyDescent="0.2">
      <c r="A221" s="172" t="s">
        <v>587</v>
      </c>
      <c r="B221" s="173" t="s">
        <v>597</v>
      </c>
      <c r="C221" s="176"/>
      <c r="D221" s="176"/>
      <c r="E221" s="176"/>
      <c r="F221" s="176"/>
    </row>
    <row r="222" spans="1:6" ht="33.75" x14ac:dyDescent="0.2">
      <c r="A222" s="172" t="s">
        <v>593</v>
      </c>
      <c r="B222" s="173" t="s">
        <v>598</v>
      </c>
      <c r="C222" s="176"/>
      <c r="D222" s="176"/>
      <c r="E222" s="176"/>
      <c r="F222" s="176"/>
    </row>
    <row r="223" spans="1:6" ht="78.75" x14ac:dyDescent="0.2">
      <c r="A223" s="172" t="s">
        <v>592</v>
      </c>
      <c r="B223" s="173" t="s">
        <v>599</v>
      </c>
      <c r="C223" s="176"/>
      <c r="D223" s="176"/>
      <c r="E223" s="176"/>
      <c r="F223" s="176"/>
    </row>
    <row r="224" spans="1:6" ht="33.75" x14ac:dyDescent="0.2">
      <c r="A224" s="172" t="s">
        <v>591</v>
      </c>
      <c r="B224" s="173" t="s">
        <v>600</v>
      </c>
      <c r="C224" s="176"/>
      <c r="D224" s="176"/>
      <c r="E224" s="176"/>
      <c r="F224" s="176"/>
    </row>
    <row r="225" spans="1:6" x14ac:dyDescent="0.2">
      <c r="A225" s="172" t="s">
        <v>221</v>
      </c>
      <c r="B225" s="173" t="s">
        <v>374</v>
      </c>
      <c r="C225" s="176"/>
      <c r="D225" s="176"/>
      <c r="E225" s="176"/>
      <c r="F225" s="176"/>
    </row>
    <row r="226" spans="1:6" ht="22.5" x14ac:dyDescent="0.2">
      <c r="A226" s="172" t="s">
        <v>590</v>
      </c>
      <c r="B226" s="173" t="s">
        <v>601</v>
      </c>
      <c r="C226" s="176"/>
      <c r="D226" s="176"/>
      <c r="E226" s="176"/>
      <c r="F226" s="176"/>
    </row>
    <row r="227" spans="1:6" ht="15" x14ac:dyDescent="0.2">
      <c r="A227" s="265" t="s">
        <v>230</v>
      </c>
      <c r="B227" s="265"/>
      <c r="C227" s="265"/>
      <c r="D227" s="265"/>
      <c r="E227" s="266"/>
      <c r="F227" s="266"/>
    </row>
    <row r="228" spans="1:6" ht="15" x14ac:dyDescent="0.25">
      <c r="A228" s="257" t="s">
        <v>171</v>
      </c>
      <c r="B228" s="257"/>
      <c r="C228" s="257"/>
      <c r="D228" s="257"/>
      <c r="E228" s="258"/>
      <c r="F228" s="258"/>
    </row>
    <row r="229" spans="1:6" ht="36.75" x14ac:dyDescent="0.2">
      <c r="A229" s="178" t="s">
        <v>453</v>
      </c>
      <c r="B229" s="179"/>
      <c r="C229" s="176"/>
      <c r="D229" s="176"/>
      <c r="E229" s="176"/>
      <c r="F229" s="176"/>
    </row>
    <row r="230" spans="1:6" x14ac:dyDescent="0.2">
      <c r="A230" s="180" t="s">
        <v>233</v>
      </c>
      <c r="B230" s="179"/>
      <c r="C230" s="176"/>
      <c r="D230" s="176"/>
      <c r="E230" s="176"/>
      <c r="F230" s="176"/>
    </row>
    <row r="231" spans="1:6" x14ac:dyDescent="0.2">
      <c r="A231" s="178" t="s">
        <v>172</v>
      </c>
      <c r="B231" s="179"/>
      <c r="C231" s="176"/>
      <c r="D231" s="176"/>
      <c r="E231" s="176"/>
      <c r="F231" s="176"/>
    </row>
    <row r="232" spans="1:6" ht="15" x14ac:dyDescent="0.25">
      <c r="A232" s="257" t="s">
        <v>173</v>
      </c>
      <c r="B232" s="257"/>
      <c r="C232" s="257"/>
      <c r="D232" s="257"/>
      <c r="E232" s="258"/>
      <c r="F232" s="258"/>
    </row>
    <row r="233" spans="1:6" x14ac:dyDescent="0.2">
      <c r="A233" s="183" t="s">
        <v>227</v>
      </c>
      <c r="B233" s="184"/>
      <c r="C233" s="176"/>
      <c r="D233" s="176"/>
      <c r="E233" s="176"/>
      <c r="F233" s="176"/>
    </row>
    <row r="234" spans="1:6" x14ac:dyDescent="0.2">
      <c r="A234" s="180" t="s">
        <v>223</v>
      </c>
      <c r="B234" s="179"/>
      <c r="C234" s="176"/>
      <c r="D234" s="176"/>
      <c r="E234" s="176"/>
      <c r="F234" s="176"/>
    </row>
    <row r="235" spans="1:6" x14ac:dyDescent="0.2">
      <c r="A235" s="180" t="s">
        <v>228</v>
      </c>
      <c r="B235" s="179"/>
      <c r="C235" s="176"/>
      <c r="D235" s="176"/>
      <c r="E235" s="176"/>
      <c r="F235" s="176"/>
    </row>
    <row r="236" spans="1:6" x14ac:dyDescent="0.2">
      <c r="A236" s="180" t="s">
        <v>235</v>
      </c>
      <c r="B236" s="179" t="s">
        <v>373</v>
      </c>
      <c r="C236" s="176"/>
      <c r="D236" s="176"/>
      <c r="E236" s="176"/>
      <c r="F236" s="176"/>
    </row>
    <row r="237" spans="1:6" x14ac:dyDescent="0.2">
      <c r="A237" s="180" t="s">
        <v>179</v>
      </c>
      <c r="B237" s="179"/>
      <c r="C237" s="176"/>
      <c r="D237" s="176"/>
      <c r="E237" s="176"/>
      <c r="F237" s="176"/>
    </row>
    <row r="238" spans="1:6" x14ac:dyDescent="0.2">
      <c r="A238" s="178" t="s">
        <v>231</v>
      </c>
      <c r="B238" s="179"/>
      <c r="C238" s="176"/>
      <c r="D238" s="176"/>
      <c r="E238" s="176"/>
      <c r="F238" s="176"/>
    </row>
    <row r="239" spans="1:6" ht="15" x14ac:dyDescent="0.25">
      <c r="A239" s="257" t="s">
        <v>174</v>
      </c>
      <c r="B239" s="257"/>
      <c r="C239" s="257"/>
      <c r="D239" s="257"/>
      <c r="E239" s="258"/>
      <c r="F239" s="258"/>
    </row>
    <row r="240" spans="1:6" x14ac:dyDescent="0.2">
      <c r="A240" s="180" t="s">
        <v>232</v>
      </c>
      <c r="B240" s="179"/>
      <c r="C240" s="176"/>
      <c r="D240" s="176"/>
      <c r="E240" s="176"/>
      <c r="F240" s="176"/>
    </row>
    <row r="241" spans="1:6" x14ac:dyDescent="0.2">
      <c r="A241" s="180" t="s">
        <v>234</v>
      </c>
      <c r="B241" s="179"/>
      <c r="C241" s="176"/>
      <c r="D241" s="176"/>
      <c r="E241" s="176"/>
      <c r="F241" s="176"/>
    </row>
    <row r="242" spans="1:6" x14ac:dyDescent="0.2">
      <c r="A242" s="180" t="s">
        <v>225</v>
      </c>
      <c r="B242" s="179"/>
      <c r="C242" s="176"/>
      <c r="D242" s="176"/>
      <c r="E242" s="176"/>
      <c r="F242" s="176"/>
    </row>
    <row r="243" spans="1:6" x14ac:dyDescent="0.2">
      <c r="A243" s="180" t="s">
        <v>175</v>
      </c>
      <c r="B243" s="179"/>
      <c r="C243" s="176"/>
      <c r="D243" s="176"/>
      <c r="E243" s="176"/>
      <c r="F243" s="176"/>
    </row>
    <row r="244" spans="1:6" ht="15" x14ac:dyDescent="0.25">
      <c r="A244" s="257" t="s">
        <v>236</v>
      </c>
      <c r="B244" s="257"/>
      <c r="C244" s="257"/>
      <c r="D244" s="257"/>
      <c r="E244" s="258"/>
      <c r="F244" s="258"/>
    </row>
    <row r="245" spans="1:6" x14ac:dyDescent="0.2">
      <c r="A245" s="180" t="s">
        <v>224</v>
      </c>
      <c r="B245" s="179"/>
      <c r="C245" s="176"/>
      <c r="D245" s="176"/>
      <c r="E245" s="176"/>
      <c r="F245" s="176"/>
    </row>
    <row r="246" spans="1:6" x14ac:dyDescent="0.2">
      <c r="A246" s="178" t="s">
        <v>176</v>
      </c>
      <c r="B246" s="179"/>
      <c r="C246" s="176"/>
      <c r="D246" s="176"/>
      <c r="E246" s="176"/>
      <c r="F246" s="176"/>
    </row>
    <row r="247" spans="1:6" x14ac:dyDescent="0.2">
      <c r="A247" s="180" t="s">
        <v>226</v>
      </c>
      <c r="B247" s="179"/>
      <c r="C247" s="176"/>
      <c r="D247" s="176"/>
      <c r="E247" s="176"/>
      <c r="F247" s="176"/>
    </row>
    <row r="248" spans="1:6" x14ac:dyDescent="0.2">
      <c r="A248" s="178" t="s">
        <v>177</v>
      </c>
      <c r="B248" s="179"/>
      <c r="C248" s="176"/>
      <c r="D248" s="176"/>
      <c r="E248" s="176"/>
      <c r="F248" s="176"/>
    </row>
    <row r="249" spans="1:6" x14ac:dyDescent="0.2">
      <c r="A249" s="181" t="s">
        <v>178</v>
      </c>
      <c r="B249" s="179"/>
      <c r="C249" s="176"/>
      <c r="D249" s="176"/>
      <c r="E249" s="176"/>
      <c r="F249" s="176"/>
    </row>
    <row r="250" spans="1:6" x14ac:dyDescent="0.2">
      <c r="A250" s="172" t="s">
        <v>180</v>
      </c>
      <c r="B250" s="182"/>
      <c r="C250" s="176"/>
      <c r="D250" s="176"/>
      <c r="E250" s="176"/>
      <c r="F250" s="176"/>
    </row>
    <row r="251" spans="1:6" x14ac:dyDescent="0.2">
      <c r="A251" s="172" t="s">
        <v>309</v>
      </c>
      <c r="B251" s="182"/>
      <c r="C251" s="176"/>
      <c r="D251" s="176"/>
      <c r="E251" s="176"/>
      <c r="F251" s="176"/>
    </row>
    <row r="252" spans="1:6" ht="15" x14ac:dyDescent="0.25">
      <c r="A252" s="261" t="str">
        <f>'Service providers'!A139</f>
        <v>Enter name here</v>
      </c>
      <c r="B252" s="261"/>
      <c r="C252" s="261"/>
      <c r="D252" s="261"/>
      <c r="E252" s="262"/>
      <c r="F252" s="262"/>
    </row>
    <row r="253" spans="1:6" ht="15" x14ac:dyDescent="0.25">
      <c r="A253" s="265" t="s">
        <v>200</v>
      </c>
      <c r="B253" s="265"/>
      <c r="C253" s="265"/>
      <c r="D253" s="265"/>
      <c r="E253" s="283"/>
      <c r="F253" s="283"/>
    </row>
    <row r="254" spans="1:6" ht="56.25" x14ac:dyDescent="0.2">
      <c r="A254" s="172" t="s">
        <v>206</v>
      </c>
      <c r="B254" s="173" t="s">
        <v>581</v>
      </c>
      <c r="C254" s="176"/>
      <c r="D254" s="176"/>
      <c r="E254" s="176"/>
      <c r="F254" s="176"/>
    </row>
    <row r="255" spans="1:6" ht="45" x14ac:dyDescent="0.2">
      <c r="A255" s="172" t="s">
        <v>201</v>
      </c>
      <c r="B255" s="173" t="s">
        <v>372</v>
      </c>
      <c r="C255" s="176"/>
      <c r="D255" s="176"/>
      <c r="E255" s="176"/>
      <c r="F255" s="176"/>
    </row>
    <row r="256" spans="1:6" ht="56.25" x14ac:dyDescent="0.2">
      <c r="A256" s="172" t="s">
        <v>596</v>
      </c>
      <c r="B256" s="173" t="s">
        <v>582</v>
      </c>
      <c r="C256" s="176"/>
      <c r="D256" s="176"/>
      <c r="E256" s="176"/>
      <c r="F256" s="176"/>
    </row>
    <row r="257" spans="1:6" ht="33.75" x14ac:dyDescent="0.2">
      <c r="A257" s="172" t="s">
        <v>594</v>
      </c>
      <c r="B257" s="173" t="s">
        <v>583</v>
      </c>
      <c r="C257" s="176"/>
      <c r="D257" s="176"/>
      <c r="E257" s="176"/>
      <c r="F257" s="176"/>
    </row>
    <row r="258" spans="1:6" ht="45" x14ac:dyDescent="0.2">
      <c r="A258" s="172" t="s">
        <v>202</v>
      </c>
      <c r="B258" s="173" t="s">
        <v>595</v>
      </c>
      <c r="C258" s="176"/>
      <c r="D258" s="176"/>
      <c r="E258" s="176"/>
      <c r="F258" s="176"/>
    </row>
    <row r="259" spans="1:6" ht="90" x14ac:dyDescent="0.2">
      <c r="A259" s="172" t="s">
        <v>589</v>
      </c>
      <c r="B259" s="173" t="s">
        <v>584</v>
      </c>
      <c r="C259" s="176"/>
      <c r="D259" s="176"/>
      <c r="E259" s="176"/>
      <c r="F259" s="176"/>
    </row>
    <row r="260" spans="1:6" ht="33.75" x14ac:dyDescent="0.2">
      <c r="A260" s="172" t="s">
        <v>588</v>
      </c>
      <c r="B260" s="173" t="s">
        <v>585</v>
      </c>
      <c r="C260" s="176"/>
      <c r="D260" s="176"/>
      <c r="E260" s="176"/>
      <c r="F260" s="176"/>
    </row>
    <row r="261" spans="1:6" ht="45" x14ac:dyDescent="0.2">
      <c r="A261" s="172" t="s">
        <v>587</v>
      </c>
      <c r="B261" s="173" t="s">
        <v>586</v>
      </c>
      <c r="C261" s="176"/>
      <c r="D261" s="176"/>
      <c r="E261" s="176"/>
      <c r="F261" s="176"/>
    </row>
    <row r="262" spans="1:6" ht="33.75" x14ac:dyDescent="0.2">
      <c r="A262" s="172" t="s">
        <v>593</v>
      </c>
      <c r="B262" s="173" t="s">
        <v>598</v>
      </c>
      <c r="C262" s="176"/>
      <c r="D262" s="176"/>
      <c r="E262" s="176"/>
      <c r="F262" s="176"/>
    </row>
    <row r="263" spans="1:6" ht="78.75" x14ac:dyDescent="0.2">
      <c r="A263" s="172" t="s">
        <v>592</v>
      </c>
      <c r="B263" s="173" t="s">
        <v>599</v>
      </c>
      <c r="C263" s="176"/>
      <c r="D263" s="176"/>
      <c r="E263" s="176"/>
      <c r="F263" s="176"/>
    </row>
    <row r="264" spans="1:6" ht="33.75" x14ac:dyDescent="0.2">
      <c r="A264" s="172" t="s">
        <v>591</v>
      </c>
      <c r="B264" s="173" t="s">
        <v>600</v>
      </c>
      <c r="C264" s="176"/>
      <c r="D264" s="176"/>
      <c r="E264" s="176"/>
      <c r="F264" s="176"/>
    </row>
    <row r="265" spans="1:6" x14ac:dyDescent="0.2">
      <c r="A265" s="172" t="s">
        <v>221</v>
      </c>
      <c r="B265" s="173" t="s">
        <v>374</v>
      </c>
      <c r="C265" s="176"/>
      <c r="D265" s="176"/>
      <c r="E265" s="176"/>
      <c r="F265" s="176"/>
    </row>
    <row r="266" spans="1:6" ht="22.5" x14ac:dyDescent="0.2">
      <c r="A266" s="172" t="s">
        <v>590</v>
      </c>
      <c r="B266" s="173" t="s">
        <v>601</v>
      </c>
      <c r="C266" s="176"/>
      <c r="D266" s="176"/>
      <c r="E266" s="176"/>
      <c r="F266" s="176"/>
    </row>
    <row r="267" spans="1:6" ht="15" x14ac:dyDescent="0.2">
      <c r="A267" s="265" t="s">
        <v>230</v>
      </c>
      <c r="B267" s="265"/>
      <c r="C267" s="265"/>
      <c r="D267" s="265"/>
      <c r="E267" s="266"/>
      <c r="F267" s="266"/>
    </row>
    <row r="268" spans="1:6" ht="15" x14ac:dyDescent="0.25">
      <c r="A268" s="257" t="s">
        <v>171</v>
      </c>
      <c r="B268" s="257"/>
      <c r="C268" s="257"/>
      <c r="D268" s="257"/>
      <c r="E268" s="258"/>
      <c r="F268" s="258"/>
    </row>
    <row r="269" spans="1:6" ht="36.75" x14ac:dyDescent="0.2">
      <c r="A269" s="178" t="s">
        <v>453</v>
      </c>
      <c r="B269" s="179"/>
      <c r="C269" s="176"/>
      <c r="D269" s="176"/>
      <c r="E269" s="176"/>
      <c r="F269" s="176"/>
    </row>
    <row r="270" spans="1:6" x14ac:dyDescent="0.2">
      <c r="A270" s="180" t="s">
        <v>233</v>
      </c>
      <c r="B270" s="179"/>
      <c r="C270" s="176"/>
      <c r="D270" s="176"/>
      <c r="E270" s="176"/>
      <c r="F270" s="176"/>
    </row>
    <row r="271" spans="1:6" x14ac:dyDescent="0.2">
      <c r="A271" s="178" t="s">
        <v>172</v>
      </c>
      <c r="B271" s="179"/>
      <c r="C271" s="176"/>
      <c r="D271" s="176"/>
      <c r="E271" s="176"/>
      <c r="F271" s="176"/>
    </row>
    <row r="272" spans="1:6" ht="15" x14ac:dyDescent="0.25">
      <c r="A272" s="257" t="s">
        <v>173</v>
      </c>
      <c r="B272" s="257"/>
      <c r="C272" s="257"/>
      <c r="D272" s="257"/>
      <c r="E272" s="258"/>
      <c r="F272" s="258"/>
    </row>
    <row r="273" spans="1:6" x14ac:dyDescent="0.2">
      <c r="A273" s="178" t="s">
        <v>227</v>
      </c>
      <c r="B273" s="179"/>
      <c r="C273" s="176"/>
      <c r="D273" s="176"/>
      <c r="E273" s="176"/>
      <c r="F273" s="176"/>
    </row>
    <row r="274" spans="1:6" x14ac:dyDescent="0.2">
      <c r="A274" s="180" t="s">
        <v>223</v>
      </c>
      <c r="B274" s="179"/>
      <c r="C274" s="176"/>
      <c r="D274" s="176"/>
      <c r="E274" s="176"/>
      <c r="F274" s="176"/>
    </row>
    <row r="275" spans="1:6" x14ac:dyDescent="0.2">
      <c r="A275" s="180" t="s">
        <v>228</v>
      </c>
      <c r="B275" s="179"/>
      <c r="C275" s="176"/>
      <c r="D275" s="176"/>
      <c r="E275" s="176"/>
      <c r="F275" s="176"/>
    </row>
    <row r="276" spans="1:6" x14ac:dyDescent="0.2">
      <c r="A276" s="180" t="s">
        <v>235</v>
      </c>
      <c r="B276" s="179" t="s">
        <v>373</v>
      </c>
      <c r="C276" s="176"/>
      <c r="D276" s="176"/>
      <c r="E276" s="176"/>
      <c r="F276" s="176"/>
    </row>
    <row r="277" spans="1:6" x14ac:dyDescent="0.2">
      <c r="A277" s="180" t="s">
        <v>179</v>
      </c>
      <c r="B277" s="179"/>
      <c r="C277" s="176"/>
      <c r="D277" s="176"/>
      <c r="E277" s="176"/>
      <c r="F277" s="176"/>
    </row>
    <row r="278" spans="1:6" x14ac:dyDescent="0.2">
      <c r="A278" s="178" t="s">
        <v>231</v>
      </c>
      <c r="B278" s="179"/>
      <c r="C278" s="176"/>
      <c r="D278" s="176"/>
      <c r="E278" s="176"/>
      <c r="F278" s="176"/>
    </row>
    <row r="279" spans="1:6" ht="15" x14ac:dyDescent="0.25">
      <c r="A279" s="257" t="s">
        <v>174</v>
      </c>
      <c r="B279" s="257"/>
      <c r="C279" s="257"/>
      <c r="D279" s="257"/>
      <c r="E279" s="258"/>
      <c r="F279" s="258"/>
    </row>
    <row r="280" spans="1:6" x14ac:dyDescent="0.2">
      <c r="A280" s="180" t="s">
        <v>232</v>
      </c>
      <c r="B280" s="179"/>
      <c r="C280" s="176"/>
      <c r="D280" s="176"/>
      <c r="E280" s="176"/>
      <c r="F280" s="176"/>
    </row>
    <row r="281" spans="1:6" x14ac:dyDescent="0.2">
      <c r="A281" s="180" t="s">
        <v>234</v>
      </c>
      <c r="B281" s="179"/>
      <c r="C281" s="176"/>
      <c r="D281" s="176"/>
      <c r="E281" s="176"/>
      <c r="F281" s="176"/>
    </row>
    <row r="282" spans="1:6" x14ac:dyDescent="0.2">
      <c r="A282" s="180" t="s">
        <v>225</v>
      </c>
      <c r="B282" s="179"/>
      <c r="C282" s="176"/>
      <c r="D282" s="176"/>
      <c r="E282" s="176"/>
      <c r="F282" s="176"/>
    </row>
    <row r="283" spans="1:6" x14ac:dyDescent="0.2">
      <c r="A283" s="180" t="s">
        <v>175</v>
      </c>
      <c r="B283" s="179"/>
      <c r="C283" s="176"/>
      <c r="D283" s="176"/>
      <c r="E283" s="176"/>
      <c r="F283" s="176"/>
    </row>
    <row r="284" spans="1:6" ht="15" x14ac:dyDescent="0.25">
      <c r="A284" s="257" t="s">
        <v>236</v>
      </c>
      <c r="B284" s="257"/>
      <c r="C284" s="257"/>
      <c r="D284" s="257"/>
      <c r="E284" s="258"/>
      <c r="F284" s="258"/>
    </row>
    <row r="285" spans="1:6" x14ac:dyDescent="0.2">
      <c r="A285" s="180" t="s">
        <v>224</v>
      </c>
      <c r="B285" s="179"/>
      <c r="C285" s="176"/>
      <c r="D285" s="176"/>
      <c r="E285" s="176"/>
      <c r="F285" s="176"/>
    </row>
    <row r="286" spans="1:6" x14ac:dyDescent="0.2">
      <c r="A286" s="178" t="s">
        <v>176</v>
      </c>
      <c r="B286" s="179"/>
      <c r="C286" s="176"/>
      <c r="D286" s="176"/>
      <c r="E286" s="176"/>
      <c r="F286" s="176"/>
    </row>
    <row r="287" spans="1:6" x14ac:dyDescent="0.2">
      <c r="A287" s="180" t="s">
        <v>226</v>
      </c>
      <c r="B287" s="179"/>
      <c r="C287" s="176"/>
      <c r="D287" s="176"/>
      <c r="E287" s="176"/>
      <c r="F287" s="176"/>
    </row>
    <row r="288" spans="1:6" x14ac:dyDescent="0.2">
      <c r="A288" s="178" t="s">
        <v>177</v>
      </c>
      <c r="B288" s="179"/>
      <c r="C288" s="176"/>
      <c r="D288" s="176"/>
      <c r="E288" s="176"/>
      <c r="F288" s="176"/>
    </row>
    <row r="289" spans="1:6" x14ac:dyDescent="0.2">
      <c r="A289" s="181" t="s">
        <v>178</v>
      </c>
      <c r="B289" s="179"/>
      <c r="C289" s="176"/>
      <c r="D289" s="176"/>
      <c r="E289" s="176"/>
      <c r="F289" s="176"/>
    </row>
    <row r="290" spans="1:6" x14ac:dyDescent="0.2">
      <c r="A290" s="172" t="s">
        <v>180</v>
      </c>
      <c r="B290" s="182"/>
      <c r="C290" s="176"/>
      <c r="D290" s="176"/>
      <c r="E290" s="176"/>
      <c r="F290" s="176"/>
    </row>
    <row r="291" spans="1:6" x14ac:dyDescent="0.2">
      <c r="A291" s="172" t="s">
        <v>309</v>
      </c>
      <c r="B291" s="182"/>
      <c r="C291" s="176"/>
      <c r="D291" s="176"/>
      <c r="E291" s="176"/>
      <c r="F291" s="176"/>
    </row>
  </sheetData>
  <sheetProtection password="F400" sheet="1" objects="1" scenarios="1" selectLockedCells="1"/>
  <mergeCells count="66">
    <mergeCell ref="A279:F279"/>
    <mergeCell ref="A284:F284"/>
    <mergeCell ref="A252:F252"/>
    <mergeCell ref="A253:F253"/>
    <mergeCell ref="A267:F267"/>
    <mergeCell ref="A268:F268"/>
    <mergeCell ref="A272:F272"/>
    <mergeCell ref="A227:F227"/>
    <mergeCell ref="A228:F228"/>
    <mergeCell ref="A232:F232"/>
    <mergeCell ref="A239:F239"/>
    <mergeCell ref="A244:F244"/>
    <mergeCell ref="A192:F192"/>
    <mergeCell ref="A199:F199"/>
    <mergeCell ref="A204:F204"/>
    <mergeCell ref="A212:F212"/>
    <mergeCell ref="A213:F213"/>
    <mergeCell ref="A188:F188"/>
    <mergeCell ref="A132:F132"/>
    <mergeCell ref="A133:F133"/>
    <mergeCell ref="A147:F147"/>
    <mergeCell ref="A148:F148"/>
    <mergeCell ref="A152:F152"/>
    <mergeCell ref="A159:F159"/>
    <mergeCell ref="A164:F164"/>
    <mergeCell ref="A79:F79"/>
    <mergeCell ref="A84:F84"/>
    <mergeCell ref="A172:F172"/>
    <mergeCell ref="A173:F173"/>
    <mergeCell ref="A187:F187"/>
    <mergeCell ref="A92:F92"/>
    <mergeCell ref="A93:F93"/>
    <mergeCell ref="A107:F107"/>
    <mergeCell ref="A108:F108"/>
    <mergeCell ref="A112:F112"/>
    <mergeCell ref="A119:F119"/>
    <mergeCell ref="A124:F124"/>
    <mergeCell ref="A52:F52"/>
    <mergeCell ref="A53:F53"/>
    <mergeCell ref="A67:F67"/>
    <mergeCell ref="A68:F68"/>
    <mergeCell ref="A72:F72"/>
    <mergeCell ref="A3:F4"/>
    <mergeCell ref="C9:D9"/>
    <mergeCell ref="E9:F9"/>
    <mergeCell ref="B6:F6"/>
    <mergeCell ref="B7:F7"/>
    <mergeCell ref="B5:F5"/>
    <mergeCell ref="M9:P9"/>
    <mergeCell ref="M10:N10"/>
    <mergeCell ref="O10:P10"/>
    <mergeCell ref="H10:H11"/>
    <mergeCell ref="I10:J10"/>
    <mergeCell ref="K10:L10"/>
    <mergeCell ref="I9:L9"/>
    <mergeCell ref="A28:F28"/>
    <mergeCell ref="A32:F32"/>
    <mergeCell ref="A39:F39"/>
    <mergeCell ref="A44:F44"/>
    <mergeCell ref="E10:F10"/>
    <mergeCell ref="A12:F12"/>
    <mergeCell ref="A13:F13"/>
    <mergeCell ref="A27:F27"/>
    <mergeCell ref="A10:A11"/>
    <mergeCell ref="B10:B11"/>
    <mergeCell ref="C10:D10"/>
  </mergeCells>
  <phoneticPr fontId="30" type="noConversion"/>
  <pageMargins left="0.7" right="0.7" top="0.75" bottom="0.75" header="0.3" footer="0.3"/>
  <pageSetup orientation="portrait" horizontalDpi="4294967292" verticalDpi="4294967292" r:id="rId1"/>
  <ignoredErrors>
    <ignoredError sqref="D11" formula="1"/>
  </ignoredErrors>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sheetPr>
  <dimension ref="A1:P298"/>
  <sheetViews>
    <sheetView showGridLines="0" zoomScaleNormal="100" workbookViewId="0">
      <selection activeCell="E14" sqref="E14"/>
    </sheetView>
  </sheetViews>
  <sheetFormatPr defaultColWidth="8.85546875" defaultRowHeight="14.25" x14ac:dyDescent="0.2"/>
  <cols>
    <col min="1" max="1" width="38" style="188" customWidth="1"/>
    <col min="2" max="2" width="34.42578125" style="188" customWidth="1"/>
    <col min="3" max="3" width="22" style="187" customWidth="1"/>
    <col min="4" max="4" width="19.85546875" style="187" customWidth="1"/>
    <col min="5" max="5" width="24.85546875" style="187" customWidth="1"/>
    <col min="6" max="6" width="22.85546875" style="187" customWidth="1"/>
    <col min="7" max="7" width="8.85546875" style="188"/>
    <col min="8" max="8" width="15.7109375" style="188" customWidth="1"/>
    <col min="9" max="9" width="17.85546875" style="188" customWidth="1"/>
    <col min="10" max="10" width="17.42578125" style="188" customWidth="1"/>
    <col min="11" max="11" width="20.5703125" style="188" customWidth="1"/>
    <col min="12" max="12" width="21" style="188" customWidth="1"/>
    <col min="13" max="13" width="17.140625" style="188" customWidth="1"/>
    <col min="14" max="14" width="16.5703125" style="188" customWidth="1"/>
    <col min="15" max="15" width="20.28515625" style="188" customWidth="1"/>
    <col min="16" max="16" width="19.28515625" style="188" customWidth="1"/>
    <col min="17" max="16384" width="8.85546875" style="188"/>
  </cols>
  <sheetData>
    <row r="1" spans="1:16" ht="20.25" x14ac:dyDescent="0.3">
      <c r="A1" s="186" t="s">
        <v>186</v>
      </c>
      <c r="B1" s="186"/>
    </row>
    <row r="3" spans="1:16" s="137" customFormat="1" ht="58.5" customHeight="1" x14ac:dyDescent="0.2">
      <c r="A3" s="272" t="s">
        <v>618</v>
      </c>
      <c r="B3" s="273"/>
      <c r="C3" s="273"/>
      <c r="D3" s="273"/>
      <c r="E3" s="274"/>
      <c r="F3" s="275"/>
    </row>
    <row r="4" spans="1:16" s="137" customFormat="1" ht="126" customHeight="1" x14ac:dyDescent="0.2">
      <c r="A4" s="276"/>
      <c r="B4" s="277"/>
      <c r="C4" s="277"/>
      <c r="D4" s="277"/>
      <c r="E4" s="278"/>
      <c r="F4" s="279"/>
    </row>
    <row r="5" spans="1:16" s="137" customFormat="1" ht="27" customHeight="1" x14ac:dyDescent="0.2">
      <c r="A5" s="139" t="s">
        <v>194</v>
      </c>
      <c r="B5" s="243" t="s">
        <v>579</v>
      </c>
      <c r="C5" s="243"/>
      <c r="D5" s="243"/>
      <c r="E5" s="243"/>
      <c r="F5" s="243"/>
    </row>
    <row r="6" spans="1:16" s="137" customFormat="1" ht="30" customHeight="1" x14ac:dyDescent="0.2">
      <c r="A6" s="165" t="s">
        <v>10</v>
      </c>
      <c r="B6" s="238" t="s">
        <v>580</v>
      </c>
      <c r="C6" s="239"/>
      <c r="D6" s="239"/>
      <c r="E6" s="239"/>
      <c r="F6" s="240"/>
    </row>
    <row r="7" spans="1:16" s="137" customFormat="1" ht="15" customHeight="1" x14ac:dyDescent="0.2">
      <c r="A7" s="165" t="s">
        <v>11</v>
      </c>
      <c r="B7" s="282" t="s">
        <v>12</v>
      </c>
      <c r="C7" s="282"/>
      <c r="D7" s="282"/>
      <c r="E7" s="282"/>
      <c r="F7" s="282"/>
    </row>
    <row r="8" spans="1:16" s="190" customFormat="1" x14ac:dyDescent="0.2">
      <c r="A8" s="189"/>
      <c r="B8" s="189"/>
      <c r="C8" s="189"/>
      <c r="D8" s="189"/>
    </row>
    <row r="9" spans="1:16" s="187" customFormat="1" ht="18" x14ac:dyDescent="0.25">
      <c r="A9" s="191"/>
      <c r="B9" s="191"/>
      <c r="C9" s="285" t="s">
        <v>378</v>
      </c>
      <c r="D9" s="287"/>
      <c r="E9" s="288" t="s">
        <v>379</v>
      </c>
      <c r="F9" s="289"/>
      <c r="I9" s="285" t="s">
        <v>503</v>
      </c>
      <c r="J9" s="286"/>
      <c r="K9" s="286"/>
      <c r="L9" s="287"/>
      <c r="M9" s="285" t="s">
        <v>504</v>
      </c>
      <c r="N9" s="286"/>
      <c r="O9" s="286"/>
      <c r="P9" s="287"/>
    </row>
    <row r="10" spans="1:16" ht="36" customHeight="1" x14ac:dyDescent="0.25">
      <c r="A10" s="296" t="s">
        <v>203</v>
      </c>
      <c r="B10" s="296" t="s">
        <v>190</v>
      </c>
      <c r="C10" s="290" t="s">
        <v>485</v>
      </c>
      <c r="D10" s="291"/>
      <c r="E10" s="290" t="s">
        <v>487</v>
      </c>
      <c r="F10" s="291"/>
      <c r="H10" s="284" t="s">
        <v>459</v>
      </c>
      <c r="I10" s="284" t="s">
        <v>466</v>
      </c>
      <c r="J10" s="284"/>
      <c r="K10" s="284" t="s">
        <v>486</v>
      </c>
      <c r="L10" s="284"/>
      <c r="M10" s="284" t="s">
        <v>501</v>
      </c>
      <c r="N10" s="284"/>
      <c r="O10" s="284" t="s">
        <v>502</v>
      </c>
      <c r="P10" s="284"/>
    </row>
    <row r="11" spans="1:16" ht="15.75" x14ac:dyDescent="0.25">
      <c r="A11" s="296"/>
      <c r="B11" s="296"/>
      <c r="C11" s="192">
        <f>YearOne</f>
        <v>2012</v>
      </c>
      <c r="D11" s="192">
        <f>YearTwo</f>
        <v>2013</v>
      </c>
      <c r="E11" s="192">
        <f>YearOne</f>
        <v>2012</v>
      </c>
      <c r="F11" s="192">
        <f>YearTwo</f>
        <v>2013</v>
      </c>
      <c r="H11" s="284"/>
      <c r="I11" s="193">
        <f>YearOne</f>
        <v>2012</v>
      </c>
      <c r="J11" s="193">
        <f>YearTwo</f>
        <v>2013</v>
      </c>
      <c r="K11" s="193">
        <f>YearOne</f>
        <v>2012</v>
      </c>
      <c r="L11" s="193">
        <f>YearTwo</f>
        <v>2013</v>
      </c>
      <c r="M11" s="193">
        <f>YearOne</f>
        <v>2012</v>
      </c>
      <c r="N11" s="193">
        <f>YearTwo</f>
        <v>2013</v>
      </c>
      <c r="O11" s="193">
        <f>YearOne</f>
        <v>2012</v>
      </c>
      <c r="P11" s="193">
        <f>YearTwo</f>
        <v>2013</v>
      </c>
    </row>
    <row r="12" spans="1:16" ht="18" customHeight="1" x14ac:dyDescent="0.25">
      <c r="A12" s="292" t="str">
        <f>'Service providers'!I13</f>
        <v>Enter name here</v>
      </c>
      <c r="B12" s="292"/>
      <c r="C12" s="292"/>
      <c r="D12" s="292"/>
      <c r="E12" s="293"/>
      <c r="F12" s="293"/>
      <c r="H12" s="185" t="str">
        <f>'Service providers'!$I$13</f>
        <v>Enter name here</v>
      </c>
      <c r="I12" s="171"/>
      <c r="J12" s="171"/>
      <c r="K12" s="171"/>
      <c r="L12" s="171"/>
      <c r="M12" s="171"/>
      <c r="N12" s="171"/>
      <c r="O12" s="171"/>
      <c r="P12" s="171"/>
    </row>
    <row r="13" spans="1:16" ht="18" customHeight="1" x14ac:dyDescent="0.25">
      <c r="A13" s="294" t="s">
        <v>200</v>
      </c>
      <c r="B13" s="294"/>
      <c r="C13" s="294"/>
      <c r="D13" s="294"/>
      <c r="E13" s="283"/>
      <c r="F13" s="283"/>
      <c r="H13" s="185" t="str">
        <f>'Service providers'!$I$34</f>
        <v>Enter name here</v>
      </c>
      <c r="I13" s="171"/>
      <c r="J13" s="171"/>
      <c r="K13" s="171"/>
      <c r="L13" s="171"/>
      <c r="M13" s="171"/>
      <c r="N13" s="171"/>
      <c r="O13" s="171"/>
      <c r="P13" s="171"/>
    </row>
    <row r="14" spans="1:16" ht="56.25" x14ac:dyDescent="0.25">
      <c r="A14" s="178" t="s">
        <v>206</v>
      </c>
      <c r="B14" s="173" t="s">
        <v>603</v>
      </c>
      <c r="C14" s="176"/>
      <c r="D14" s="176"/>
      <c r="E14" s="175"/>
      <c r="F14" s="175"/>
      <c r="H14" s="185" t="str">
        <f>'Service providers'!$I$55</f>
        <v>Enter name here</v>
      </c>
      <c r="I14" s="171"/>
      <c r="J14" s="171"/>
      <c r="K14" s="171"/>
      <c r="L14" s="171"/>
      <c r="M14" s="171"/>
      <c r="N14" s="171"/>
      <c r="O14" s="171"/>
      <c r="P14" s="171"/>
    </row>
    <row r="15" spans="1:16" ht="33.75" x14ac:dyDescent="0.25">
      <c r="A15" s="180" t="s">
        <v>594</v>
      </c>
      <c r="B15" s="173" t="s">
        <v>583</v>
      </c>
      <c r="C15" s="176"/>
      <c r="D15" s="176"/>
      <c r="E15" s="175"/>
      <c r="F15" s="175"/>
      <c r="H15" s="185" t="str">
        <f>'Service providers'!$I$76</f>
        <v>Enter name here</v>
      </c>
      <c r="I15" s="171"/>
      <c r="J15" s="171"/>
      <c r="K15" s="171"/>
      <c r="L15" s="171"/>
      <c r="M15" s="171"/>
      <c r="N15" s="171"/>
      <c r="O15" s="171"/>
      <c r="P15" s="171"/>
    </row>
    <row r="16" spans="1:16" ht="45" x14ac:dyDescent="0.25">
      <c r="A16" s="180" t="s">
        <v>202</v>
      </c>
      <c r="B16" s="173" t="s">
        <v>595</v>
      </c>
      <c r="C16" s="176"/>
      <c r="D16" s="176"/>
      <c r="E16" s="175"/>
      <c r="F16" s="175"/>
      <c r="H16" s="185" t="str">
        <f>'Service providers'!$I$97</f>
        <v>Enter name here</v>
      </c>
      <c r="I16" s="171"/>
      <c r="J16" s="171"/>
      <c r="K16" s="171"/>
      <c r="L16" s="171"/>
      <c r="M16" s="171"/>
      <c r="N16" s="171"/>
      <c r="O16" s="171"/>
      <c r="P16" s="171"/>
    </row>
    <row r="17" spans="1:16" ht="90" x14ac:dyDescent="0.25">
      <c r="A17" s="172" t="s">
        <v>589</v>
      </c>
      <c r="B17" s="173" t="s">
        <v>584</v>
      </c>
      <c r="C17" s="176"/>
      <c r="D17" s="176"/>
      <c r="E17" s="175"/>
      <c r="F17" s="175"/>
      <c r="H17" s="185" t="str">
        <f>'Service providers'!$I$118</f>
        <v>Enter name here</v>
      </c>
      <c r="I17" s="171"/>
      <c r="J17" s="171"/>
      <c r="K17" s="171"/>
      <c r="L17" s="171"/>
      <c r="M17" s="171"/>
      <c r="N17" s="171"/>
      <c r="O17" s="171"/>
      <c r="P17" s="171"/>
    </row>
    <row r="18" spans="1:16" ht="30" x14ac:dyDescent="0.25">
      <c r="A18" s="180" t="s">
        <v>587</v>
      </c>
      <c r="B18" s="194" t="s">
        <v>604</v>
      </c>
      <c r="C18" s="176"/>
      <c r="D18" s="176"/>
      <c r="E18" s="175"/>
      <c r="F18" s="175"/>
      <c r="H18" s="185" t="str">
        <f>'Service providers'!$I$139</f>
        <v>Enter name here</v>
      </c>
      <c r="I18" s="171"/>
      <c r="J18" s="171"/>
      <c r="K18" s="171"/>
      <c r="L18" s="171"/>
      <c r="M18" s="171"/>
      <c r="N18" s="171"/>
      <c r="O18" s="171"/>
      <c r="P18" s="171"/>
    </row>
    <row r="19" spans="1:16" ht="28.5" x14ac:dyDescent="0.25">
      <c r="A19" s="180" t="s">
        <v>605</v>
      </c>
      <c r="B19" s="194" t="s">
        <v>606</v>
      </c>
      <c r="C19" s="176"/>
      <c r="D19" s="176"/>
      <c r="E19" s="175"/>
      <c r="F19" s="175"/>
      <c r="H19" s="177" t="s">
        <v>124</v>
      </c>
      <c r="I19" s="177">
        <f t="shared" ref="I19:P19" si="0">SUM(I12:I18)</f>
        <v>0</v>
      </c>
      <c r="J19" s="177">
        <f t="shared" si="0"/>
        <v>0</v>
      </c>
      <c r="K19" s="177">
        <f t="shared" si="0"/>
        <v>0</v>
      </c>
      <c r="L19" s="177">
        <f t="shared" si="0"/>
        <v>0</v>
      </c>
      <c r="M19" s="177">
        <f t="shared" si="0"/>
        <v>0</v>
      </c>
      <c r="N19" s="177">
        <f t="shared" si="0"/>
        <v>0</v>
      </c>
      <c r="O19" s="177">
        <f t="shared" si="0"/>
        <v>0</v>
      </c>
      <c r="P19" s="177">
        <f t="shared" si="0"/>
        <v>0</v>
      </c>
    </row>
    <row r="20" spans="1:16" ht="56.25" x14ac:dyDescent="0.2">
      <c r="A20" s="180" t="s">
        <v>219</v>
      </c>
      <c r="B20" s="194" t="s">
        <v>607</v>
      </c>
      <c r="C20" s="176"/>
      <c r="D20" s="176"/>
      <c r="E20" s="175"/>
      <c r="F20" s="175"/>
    </row>
    <row r="21" spans="1:16" ht="33.75" x14ac:dyDescent="0.2">
      <c r="A21" s="180" t="s">
        <v>220</v>
      </c>
      <c r="B21" s="194" t="s">
        <v>608</v>
      </c>
      <c r="C21" s="176"/>
      <c r="D21" s="176"/>
      <c r="E21" s="175"/>
      <c r="F21" s="175"/>
    </row>
    <row r="22" spans="1:16" ht="22.5" x14ac:dyDescent="0.2">
      <c r="A22" s="180" t="s">
        <v>609</v>
      </c>
      <c r="B22" s="194" t="s">
        <v>610</v>
      </c>
      <c r="C22" s="176"/>
      <c r="D22" s="176"/>
      <c r="E22" s="175"/>
      <c r="F22" s="175"/>
    </row>
    <row r="23" spans="1:16" x14ac:dyDescent="0.2">
      <c r="A23" s="178" t="s">
        <v>611</v>
      </c>
      <c r="B23" s="194" t="s">
        <v>377</v>
      </c>
      <c r="C23" s="176"/>
      <c r="D23" s="176"/>
      <c r="E23" s="175"/>
      <c r="F23" s="175"/>
    </row>
    <row r="24" spans="1:16" x14ac:dyDescent="0.2">
      <c r="A24" s="180" t="s">
        <v>612</v>
      </c>
      <c r="B24" s="194" t="s">
        <v>613</v>
      </c>
      <c r="C24" s="176"/>
      <c r="D24" s="176"/>
      <c r="E24" s="175"/>
      <c r="F24" s="175"/>
    </row>
    <row r="25" spans="1:16" ht="22.5" x14ac:dyDescent="0.2">
      <c r="A25" s="195" t="s">
        <v>614</v>
      </c>
      <c r="B25" s="194" t="s">
        <v>615</v>
      </c>
      <c r="C25" s="176"/>
      <c r="D25" s="176"/>
      <c r="E25" s="175"/>
      <c r="F25" s="175"/>
    </row>
    <row r="26" spans="1:16" x14ac:dyDescent="0.2">
      <c r="A26" s="195" t="s">
        <v>221</v>
      </c>
      <c r="B26" s="194" t="s">
        <v>374</v>
      </c>
      <c r="C26" s="176"/>
      <c r="D26" s="176"/>
      <c r="E26" s="175"/>
      <c r="F26" s="175"/>
    </row>
    <row r="27" spans="1:16" x14ac:dyDescent="0.2">
      <c r="A27" s="196" t="s">
        <v>222</v>
      </c>
      <c r="B27" s="194" t="s">
        <v>616</v>
      </c>
      <c r="C27" s="176"/>
      <c r="D27" s="176"/>
      <c r="E27" s="175"/>
      <c r="F27" s="175"/>
    </row>
    <row r="28" spans="1:16" ht="15" x14ac:dyDescent="0.25">
      <c r="A28" s="295" t="s">
        <v>230</v>
      </c>
      <c r="B28" s="295"/>
      <c r="C28" s="295"/>
      <c r="D28" s="295"/>
      <c r="E28" s="266"/>
      <c r="F28" s="266"/>
    </row>
    <row r="29" spans="1:16" ht="15.75" x14ac:dyDescent="0.25">
      <c r="A29" s="297" t="s">
        <v>171</v>
      </c>
      <c r="B29" s="297"/>
      <c r="C29" s="297"/>
      <c r="D29" s="297"/>
      <c r="E29" s="283"/>
      <c r="F29" s="283"/>
    </row>
    <row r="30" spans="1:16" ht="25.5" x14ac:dyDescent="0.2">
      <c r="A30" s="178" t="s">
        <v>376</v>
      </c>
      <c r="B30" s="179"/>
      <c r="C30" s="176"/>
      <c r="D30" s="176"/>
      <c r="E30" s="175"/>
      <c r="F30" s="175"/>
    </row>
    <row r="31" spans="1:16" x14ac:dyDescent="0.2">
      <c r="A31" s="180" t="s">
        <v>233</v>
      </c>
      <c r="B31" s="179"/>
      <c r="C31" s="176"/>
      <c r="D31" s="176"/>
      <c r="E31" s="175"/>
      <c r="F31" s="175"/>
    </row>
    <row r="32" spans="1:16" x14ac:dyDescent="0.2">
      <c r="A32" s="178" t="s">
        <v>172</v>
      </c>
      <c r="B32" s="179"/>
      <c r="C32" s="176"/>
      <c r="D32" s="176"/>
      <c r="E32" s="175"/>
      <c r="F32" s="175"/>
    </row>
    <row r="33" spans="1:6" ht="15.75" x14ac:dyDescent="0.25">
      <c r="A33" s="297" t="s">
        <v>173</v>
      </c>
      <c r="B33" s="297"/>
      <c r="C33" s="297"/>
      <c r="D33" s="297"/>
      <c r="E33" s="283"/>
      <c r="F33" s="283"/>
    </row>
    <row r="34" spans="1:6" x14ac:dyDescent="0.2">
      <c r="A34" s="178" t="s">
        <v>227</v>
      </c>
      <c r="B34" s="194"/>
      <c r="C34" s="176"/>
      <c r="D34" s="176"/>
      <c r="E34" s="175"/>
      <c r="F34" s="175"/>
    </row>
    <row r="35" spans="1:6" x14ac:dyDescent="0.2">
      <c r="A35" s="180" t="s">
        <v>223</v>
      </c>
      <c r="B35" s="194"/>
      <c r="C35" s="176"/>
      <c r="D35" s="176"/>
      <c r="E35" s="175"/>
      <c r="F35" s="175"/>
    </row>
    <row r="36" spans="1:6" x14ac:dyDescent="0.2">
      <c r="A36" s="180" t="s">
        <v>228</v>
      </c>
      <c r="B36" s="194"/>
      <c r="C36" s="176"/>
      <c r="D36" s="176"/>
      <c r="E36" s="175"/>
      <c r="F36" s="175"/>
    </row>
    <row r="37" spans="1:6" x14ac:dyDescent="0.2">
      <c r="A37" s="180" t="s">
        <v>617</v>
      </c>
      <c r="B37" s="194"/>
      <c r="C37" s="176"/>
      <c r="D37" s="176"/>
      <c r="E37" s="175"/>
      <c r="F37" s="175"/>
    </row>
    <row r="38" spans="1:6" x14ac:dyDescent="0.2">
      <c r="A38" s="180" t="s">
        <v>179</v>
      </c>
      <c r="B38" s="194"/>
      <c r="C38" s="176"/>
      <c r="D38" s="176"/>
      <c r="E38" s="175"/>
      <c r="F38" s="175"/>
    </row>
    <row r="39" spans="1:6" x14ac:dyDescent="0.2">
      <c r="A39" s="180" t="s">
        <v>231</v>
      </c>
      <c r="B39" s="194"/>
      <c r="C39" s="176"/>
      <c r="D39" s="176"/>
      <c r="E39" s="175"/>
      <c r="F39" s="175"/>
    </row>
    <row r="40" spans="1:6" ht="15" x14ac:dyDescent="0.2">
      <c r="A40" s="297" t="s">
        <v>174</v>
      </c>
      <c r="B40" s="297"/>
      <c r="C40" s="297"/>
      <c r="D40" s="297"/>
      <c r="E40" s="266"/>
      <c r="F40" s="266"/>
    </row>
    <row r="41" spans="1:6" x14ac:dyDescent="0.2">
      <c r="A41" s="180" t="s">
        <v>232</v>
      </c>
      <c r="B41" s="179"/>
      <c r="C41" s="176"/>
      <c r="D41" s="176"/>
      <c r="E41" s="175"/>
      <c r="F41" s="175"/>
    </row>
    <row r="42" spans="1:6" x14ac:dyDescent="0.2">
      <c r="A42" s="180" t="s">
        <v>234</v>
      </c>
      <c r="B42" s="179"/>
      <c r="C42" s="176"/>
      <c r="D42" s="176"/>
      <c r="E42" s="175"/>
      <c r="F42" s="175"/>
    </row>
    <row r="43" spans="1:6" x14ac:dyDescent="0.2">
      <c r="A43" s="180" t="s">
        <v>225</v>
      </c>
      <c r="B43" s="179"/>
      <c r="C43" s="176"/>
      <c r="D43" s="176"/>
      <c r="E43" s="175"/>
      <c r="F43" s="175"/>
    </row>
    <row r="44" spans="1:6" x14ac:dyDescent="0.2">
      <c r="A44" s="180" t="s">
        <v>175</v>
      </c>
      <c r="B44" s="179"/>
      <c r="C44" s="176"/>
      <c r="D44" s="176"/>
      <c r="E44" s="175"/>
      <c r="F44" s="175"/>
    </row>
    <row r="45" spans="1:6" ht="15.75" x14ac:dyDescent="0.25">
      <c r="A45" s="297" t="s">
        <v>236</v>
      </c>
      <c r="B45" s="297"/>
      <c r="C45" s="297"/>
      <c r="D45" s="297"/>
      <c r="E45" s="283"/>
      <c r="F45" s="283"/>
    </row>
    <row r="46" spans="1:6" x14ac:dyDescent="0.2">
      <c r="A46" s="180" t="s">
        <v>224</v>
      </c>
      <c r="B46" s="179"/>
      <c r="C46" s="176"/>
      <c r="D46" s="176"/>
      <c r="E46" s="175"/>
      <c r="F46" s="175"/>
    </row>
    <row r="47" spans="1:6" x14ac:dyDescent="0.2">
      <c r="A47" s="178" t="s">
        <v>176</v>
      </c>
      <c r="B47" s="179"/>
      <c r="C47" s="176"/>
      <c r="D47" s="176"/>
      <c r="E47" s="175"/>
      <c r="F47" s="175"/>
    </row>
    <row r="48" spans="1:6" x14ac:dyDescent="0.2">
      <c r="A48" s="180" t="s">
        <v>226</v>
      </c>
      <c r="B48" s="179"/>
      <c r="C48" s="176"/>
      <c r="D48" s="176"/>
      <c r="E48" s="175"/>
      <c r="F48" s="175"/>
    </row>
    <row r="49" spans="1:6" x14ac:dyDescent="0.2">
      <c r="A49" s="178" t="s">
        <v>177</v>
      </c>
      <c r="B49" s="179"/>
      <c r="C49" s="176"/>
      <c r="D49" s="176"/>
      <c r="E49" s="175"/>
      <c r="F49" s="175"/>
    </row>
    <row r="50" spans="1:6" x14ac:dyDescent="0.2">
      <c r="A50" s="181" t="s">
        <v>178</v>
      </c>
      <c r="B50" s="179"/>
      <c r="C50" s="176"/>
      <c r="D50" s="176"/>
      <c r="E50" s="175"/>
      <c r="F50" s="175"/>
    </row>
    <row r="51" spans="1:6" x14ac:dyDescent="0.2">
      <c r="A51" s="172" t="s">
        <v>180</v>
      </c>
      <c r="B51" s="179"/>
      <c r="C51" s="176"/>
      <c r="D51" s="176"/>
      <c r="E51" s="175"/>
      <c r="F51" s="175"/>
    </row>
    <row r="52" spans="1:6" x14ac:dyDescent="0.2">
      <c r="A52" s="172" t="s">
        <v>309</v>
      </c>
      <c r="B52" s="179"/>
      <c r="C52" s="176"/>
      <c r="D52" s="176"/>
      <c r="E52" s="175"/>
      <c r="F52" s="175"/>
    </row>
    <row r="53" spans="1:6" ht="15" x14ac:dyDescent="0.25">
      <c r="A53" s="292" t="str">
        <f>'Service providers'!I34</f>
        <v>Enter name here</v>
      </c>
      <c r="B53" s="292"/>
      <c r="C53" s="292"/>
      <c r="D53" s="292"/>
      <c r="E53" s="293"/>
      <c r="F53" s="293"/>
    </row>
    <row r="54" spans="1:6" ht="15" x14ac:dyDescent="0.25">
      <c r="A54" s="294" t="s">
        <v>200</v>
      </c>
      <c r="B54" s="294"/>
      <c r="C54" s="294"/>
      <c r="D54" s="294"/>
      <c r="E54" s="283"/>
      <c r="F54" s="283"/>
    </row>
    <row r="55" spans="1:6" ht="56.25" x14ac:dyDescent="0.2">
      <c r="A55" s="178" t="s">
        <v>206</v>
      </c>
      <c r="B55" s="173" t="s">
        <v>603</v>
      </c>
      <c r="C55" s="176"/>
      <c r="D55" s="176"/>
      <c r="E55" s="175"/>
      <c r="F55" s="175"/>
    </row>
    <row r="56" spans="1:6" ht="33.75" x14ac:dyDescent="0.2">
      <c r="A56" s="180" t="s">
        <v>594</v>
      </c>
      <c r="B56" s="173" t="s">
        <v>583</v>
      </c>
      <c r="C56" s="176"/>
      <c r="D56" s="176"/>
      <c r="E56" s="175"/>
      <c r="F56" s="175"/>
    </row>
    <row r="57" spans="1:6" ht="45" x14ac:dyDescent="0.2">
      <c r="A57" s="180" t="s">
        <v>202</v>
      </c>
      <c r="B57" s="173" t="s">
        <v>595</v>
      </c>
      <c r="C57" s="176"/>
      <c r="D57" s="176"/>
      <c r="E57" s="175"/>
      <c r="F57" s="175"/>
    </row>
    <row r="58" spans="1:6" ht="90" x14ac:dyDescent="0.2">
      <c r="A58" s="172" t="s">
        <v>589</v>
      </c>
      <c r="B58" s="173" t="s">
        <v>584</v>
      </c>
      <c r="C58" s="176"/>
      <c r="D58" s="176"/>
      <c r="E58" s="175"/>
      <c r="F58" s="175"/>
    </row>
    <row r="59" spans="1:6" ht="22.5" x14ac:dyDescent="0.2">
      <c r="A59" s="180" t="s">
        <v>587</v>
      </c>
      <c r="B59" s="194" t="s">
        <v>604</v>
      </c>
      <c r="C59" s="176"/>
      <c r="D59" s="176"/>
      <c r="E59" s="175"/>
      <c r="F59" s="175"/>
    </row>
    <row r="60" spans="1:6" ht="28.5" x14ac:dyDescent="0.2">
      <c r="A60" s="180" t="s">
        <v>605</v>
      </c>
      <c r="B60" s="194" t="s">
        <v>606</v>
      </c>
      <c r="C60" s="176"/>
      <c r="D60" s="176"/>
      <c r="E60" s="175"/>
      <c r="F60" s="175"/>
    </row>
    <row r="61" spans="1:6" ht="56.25" x14ac:dyDescent="0.2">
      <c r="A61" s="180" t="s">
        <v>219</v>
      </c>
      <c r="B61" s="194" t="s">
        <v>607</v>
      </c>
      <c r="C61" s="176"/>
      <c r="D61" s="176"/>
      <c r="E61" s="175"/>
      <c r="F61" s="175"/>
    </row>
    <row r="62" spans="1:6" ht="33.75" x14ac:dyDescent="0.2">
      <c r="A62" s="180" t="s">
        <v>220</v>
      </c>
      <c r="B62" s="194" t="s">
        <v>608</v>
      </c>
      <c r="C62" s="176"/>
      <c r="D62" s="176"/>
      <c r="E62" s="175"/>
      <c r="F62" s="175"/>
    </row>
    <row r="63" spans="1:6" ht="22.5" x14ac:dyDescent="0.2">
      <c r="A63" s="180" t="s">
        <v>609</v>
      </c>
      <c r="B63" s="194" t="s">
        <v>610</v>
      </c>
      <c r="C63" s="176"/>
      <c r="D63" s="176"/>
      <c r="E63" s="175"/>
      <c r="F63" s="175"/>
    </row>
    <row r="64" spans="1:6" x14ac:dyDescent="0.2">
      <c r="A64" s="178" t="s">
        <v>611</v>
      </c>
      <c r="B64" s="194" t="s">
        <v>377</v>
      </c>
      <c r="C64" s="176"/>
      <c r="D64" s="176"/>
      <c r="E64" s="175"/>
      <c r="F64" s="175"/>
    </row>
    <row r="65" spans="1:6" x14ac:dyDescent="0.2">
      <c r="A65" s="180" t="s">
        <v>612</v>
      </c>
      <c r="B65" s="194" t="s">
        <v>613</v>
      </c>
      <c r="C65" s="176"/>
      <c r="D65" s="176"/>
      <c r="E65" s="175"/>
      <c r="F65" s="175"/>
    </row>
    <row r="66" spans="1:6" ht="22.5" x14ac:dyDescent="0.2">
      <c r="A66" s="195" t="s">
        <v>614</v>
      </c>
      <c r="B66" s="194" t="s">
        <v>615</v>
      </c>
      <c r="C66" s="176"/>
      <c r="D66" s="176"/>
      <c r="E66" s="175"/>
      <c r="F66" s="175"/>
    </row>
    <row r="67" spans="1:6" x14ac:dyDescent="0.2">
      <c r="A67" s="195" t="s">
        <v>221</v>
      </c>
      <c r="B67" s="194" t="s">
        <v>374</v>
      </c>
      <c r="C67" s="176"/>
      <c r="D67" s="176"/>
      <c r="E67" s="175"/>
      <c r="F67" s="175"/>
    </row>
    <row r="68" spans="1:6" x14ac:dyDescent="0.2">
      <c r="A68" s="196" t="s">
        <v>222</v>
      </c>
      <c r="B68" s="194" t="s">
        <v>616</v>
      </c>
      <c r="C68" s="176"/>
      <c r="D68" s="176"/>
      <c r="E68" s="175"/>
      <c r="F68" s="175"/>
    </row>
    <row r="69" spans="1:6" ht="15" x14ac:dyDescent="0.25">
      <c r="A69" s="295" t="s">
        <v>230</v>
      </c>
      <c r="B69" s="295"/>
      <c r="C69" s="295"/>
      <c r="D69" s="295"/>
      <c r="E69" s="266"/>
      <c r="F69" s="266"/>
    </row>
    <row r="70" spans="1:6" ht="15.75" x14ac:dyDescent="0.25">
      <c r="A70" s="297" t="s">
        <v>171</v>
      </c>
      <c r="B70" s="297"/>
      <c r="C70" s="297"/>
      <c r="D70" s="297"/>
      <c r="E70" s="283"/>
      <c r="F70" s="283"/>
    </row>
    <row r="71" spans="1:6" ht="25.5" x14ac:dyDescent="0.2">
      <c r="A71" s="178" t="s">
        <v>376</v>
      </c>
      <c r="B71" s="179"/>
      <c r="C71" s="176"/>
      <c r="D71" s="176"/>
      <c r="E71" s="175"/>
      <c r="F71" s="175"/>
    </row>
    <row r="72" spans="1:6" x14ac:dyDescent="0.2">
      <c r="A72" s="180" t="s">
        <v>233</v>
      </c>
      <c r="B72" s="179"/>
      <c r="C72" s="176"/>
      <c r="D72" s="176"/>
      <c r="E72" s="175"/>
      <c r="F72" s="175"/>
    </row>
    <row r="73" spans="1:6" x14ac:dyDescent="0.2">
      <c r="A73" s="178" t="s">
        <v>172</v>
      </c>
      <c r="B73" s="179"/>
      <c r="C73" s="176"/>
      <c r="D73" s="176"/>
      <c r="E73" s="175"/>
      <c r="F73" s="175"/>
    </row>
    <row r="74" spans="1:6" ht="15.75" x14ac:dyDescent="0.25">
      <c r="A74" s="297" t="s">
        <v>173</v>
      </c>
      <c r="B74" s="297"/>
      <c r="C74" s="297"/>
      <c r="D74" s="297"/>
      <c r="E74" s="283"/>
      <c r="F74" s="283"/>
    </row>
    <row r="75" spans="1:6" x14ac:dyDescent="0.2">
      <c r="A75" s="178" t="s">
        <v>227</v>
      </c>
      <c r="B75" s="194"/>
      <c r="C75" s="176"/>
      <c r="D75" s="176"/>
      <c r="E75" s="175"/>
      <c r="F75" s="175"/>
    </row>
    <row r="76" spans="1:6" x14ac:dyDescent="0.2">
      <c r="A76" s="180" t="s">
        <v>223</v>
      </c>
      <c r="B76" s="194"/>
      <c r="C76" s="176"/>
      <c r="D76" s="176"/>
      <c r="E76" s="175"/>
      <c r="F76" s="175"/>
    </row>
    <row r="77" spans="1:6" x14ac:dyDescent="0.2">
      <c r="A77" s="180" t="s">
        <v>228</v>
      </c>
      <c r="B77" s="194"/>
      <c r="C77" s="176"/>
      <c r="D77" s="176"/>
      <c r="E77" s="175"/>
      <c r="F77" s="175"/>
    </row>
    <row r="78" spans="1:6" x14ac:dyDescent="0.2">
      <c r="A78" s="180" t="s">
        <v>617</v>
      </c>
      <c r="B78" s="194"/>
      <c r="C78" s="176"/>
      <c r="D78" s="176"/>
      <c r="E78" s="175"/>
      <c r="F78" s="175"/>
    </row>
    <row r="79" spans="1:6" x14ac:dyDescent="0.2">
      <c r="A79" s="180" t="s">
        <v>179</v>
      </c>
      <c r="B79" s="194"/>
      <c r="C79" s="176"/>
      <c r="D79" s="176"/>
      <c r="E79" s="175"/>
      <c r="F79" s="175"/>
    </row>
    <row r="80" spans="1:6" x14ac:dyDescent="0.2">
      <c r="A80" s="180" t="s">
        <v>231</v>
      </c>
      <c r="B80" s="194"/>
      <c r="C80" s="176"/>
      <c r="D80" s="176"/>
      <c r="E80" s="175"/>
      <c r="F80" s="175"/>
    </row>
    <row r="81" spans="1:6" ht="15" x14ac:dyDescent="0.2">
      <c r="A81" s="297" t="s">
        <v>174</v>
      </c>
      <c r="B81" s="297"/>
      <c r="C81" s="297"/>
      <c r="D81" s="297"/>
      <c r="E81" s="266"/>
      <c r="F81" s="266"/>
    </row>
    <row r="82" spans="1:6" x14ac:dyDescent="0.2">
      <c r="A82" s="180" t="s">
        <v>232</v>
      </c>
      <c r="B82" s="179"/>
      <c r="C82" s="176"/>
      <c r="D82" s="176"/>
      <c r="E82" s="175"/>
      <c r="F82" s="175"/>
    </row>
    <row r="83" spans="1:6" x14ac:dyDescent="0.2">
      <c r="A83" s="180" t="s">
        <v>234</v>
      </c>
      <c r="B83" s="179"/>
      <c r="C83" s="176"/>
      <c r="D83" s="176"/>
      <c r="E83" s="175"/>
      <c r="F83" s="175"/>
    </row>
    <row r="84" spans="1:6" x14ac:dyDescent="0.2">
      <c r="A84" s="180" t="s">
        <v>225</v>
      </c>
      <c r="B84" s="179"/>
      <c r="C84" s="176"/>
      <c r="D84" s="176"/>
      <c r="E84" s="175"/>
      <c r="F84" s="175"/>
    </row>
    <row r="85" spans="1:6" x14ac:dyDescent="0.2">
      <c r="A85" s="180" t="s">
        <v>175</v>
      </c>
      <c r="B85" s="179"/>
      <c r="C85" s="176"/>
      <c r="D85" s="176"/>
      <c r="E85" s="175"/>
      <c r="F85" s="175"/>
    </row>
    <row r="86" spans="1:6" ht="15.75" x14ac:dyDescent="0.25">
      <c r="A86" s="297" t="s">
        <v>236</v>
      </c>
      <c r="B86" s="297"/>
      <c r="C86" s="297"/>
      <c r="D86" s="297"/>
      <c r="E86" s="283"/>
      <c r="F86" s="283"/>
    </row>
    <row r="87" spans="1:6" x14ac:dyDescent="0.2">
      <c r="A87" s="180" t="s">
        <v>224</v>
      </c>
      <c r="B87" s="179"/>
      <c r="C87" s="176"/>
      <c r="D87" s="176"/>
      <c r="E87" s="175"/>
      <c r="F87" s="175"/>
    </row>
    <row r="88" spans="1:6" x14ac:dyDescent="0.2">
      <c r="A88" s="178" t="s">
        <v>176</v>
      </c>
      <c r="B88" s="179"/>
      <c r="C88" s="176"/>
      <c r="D88" s="176"/>
      <c r="E88" s="175"/>
      <c r="F88" s="175"/>
    </row>
    <row r="89" spans="1:6" x14ac:dyDescent="0.2">
      <c r="A89" s="180" t="s">
        <v>226</v>
      </c>
      <c r="B89" s="179"/>
      <c r="C89" s="176"/>
      <c r="D89" s="176"/>
      <c r="E89" s="175"/>
      <c r="F89" s="175"/>
    </row>
    <row r="90" spans="1:6" x14ac:dyDescent="0.2">
      <c r="A90" s="178" t="s">
        <v>177</v>
      </c>
      <c r="B90" s="179"/>
      <c r="C90" s="176"/>
      <c r="D90" s="176"/>
      <c r="E90" s="175"/>
      <c r="F90" s="175"/>
    </row>
    <row r="91" spans="1:6" x14ac:dyDescent="0.2">
      <c r="A91" s="181" t="s">
        <v>178</v>
      </c>
      <c r="B91" s="179"/>
      <c r="C91" s="176"/>
      <c r="D91" s="176"/>
      <c r="E91" s="175"/>
      <c r="F91" s="175"/>
    </row>
    <row r="92" spans="1:6" x14ac:dyDescent="0.2">
      <c r="A92" s="172" t="s">
        <v>180</v>
      </c>
      <c r="B92" s="179"/>
      <c r="C92" s="176"/>
      <c r="D92" s="176"/>
      <c r="E92" s="175"/>
      <c r="F92" s="175"/>
    </row>
    <row r="93" spans="1:6" x14ac:dyDescent="0.2">
      <c r="A93" s="172" t="s">
        <v>309</v>
      </c>
      <c r="B93" s="179"/>
      <c r="C93" s="176"/>
      <c r="D93" s="176"/>
      <c r="E93" s="175"/>
      <c r="F93" s="175"/>
    </row>
    <row r="94" spans="1:6" ht="15" x14ac:dyDescent="0.25">
      <c r="A94" s="292" t="str">
        <f>'Service providers'!I55</f>
        <v>Enter name here</v>
      </c>
      <c r="B94" s="292"/>
      <c r="C94" s="292"/>
      <c r="D94" s="292"/>
      <c r="E94" s="293"/>
      <c r="F94" s="293"/>
    </row>
    <row r="95" spans="1:6" ht="15" x14ac:dyDescent="0.25">
      <c r="A95" s="294" t="s">
        <v>200</v>
      </c>
      <c r="B95" s="294"/>
      <c r="C95" s="294"/>
      <c r="D95" s="294"/>
      <c r="E95" s="283"/>
      <c r="F95" s="283"/>
    </row>
    <row r="96" spans="1:6" ht="56.25" x14ac:dyDescent="0.2">
      <c r="A96" s="178" t="s">
        <v>206</v>
      </c>
      <c r="B96" s="173" t="s">
        <v>603</v>
      </c>
      <c r="C96" s="176"/>
      <c r="D96" s="176"/>
      <c r="E96" s="175"/>
      <c r="F96" s="175"/>
    </row>
    <row r="97" spans="1:6" ht="33.75" x14ac:dyDescent="0.2">
      <c r="A97" s="180" t="s">
        <v>594</v>
      </c>
      <c r="B97" s="173" t="s">
        <v>583</v>
      </c>
      <c r="C97" s="176"/>
      <c r="D97" s="176"/>
      <c r="E97" s="175"/>
      <c r="F97" s="175"/>
    </row>
    <row r="98" spans="1:6" ht="45" x14ac:dyDescent="0.2">
      <c r="A98" s="180" t="s">
        <v>202</v>
      </c>
      <c r="B98" s="173" t="s">
        <v>595</v>
      </c>
      <c r="C98" s="176"/>
      <c r="D98" s="176"/>
      <c r="E98" s="175"/>
      <c r="F98" s="175"/>
    </row>
    <row r="99" spans="1:6" ht="90" x14ac:dyDescent="0.2">
      <c r="A99" s="172" t="s">
        <v>589</v>
      </c>
      <c r="B99" s="173" t="s">
        <v>584</v>
      </c>
      <c r="C99" s="176"/>
      <c r="D99" s="176"/>
      <c r="E99" s="175"/>
      <c r="F99" s="175"/>
    </row>
    <row r="100" spans="1:6" ht="22.5" x14ac:dyDescent="0.2">
      <c r="A100" s="180" t="s">
        <v>587</v>
      </c>
      <c r="B100" s="194" t="s">
        <v>604</v>
      </c>
      <c r="C100" s="176"/>
      <c r="D100" s="176"/>
      <c r="E100" s="175"/>
      <c r="F100" s="175"/>
    </row>
    <row r="101" spans="1:6" ht="28.5" x14ac:dyDescent="0.2">
      <c r="A101" s="180" t="s">
        <v>605</v>
      </c>
      <c r="B101" s="194" t="s">
        <v>606</v>
      </c>
      <c r="C101" s="176"/>
      <c r="D101" s="176"/>
      <c r="E101" s="175"/>
      <c r="F101" s="175"/>
    </row>
    <row r="102" spans="1:6" ht="56.25" x14ac:dyDescent="0.2">
      <c r="A102" s="180" t="s">
        <v>219</v>
      </c>
      <c r="B102" s="194" t="s">
        <v>607</v>
      </c>
      <c r="C102" s="176"/>
      <c r="D102" s="176"/>
      <c r="E102" s="175"/>
      <c r="F102" s="175"/>
    </row>
    <row r="103" spans="1:6" ht="33.75" x14ac:dyDescent="0.2">
      <c r="A103" s="180" t="s">
        <v>220</v>
      </c>
      <c r="B103" s="194" t="s">
        <v>608</v>
      </c>
      <c r="C103" s="176"/>
      <c r="D103" s="176"/>
      <c r="E103" s="175"/>
      <c r="F103" s="175"/>
    </row>
    <row r="104" spans="1:6" ht="22.5" x14ac:dyDescent="0.2">
      <c r="A104" s="180" t="s">
        <v>609</v>
      </c>
      <c r="B104" s="194" t="s">
        <v>610</v>
      </c>
      <c r="C104" s="176"/>
      <c r="D104" s="176"/>
      <c r="E104" s="175"/>
      <c r="F104" s="175"/>
    </row>
    <row r="105" spans="1:6" x14ac:dyDescent="0.2">
      <c r="A105" s="178" t="s">
        <v>611</v>
      </c>
      <c r="B105" s="194" t="s">
        <v>377</v>
      </c>
      <c r="C105" s="176"/>
      <c r="D105" s="176"/>
      <c r="E105" s="175"/>
      <c r="F105" s="175"/>
    </row>
    <row r="106" spans="1:6" x14ac:dyDescent="0.2">
      <c r="A106" s="180" t="s">
        <v>612</v>
      </c>
      <c r="B106" s="194" t="s">
        <v>613</v>
      </c>
      <c r="C106" s="176"/>
      <c r="D106" s="176"/>
      <c r="E106" s="175"/>
      <c r="F106" s="175"/>
    </row>
    <row r="107" spans="1:6" ht="22.5" x14ac:dyDescent="0.2">
      <c r="A107" s="195" t="s">
        <v>614</v>
      </c>
      <c r="B107" s="194" t="s">
        <v>615</v>
      </c>
      <c r="C107" s="176"/>
      <c r="D107" s="176"/>
      <c r="E107" s="175"/>
      <c r="F107" s="175"/>
    </row>
    <row r="108" spans="1:6" x14ac:dyDescent="0.2">
      <c r="A108" s="195" t="s">
        <v>221</v>
      </c>
      <c r="B108" s="194" t="s">
        <v>374</v>
      </c>
      <c r="C108" s="176"/>
      <c r="D108" s="176"/>
      <c r="E108" s="175"/>
      <c r="F108" s="175"/>
    </row>
    <row r="109" spans="1:6" x14ac:dyDescent="0.2">
      <c r="A109" s="196" t="s">
        <v>222</v>
      </c>
      <c r="B109" s="194" t="s">
        <v>616</v>
      </c>
      <c r="C109" s="176"/>
      <c r="D109" s="176"/>
      <c r="E109" s="175"/>
      <c r="F109" s="175"/>
    </row>
    <row r="110" spans="1:6" ht="15" x14ac:dyDescent="0.25">
      <c r="A110" s="295" t="s">
        <v>230</v>
      </c>
      <c r="B110" s="295"/>
      <c r="C110" s="295"/>
      <c r="D110" s="295"/>
      <c r="E110" s="266"/>
      <c r="F110" s="266"/>
    </row>
    <row r="111" spans="1:6" ht="15.75" x14ac:dyDescent="0.25">
      <c r="A111" s="297" t="s">
        <v>171</v>
      </c>
      <c r="B111" s="297"/>
      <c r="C111" s="297"/>
      <c r="D111" s="297"/>
      <c r="E111" s="283"/>
      <c r="F111" s="283"/>
    </row>
    <row r="112" spans="1:6" ht="25.5" x14ac:dyDescent="0.2">
      <c r="A112" s="178" t="s">
        <v>376</v>
      </c>
      <c r="B112" s="179"/>
      <c r="C112" s="176"/>
      <c r="D112" s="176"/>
      <c r="E112" s="175"/>
      <c r="F112" s="175"/>
    </row>
    <row r="113" spans="1:6" x14ac:dyDescent="0.2">
      <c r="A113" s="180" t="s">
        <v>233</v>
      </c>
      <c r="B113" s="179"/>
      <c r="C113" s="176"/>
      <c r="D113" s="176"/>
      <c r="E113" s="175"/>
      <c r="F113" s="175"/>
    </row>
    <row r="114" spans="1:6" x14ac:dyDescent="0.2">
      <c r="A114" s="178" t="s">
        <v>172</v>
      </c>
      <c r="B114" s="179"/>
      <c r="C114" s="176"/>
      <c r="D114" s="176"/>
      <c r="E114" s="175"/>
      <c r="F114" s="175"/>
    </row>
    <row r="115" spans="1:6" ht="15.75" x14ac:dyDescent="0.25">
      <c r="A115" s="297" t="s">
        <v>173</v>
      </c>
      <c r="B115" s="297"/>
      <c r="C115" s="297"/>
      <c r="D115" s="297"/>
      <c r="E115" s="283"/>
      <c r="F115" s="283"/>
    </row>
    <row r="116" spans="1:6" x14ac:dyDescent="0.2">
      <c r="A116" s="178" t="s">
        <v>227</v>
      </c>
      <c r="B116" s="194"/>
      <c r="C116" s="176"/>
      <c r="D116" s="176"/>
      <c r="E116" s="175"/>
      <c r="F116" s="175"/>
    </row>
    <row r="117" spans="1:6" x14ac:dyDescent="0.2">
      <c r="A117" s="180" t="s">
        <v>223</v>
      </c>
      <c r="B117" s="194"/>
      <c r="C117" s="176"/>
      <c r="D117" s="176"/>
      <c r="E117" s="175"/>
      <c r="F117" s="175"/>
    </row>
    <row r="118" spans="1:6" x14ac:dyDescent="0.2">
      <c r="A118" s="180" t="s">
        <v>228</v>
      </c>
      <c r="B118" s="194"/>
      <c r="C118" s="176"/>
      <c r="D118" s="176"/>
      <c r="E118" s="175"/>
      <c r="F118" s="175"/>
    </row>
    <row r="119" spans="1:6" x14ac:dyDescent="0.2">
      <c r="A119" s="180" t="s">
        <v>617</v>
      </c>
      <c r="B119" s="194"/>
      <c r="C119" s="176"/>
      <c r="D119" s="176"/>
      <c r="E119" s="175"/>
      <c r="F119" s="175"/>
    </row>
    <row r="120" spans="1:6" x14ac:dyDescent="0.2">
      <c r="A120" s="180" t="s">
        <v>179</v>
      </c>
      <c r="B120" s="194"/>
      <c r="C120" s="176"/>
      <c r="D120" s="176"/>
      <c r="E120" s="175"/>
      <c r="F120" s="175"/>
    </row>
    <row r="121" spans="1:6" x14ac:dyDescent="0.2">
      <c r="A121" s="180" t="s">
        <v>231</v>
      </c>
      <c r="B121" s="194"/>
      <c r="C121" s="176"/>
      <c r="D121" s="176"/>
      <c r="E121" s="175"/>
      <c r="F121" s="175"/>
    </row>
    <row r="122" spans="1:6" ht="15" x14ac:dyDescent="0.2">
      <c r="A122" s="297" t="s">
        <v>174</v>
      </c>
      <c r="B122" s="297"/>
      <c r="C122" s="297"/>
      <c r="D122" s="297"/>
      <c r="E122" s="266"/>
      <c r="F122" s="266"/>
    </row>
    <row r="123" spans="1:6" x14ac:dyDescent="0.2">
      <c r="A123" s="180" t="s">
        <v>232</v>
      </c>
      <c r="B123" s="179"/>
      <c r="C123" s="176"/>
      <c r="D123" s="176"/>
      <c r="E123" s="175"/>
      <c r="F123" s="175"/>
    </row>
    <row r="124" spans="1:6" x14ac:dyDescent="0.2">
      <c r="A124" s="180" t="s">
        <v>234</v>
      </c>
      <c r="B124" s="179"/>
      <c r="C124" s="176"/>
      <c r="D124" s="176"/>
      <c r="E124" s="175"/>
      <c r="F124" s="175"/>
    </row>
    <row r="125" spans="1:6" x14ac:dyDescent="0.2">
      <c r="A125" s="180" t="s">
        <v>225</v>
      </c>
      <c r="B125" s="179"/>
      <c r="C125" s="176"/>
      <c r="D125" s="176"/>
      <c r="E125" s="175"/>
      <c r="F125" s="175"/>
    </row>
    <row r="126" spans="1:6" x14ac:dyDescent="0.2">
      <c r="A126" s="180" t="s">
        <v>175</v>
      </c>
      <c r="B126" s="179"/>
      <c r="C126" s="176"/>
      <c r="D126" s="176"/>
      <c r="E126" s="175"/>
      <c r="F126" s="175"/>
    </row>
    <row r="127" spans="1:6" ht="15.75" x14ac:dyDescent="0.25">
      <c r="A127" s="297" t="s">
        <v>236</v>
      </c>
      <c r="B127" s="297"/>
      <c r="C127" s="297"/>
      <c r="D127" s="297"/>
      <c r="E127" s="283"/>
      <c r="F127" s="283"/>
    </row>
    <row r="128" spans="1:6" x14ac:dyDescent="0.2">
      <c r="A128" s="180" t="s">
        <v>224</v>
      </c>
      <c r="B128" s="179"/>
      <c r="C128" s="176"/>
      <c r="D128" s="176"/>
      <c r="E128" s="175"/>
      <c r="F128" s="175"/>
    </row>
    <row r="129" spans="1:6" x14ac:dyDescent="0.2">
      <c r="A129" s="178" t="s">
        <v>176</v>
      </c>
      <c r="B129" s="179"/>
      <c r="C129" s="176"/>
      <c r="D129" s="176"/>
      <c r="E129" s="175"/>
      <c r="F129" s="175"/>
    </row>
    <row r="130" spans="1:6" x14ac:dyDescent="0.2">
      <c r="A130" s="180" t="s">
        <v>226</v>
      </c>
      <c r="B130" s="179"/>
      <c r="C130" s="176"/>
      <c r="D130" s="176"/>
      <c r="E130" s="175"/>
      <c r="F130" s="175"/>
    </row>
    <row r="131" spans="1:6" x14ac:dyDescent="0.2">
      <c r="A131" s="178" t="s">
        <v>177</v>
      </c>
      <c r="B131" s="179"/>
      <c r="C131" s="176"/>
      <c r="D131" s="176"/>
      <c r="E131" s="175"/>
      <c r="F131" s="175"/>
    </row>
    <row r="132" spans="1:6" x14ac:dyDescent="0.2">
      <c r="A132" s="181" t="s">
        <v>178</v>
      </c>
      <c r="B132" s="179"/>
      <c r="C132" s="176"/>
      <c r="D132" s="176"/>
      <c r="E132" s="175"/>
      <c r="F132" s="175"/>
    </row>
    <row r="133" spans="1:6" x14ac:dyDescent="0.2">
      <c r="A133" s="172" t="s">
        <v>180</v>
      </c>
      <c r="B133" s="179"/>
      <c r="C133" s="176"/>
      <c r="D133" s="176"/>
      <c r="E133" s="175"/>
      <c r="F133" s="175"/>
    </row>
    <row r="134" spans="1:6" x14ac:dyDescent="0.2">
      <c r="A134" s="172" t="s">
        <v>309</v>
      </c>
      <c r="B134" s="179"/>
      <c r="C134" s="176"/>
      <c r="D134" s="176"/>
      <c r="E134" s="175"/>
      <c r="F134" s="175"/>
    </row>
    <row r="135" spans="1:6" ht="15" x14ac:dyDescent="0.25">
      <c r="A135" s="292" t="str">
        <f>'Service providers'!I76</f>
        <v>Enter name here</v>
      </c>
      <c r="B135" s="292"/>
      <c r="C135" s="292"/>
      <c r="D135" s="292"/>
      <c r="E135" s="293"/>
      <c r="F135" s="293"/>
    </row>
    <row r="136" spans="1:6" ht="15" x14ac:dyDescent="0.25">
      <c r="A136" s="294" t="s">
        <v>200</v>
      </c>
      <c r="B136" s="294"/>
      <c r="C136" s="294"/>
      <c r="D136" s="294"/>
      <c r="E136" s="283"/>
      <c r="F136" s="283"/>
    </row>
    <row r="137" spans="1:6" ht="56.25" x14ac:dyDescent="0.2">
      <c r="A137" s="178" t="s">
        <v>206</v>
      </c>
      <c r="B137" s="173" t="s">
        <v>603</v>
      </c>
      <c r="C137" s="176"/>
      <c r="D137" s="176"/>
      <c r="E137" s="175"/>
      <c r="F137" s="175"/>
    </row>
    <row r="138" spans="1:6" ht="33.75" x14ac:dyDescent="0.2">
      <c r="A138" s="180" t="s">
        <v>594</v>
      </c>
      <c r="B138" s="173" t="s">
        <v>583</v>
      </c>
      <c r="C138" s="176"/>
      <c r="D138" s="176"/>
      <c r="E138" s="175"/>
      <c r="F138" s="175"/>
    </row>
    <row r="139" spans="1:6" ht="45" x14ac:dyDescent="0.2">
      <c r="A139" s="180" t="s">
        <v>202</v>
      </c>
      <c r="B139" s="173" t="s">
        <v>595</v>
      </c>
      <c r="C139" s="176"/>
      <c r="D139" s="176"/>
      <c r="E139" s="175"/>
      <c r="F139" s="175"/>
    </row>
    <row r="140" spans="1:6" ht="90" x14ac:dyDescent="0.2">
      <c r="A140" s="172" t="s">
        <v>589</v>
      </c>
      <c r="B140" s="173" t="s">
        <v>584</v>
      </c>
      <c r="C140" s="176"/>
      <c r="D140" s="176"/>
      <c r="E140" s="175"/>
      <c r="F140" s="175"/>
    </row>
    <row r="141" spans="1:6" ht="22.5" x14ac:dyDescent="0.2">
      <c r="A141" s="180" t="s">
        <v>587</v>
      </c>
      <c r="B141" s="194" t="s">
        <v>604</v>
      </c>
      <c r="C141" s="176"/>
      <c r="D141" s="176"/>
      <c r="E141" s="175"/>
      <c r="F141" s="175"/>
    </row>
    <row r="142" spans="1:6" ht="28.5" x14ac:dyDescent="0.2">
      <c r="A142" s="180" t="s">
        <v>605</v>
      </c>
      <c r="B142" s="194" t="s">
        <v>606</v>
      </c>
      <c r="C142" s="176"/>
      <c r="D142" s="176"/>
      <c r="E142" s="175"/>
      <c r="F142" s="175"/>
    </row>
    <row r="143" spans="1:6" ht="56.25" x14ac:dyDescent="0.2">
      <c r="A143" s="180" t="s">
        <v>219</v>
      </c>
      <c r="B143" s="194" t="s">
        <v>607</v>
      </c>
      <c r="C143" s="176"/>
      <c r="D143" s="176"/>
      <c r="E143" s="175"/>
      <c r="F143" s="175"/>
    </row>
    <row r="144" spans="1:6" ht="33.75" x14ac:dyDescent="0.2">
      <c r="A144" s="180" t="s">
        <v>220</v>
      </c>
      <c r="B144" s="194" t="s">
        <v>608</v>
      </c>
      <c r="C144" s="176"/>
      <c r="D144" s="176"/>
      <c r="E144" s="175"/>
      <c r="F144" s="175"/>
    </row>
    <row r="145" spans="1:6" ht="22.5" x14ac:dyDescent="0.2">
      <c r="A145" s="180" t="s">
        <v>609</v>
      </c>
      <c r="B145" s="194" t="s">
        <v>610</v>
      </c>
      <c r="C145" s="176"/>
      <c r="D145" s="176"/>
      <c r="E145" s="175"/>
      <c r="F145" s="175"/>
    </row>
    <row r="146" spans="1:6" x14ac:dyDescent="0.2">
      <c r="A146" s="178" t="s">
        <v>611</v>
      </c>
      <c r="B146" s="194" t="s">
        <v>377</v>
      </c>
      <c r="C146" s="176"/>
      <c r="D146" s="176"/>
      <c r="E146" s="175"/>
      <c r="F146" s="175"/>
    </row>
    <row r="147" spans="1:6" x14ac:dyDescent="0.2">
      <c r="A147" s="180" t="s">
        <v>612</v>
      </c>
      <c r="B147" s="194" t="s">
        <v>613</v>
      </c>
      <c r="C147" s="176"/>
      <c r="D147" s="176"/>
      <c r="E147" s="175"/>
      <c r="F147" s="175"/>
    </row>
    <row r="148" spans="1:6" ht="22.5" x14ac:dyDescent="0.2">
      <c r="A148" s="195" t="s">
        <v>614</v>
      </c>
      <c r="B148" s="194" t="s">
        <v>615</v>
      </c>
      <c r="C148" s="176"/>
      <c r="D148" s="176"/>
      <c r="E148" s="175"/>
      <c r="F148" s="175"/>
    </row>
    <row r="149" spans="1:6" x14ac:dyDescent="0.2">
      <c r="A149" s="195" t="s">
        <v>221</v>
      </c>
      <c r="B149" s="194" t="s">
        <v>374</v>
      </c>
      <c r="C149" s="176"/>
      <c r="D149" s="176"/>
      <c r="E149" s="175"/>
      <c r="F149" s="175"/>
    </row>
    <row r="150" spans="1:6" x14ac:dyDescent="0.2">
      <c r="A150" s="196" t="s">
        <v>222</v>
      </c>
      <c r="B150" s="194" t="s">
        <v>616</v>
      </c>
      <c r="C150" s="176"/>
      <c r="D150" s="176"/>
      <c r="E150" s="175"/>
      <c r="F150" s="175"/>
    </row>
    <row r="151" spans="1:6" ht="15" x14ac:dyDescent="0.25">
      <c r="A151" s="295" t="s">
        <v>230</v>
      </c>
      <c r="B151" s="295"/>
      <c r="C151" s="295"/>
      <c r="D151" s="295"/>
      <c r="E151" s="266"/>
      <c r="F151" s="266"/>
    </row>
    <row r="152" spans="1:6" ht="15.75" x14ac:dyDescent="0.25">
      <c r="A152" s="297" t="s">
        <v>171</v>
      </c>
      <c r="B152" s="297"/>
      <c r="C152" s="297"/>
      <c r="D152" s="297"/>
      <c r="E152" s="283"/>
      <c r="F152" s="283"/>
    </row>
    <row r="153" spans="1:6" ht="25.5" x14ac:dyDescent="0.2">
      <c r="A153" s="178" t="s">
        <v>376</v>
      </c>
      <c r="B153" s="179"/>
      <c r="C153" s="176"/>
      <c r="D153" s="176"/>
      <c r="E153" s="175"/>
      <c r="F153" s="175"/>
    </row>
    <row r="154" spans="1:6" x14ac:dyDescent="0.2">
      <c r="A154" s="180" t="s">
        <v>233</v>
      </c>
      <c r="B154" s="179"/>
      <c r="C154" s="176"/>
      <c r="D154" s="176"/>
      <c r="E154" s="175"/>
      <c r="F154" s="175"/>
    </row>
    <row r="155" spans="1:6" x14ac:dyDescent="0.2">
      <c r="A155" s="178" t="s">
        <v>172</v>
      </c>
      <c r="B155" s="179"/>
      <c r="C155" s="176"/>
      <c r="D155" s="176"/>
      <c r="E155" s="175"/>
      <c r="F155" s="175"/>
    </row>
    <row r="156" spans="1:6" ht="15.75" x14ac:dyDescent="0.25">
      <c r="A156" s="297" t="s">
        <v>173</v>
      </c>
      <c r="B156" s="297"/>
      <c r="C156" s="297"/>
      <c r="D156" s="297"/>
      <c r="E156" s="283"/>
      <c r="F156" s="283"/>
    </row>
    <row r="157" spans="1:6" x14ac:dyDescent="0.2">
      <c r="A157" s="178" t="s">
        <v>227</v>
      </c>
      <c r="B157" s="194"/>
      <c r="C157" s="176"/>
      <c r="D157" s="176"/>
      <c r="E157" s="175"/>
      <c r="F157" s="175"/>
    </row>
    <row r="158" spans="1:6" x14ac:dyDescent="0.2">
      <c r="A158" s="180" t="s">
        <v>223</v>
      </c>
      <c r="B158" s="194"/>
      <c r="C158" s="176"/>
      <c r="D158" s="176"/>
      <c r="E158" s="175"/>
      <c r="F158" s="175"/>
    </row>
    <row r="159" spans="1:6" x14ac:dyDescent="0.2">
      <c r="A159" s="180" t="s">
        <v>228</v>
      </c>
      <c r="B159" s="194"/>
      <c r="C159" s="176"/>
      <c r="D159" s="176"/>
      <c r="E159" s="175"/>
      <c r="F159" s="175"/>
    </row>
    <row r="160" spans="1:6" x14ac:dyDescent="0.2">
      <c r="A160" s="180" t="s">
        <v>617</v>
      </c>
      <c r="B160" s="194"/>
      <c r="C160" s="176"/>
      <c r="D160" s="176"/>
      <c r="E160" s="175"/>
      <c r="F160" s="175"/>
    </row>
    <row r="161" spans="1:6" x14ac:dyDescent="0.2">
      <c r="A161" s="180" t="s">
        <v>179</v>
      </c>
      <c r="B161" s="194"/>
      <c r="C161" s="176"/>
      <c r="D161" s="176"/>
      <c r="E161" s="175"/>
      <c r="F161" s="175"/>
    </row>
    <row r="162" spans="1:6" x14ac:dyDescent="0.2">
      <c r="A162" s="180" t="s">
        <v>231</v>
      </c>
      <c r="B162" s="194"/>
      <c r="C162" s="176"/>
      <c r="D162" s="176"/>
      <c r="E162" s="175"/>
      <c r="F162" s="175"/>
    </row>
    <row r="163" spans="1:6" ht="15" x14ac:dyDescent="0.2">
      <c r="A163" s="297" t="s">
        <v>174</v>
      </c>
      <c r="B163" s="297"/>
      <c r="C163" s="297"/>
      <c r="D163" s="297"/>
      <c r="E163" s="266"/>
      <c r="F163" s="266"/>
    </row>
    <row r="164" spans="1:6" x14ac:dyDescent="0.2">
      <c r="A164" s="180" t="s">
        <v>232</v>
      </c>
      <c r="B164" s="179"/>
      <c r="C164" s="176"/>
      <c r="D164" s="176"/>
      <c r="E164" s="175"/>
      <c r="F164" s="175"/>
    </row>
    <row r="165" spans="1:6" x14ac:dyDescent="0.2">
      <c r="A165" s="180" t="s">
        <v>234</v>
      </c>
      <c r="B165" s="179"/>
      <c r="C165" s="176"/>
      <c r="D165" s="176"/>
      <c r="E165" s="175"/>
      <c r="F165" s="175"/>
    </row>
    <row r="166" spans="1:6" x14ac:dyDescent="0.2">
      <c r="A166" s="180" t="s">
        <v>225</v>
      </c>
      <c r="B166" s="179"/>
      <c r="C166" s="176"/>
      <c r="D166" s="176"/>
      <c r="E166" s="175"/>
      <c r="F166" s="175"/>
    </row>
    <row r="167" spans="1:6" x14ac:dyDescent="0.2">
      <c r="A167" s="180" t="s">
        <v>175</v>
      </c>
      <c r="B167" s="179"/>
      <c r="C167" s="176"/>
      <c r="D167" s="176"/>
      <c r="E167" s="175"/>
      <c r="F167" s="175"/>
    </row>
    <row r="168" spans="1:6" ht="15.75" x14ac:dyDescent="0.25">
      <c r="A168" s="297" t="s">
        <v>236</v>
      </c>
      <c r="B168" s="297"/>
      <c r="C168" s="297"/>
      <c r="D168" s="297"/>
      <c r="E168" s="283"/>
      <c r="F168" s="283"/>
    </row>
    <row r="169" spans="1:6" x14ac:dyDescent="0.2">
      <c r="A169" s="180" t="s">
        <v>224</v>
      </c>
      <c r="B169" s="179"/>
      <c r="C169" s="176"/>
      <c r="D169" s="176"/>
      <c r="E169" s="175"/>
      <c r="F169" s="175"/>
    </row>
    <row r="170" spans="1:6" x14ac:dyDescent="0.2">
      <c r="A170" s="178" t="s">
        <v>176</v>
      </c>
      <c r="B170" s="179"/>
      <c r="C170" s="176"/>
      <c r="D170" s="176"/>
      <c r="E170" s="175"/>
      <c r="F170" s="175"/>
    </row>
    <row r="171" spans="1:6" x14ac:dyDescent="0.2">
      <c r="A171" s="180" t="s">
        <v>226</v>
      </c>
      <c r="B171" s="179"/>
      <c r="C171" s="176"/>
      <c r="D171" s="176"/>
      <c r="E171" s="175"/>
      <c r="F171" s="175"/>
    </row>
    <row r="172" spans="1:6" x14ac:dyDescent="0.2">
      <c r="A172" s="178" t="s">
        <v>177</v>
      </c>
      <c r="B172" s="179"/>
      <c r="C172" s="176"/>
      <c r="D172" s="176"/>
      <c r="E172" s="175"/>
      <c r="F172" s="175"/>
    </row>
    <row r="173" spans="1:6" x14ac:dyDescent="0.2">
      <c r="A173" s="181" t="s">
        <v>178</v>
      </c>
      <c r="B173" s="179"/>
      <c r="C173" s="176"/>
      <c r="D173" s="176"/>
      <c r="E173" s="175"/>
      <c r="F173" s="175"/>
    </row>
    <row r="174" spans="1:6" x14ac:dyDescent="0.2">
      <c r="A174" s="172" t="s">
        <v>180</v>
      </c>
      <c r="B174" s="179"/>
      <c r="C174" s="176"/>
      <c r="D174" s="176"/>
      <c r="E174" s="175"/>
      <c r="F174" s="175"/>
    </row>
    <row r="175" spans="1:6" x14ac:dyDescent="0.2">
      <c r="A175" s="172" t="s">
        <v>309</v>
      </c>
      <c r="B175" s="179"/>
      <c r="C175" s="176"/>
      <c r="D175" s="176"/>
      <c r="E175" s="175"/>
      <c r="F175" s="175"/>
    </row>
    <row r="176" spans="1:6" ht="15" x14ac:dyDescent="0.25">
      <c r="A176" s="292" t="str">
        <f>'Service providers'!I97</f>
        <v>Enter name here</v>
      </c>
      <c r="B176" s="292"/>
      <c r="C176" s="292"/>
      <c r="D176" s="292"/>
      <c r="E176" s="293"/>
      <c r="F176" s="293"/>
    </row>
    <row r="177" spans="1:6" ht="15" x14ac:dyDescent="0.25">
      <c r="A177" s="294" t="s">
        <v>200</v>
      </c>
      <c r="B177" s="294"/>
      <c r="C177" s="294"/>
      <c r="D177" s="294"/>
      <c r="E177" s="283"/>
      <c r="F177" s="283"/>
    </row>
    <row r="178" spans="1:6" ht="56.25" x14ac:dyDescent="0.2">
      <c r="A178" s="178" t="s">
        <v>206</v>
      </c>
      <c r="B178" s="173" t="s">
        <v>603</v>
      </c>
      <c r="C178" s="176"/>
      <c r="D178" s="176"/>
      <c r="E178" s="175"/>
      <c r="F178" s="175"/>
    </row>
    <row r="179" spans="1:6" ht="33.75" x14ac:dyDescent="0.2">
      <c r="A179" s="180" t="s">
        <v>594</v>
      </c>
      <c r="B179" s="173" t="s">
        <v>583</v>
      </c>
      <c r="C179" s="176"/>
      <c r="D179" s="176"/>
      <c r="E179" s="175"/>
      <c r="F179" s="175"/>
    </row>
    <row r="180" spans="1:6" ht="45" x14ac:dyDescent="0.2">
      <c r="A180" s="180" t="s">
        <v>202</v>
      </c>
      <c r="B180" s="173" t="s">
        <v>595</v>
      </c>
      <c r="C180" s="176"/>
      <c r="D180" s="176"/>
      <c r="E180" s="175"/>
      <c r="F180" s="175"/>
    </row>
    <row r="181" spans="1:6" ht="90" x14ac:dyDescent="0.2">
      <c r="A181" s="172" t="s">
        <v>589</v>
      </c>
      <c r="B181" s="173" t="s">
        <v>584</v>
      </c>
      <c r="C181" s="176"/>
      <c r="D181" s="176"/>
      <c r="E181" s="175"/>
      <c r="F181" s="175"/>
    </row>
    <row r="182" spans="1:6" ht="22.5" x14ac:dyDescent="0.2">
      <c r="A182" s="180" t="s">
        <v>587</v>
      </c>
      <c r="B182" s="194" t="s">
        <v>604</v>
      </c>
      <c r="C182" s="176"/>
      <c r="D182" s="176"/>
      <c r="E182" s="175"/>
      <c r="F182" s="175"/>
    </row>
    <row r="183" spans="1:6" ht="28.5" x14ac:dyDescent="0.2">
      <c r="A183" s="180" t="s">
        <v>605</v>
      </c>
      <c r="B183" s="194" t="s">
        <v>606</v>
      </c>
      <c r="C183" s="176"/>
      <c r="D183" s="176"/>
      <c r="E183" s="175"/>
      <c r="F183" s="175"/>
    </row>
    <row r="184" spans="1:6" ht="56.25" x14ac:dyDescent="0.2">
      <c r="A184" s="180" t="s">
        <v>219</v>
      </c>
      <c r="B184" s="194" t="s">
        <v>607</v>
      </c>
      <c r="C184" s="176"/>
      <c r="D184" s="176"/>
      <c r="E184" s="175"/>
      <c r="F184" s="175"/>
    </row>
    <row r="185" spans="1:6" ht="33.75" x14ac:dyDescent="0.2">
      <c r="A185" s="180" t="s">
        <v>220</v>
      </c>
      <c r="B185" s="194" t="s">
        <v>608</v>
      </c>
      <c r="C185" s="176"/>
      <c r="D185" s="176"/>
      <c r="E185" s="175"/>
      <c r="F185" s="175"/>
    </row>
    <row r="186" spans="1:6" ht="22.5" x14ac:dyDescent="0.2">
      <c r="A186" s="180" t="s">
        <v>609</v>
      </c>
      <c r="B186" s="194" t="s">
        <v>610</v>
      </c>
      <c r="C186" s="176"/>
      <c r="D186" s="176"/>
      <c r="E186" s="175"/>
      <c r="F186" s="175"/>
    </row>
    <row r="187" spans="1:6" x14ac:dyDescent="0.2">
      <c r="A187" s="178" t="s">
        <v>611</v>
      </c>
      <c r="B187" s="194" t="s">
        <v>377</v>
      </c>
      <c r="C187" s="176"/>
      <c r="D187" s="176"/>
      <c r="E187" s="175"/>
      <c r="F187" s="175"/>
    </row>
    <row r="188" spans="1:6" x14ac:dyDescent="0.2">
      <c r="A188" s="180" t="s">
        <v>612</v>
      </c>
      <c r="B188" s="194" t="s">
        <v>613</v>
      </c>
      <c r="C188" s="176"/>
      <c r="D188" s="176"/>
      <c r="E188" s="175"/>
      <c r="F188" s="175"/>
    </row>
    <row r="189" spans="1:6" ht="22.5" x14ac:dyDescent="0.2">
      <c r="A189" s="195" t="s">
        <v>614</v>
      </c>
      <c r="B189" s="194" t="s">
        <v>615</v>
      </c>
      <c r="C189" s="176"/>
      <c r="D189" s="176"/>
      <c r="E189" s="175"/>
      <c r="F189" s="175"/>
    </row>
    <row r="190" spans="1:6" x14ac:dyDescent="0.2">
      <c r="A190" s="195" t="s">
        <v>221</v>
      </c>
      <c r="B190" s="194" t="s">
        <v>374</v>
      </c>
      <c r="C190" s="176"/>
      <c r="D190" s="176"/>
      <c r="E190" s="175"/>
      <c r="F190" s="175"/>
    </row>
    <row r="191" spans="1:6" x14ac:dyDescent="0.2">
      <c r="A191" s="196" t="s">
        <v>222</v>
      </c>
      <c r="B191" s="194" t="s">
        <v>616</v>
      </c>
      <c r="C191" s="176"/>
      <c r="D191" s="176"/>
      <c r="E191" s="175"/>
      <c r="F191" s="175"/>
    </row>
    <row r="192" spans="1:6" ht="15" x14ac:dyDescent="0.25">
      <c r="A192" s="295" t="s">
        <v>230</v>
      </c>
      <c r="B192" s="295"/>
      <c r="C192" s="295"/>
      <c r="D192" s="295"/>
      <c r="E192" s="266"/>
      <c r="F192" s="266"/>
    </row>
    <row r="193" spans="1:6" ht="15.75" x14ac:dyDescent="0.25">
      <c r="A193" s="297" t="s">
        <v>171</v>
      </c>
      <c r="B193" s="297"/>
      <c r="C193" s="297"/>
      <c r="D193" s="297"/>
      <c r="E193" s="283"/>
      <c r="F193" s="283"/>
    </row>
    <row r="194" spans="1:6" ht="25.5" x14ac:dyDescent="0.2">
      <c r="A194" s="178" t="s">
        <v>376</v>
      </c>
      <c r="B194" s="179"/>
      <c r="C194" s="176"/>
      <c r="D194" s="176"/>
      <c r="E194" s="175"/>
      <c r="F194" s="175"/>
    </row>
    <row r="195" spans="1:6" x14ac:dyDescent="0.2">
      <c r="A195" s="180" t="s">
        <v>233</v>
      </c>
      <c r="B195" s="179"/>
      <c r="C195" s="176"/>
      <c r="D195" s="176"/>
      <c r="E195" s="175"/>
      <c r="F195" s="175"/>
    </row>
    <row r="196" spans="1:6" x14ac:dyDescent="0.2">
      <c r="A196" s="178" t="s">
        <v>172</v>
      </c>
      <c r="B196" s="179"/>
      <c r="C196" s="176"/>
      <c r="D196" s="176"/>
      <c r="E196" s="175"/>
      <c r="F196" s="175"/>
    </row>
    <row r="197" spans="1:6" ht="15.75" x14ac:dyDescent="0.25">
      <c r="A197" s="297" t="s">
        <v>173</v>
      </c>
      <c r="B197" s="297"/>
      <c r="C197" s="297"/>
      <c r="D197" s="297"/>
      <c r="E197" s="283"/>
      <c r="F197" s="283"/>
    </row>
    <row r="198" spans="1:6" x14ac:dyDescent="0.2">
      <c r="A198" s="178" t="s">
        <v>227</v>
      </c>
      <c r="B198" s="194"/>
      <c r="C198" s="176"/>
      <c r="D198" s="176"/>
      <c r="E198" s="175"/>
      <c r="F198" s="175"/>
    </row>
    <row r="199" spans="1:6" x14ac:dyDescent="0.2">
      <c r="A199" s="180" t="s">
        <v>223</v>
      </c>
      <c r="B199" s="194"/>
      <c r="C199" s="176"/>
      <c r="D199" s="176"/>
      <c r="E199" s="175"/>
      <c r="F199" s="175"/>
    </row>
    <row r="200" spans="1:6" x14ac:dyDescent="0.2">
      <c r="A200" s="180" t="s">
        <v>228</v>
      </c>
      <c r="B200" s="194"/>
      <c r="C200" s="176"/>
      <c r="D200" s="176"/>
      <c r="E200" s="175"/>
      <c r="F200" s="175"/>
    </row>
    <row r="201" spans="1:6" x14ac:dyDescent="0.2">
      <c r="A201" s="180" t="s">
        <v>617</v>
      </c>
      <c r="B201" s="194"/>
      <c r="C201" s="176"/>
      <c r="D201" s="176"/>
      <c r="E201" s="175"/>
      <c r="F201" s="175"/>
    </row>
    <row r="202" spans="1:6" x14ac:dyDescent="0.2">
      <c r="A202" s="180" t="s">
        <v>179</v>
      </c>
      <c r="B202" s="194"/>
      <c r="C202" s="176"/>
      <c r="D202" s="176"/>
      <c r="E202" s="175"/>
      <c r="F202" s="175"/>
    </row>
    <row r="203" spans="1:6" x14ac:dyDescent="0.2">
      <c r="A203" s="180" t="s">
        <v>231</v>
      </c>
      <c r="B203" s="194"/>
      <c r="C203" s="176"/>
      <c r="D203" s="176"/>
      <c r="E203" s="175"/>
      <c r="F203" s="175"/>
    </row>
    <row r="204" spans="1:6" ht="15" x14ac:dyDescent="0.2">
      <c r="A204" s="297" t="s">
        <v>174</v>
      </c>
      <c r="B204" s="297"/>
      <c r="C204" s="297"/>
      <c r="D204" s="297"/>
      <c r="E204" s="266"/>
      <c r="F204" s="266"/>
    </row>
    <row r="205" spans="1:6" x14ac:dyDescent="0.2">
      <c r="A205" s="180" t="s">
        <v>232</v>
      </c>
      <c r="B205" s="179"/>
      <c r="C205" s="176"/>
      <c r="D205" s="176"/>
      <c r="E205" s="175"/>
      <c r="F205" s="175"/>
    </row>
    <row r="206" spans="1:6" x14ac:dyDescent="0.2">
      <c r="A206" s="180" t="s">
        <v>234</v>
      </c>
      <c r="B206" s="179"/>
      <c r="C206" s="176"/>
      <c r="D206" s="176"/>
      <c r="E206" s="175"/>
      <c r="F206" s="175"/>
    </row>
    <row r="207" spans="1:6" x14ac:dyDescent="0.2">
      <c r="A207" s="180" t="s">
        <v>225</v>
      </c>
      <c r="B207" s="179"/>
      <c r="C207" s="176"/>
      <c r="D207" s="176"/>
      <c r="E207" s="175"/>
      <c r="F207" s="175"/>
    </row>
    <row r="208" spans="1:6" x14ac:dyDescent="0.2">
      <c r="A208" s="180" t="s">
        <v>175</v>
      </c>
      <c r="B208" s="179"/>
      <c r="C208" s="176"/>
      <c r="D208" s="176"/>
      <c r="E208" s="175"/>
      <c r="F208" s="175"/>
    </row>
    <row r="209" spans="1:6" ht="15.75" x14ac:dyDescent="0.25">
      <c r="A209" s="297" t="s">
        <v>236</v>
      </c>
      <c r="B209" s="297"/>
      <c r="C209" s="297"/>
      <c r="D209" s="297"/>
      <c r="E209" s="283"/>
      <c r="F209" s="283"/>
    </row>
    <row r="210" spans="1:6" x14ac:dyDescent="0.2">
      <c r="A210" s="180" t="s">
        <v>224</v>
      </c>
      <c r="B210" s="179"/>
      <c r="C210" s="176"/>
      <c r="D210" s="176"/>
      <c r="E210" s="175"/>
      <c r="F210" s="175"/>
    </row>
    <row r="211" spans="1:6" x14ac:dyDescent="0.2">
      <c r="A211" s="178" t="s">
        <v>176</v>
      </c>
      <c r="B211" s="179"/>
      <c r="C211" s="176"/>
      <c r="D211" s="176"/>
      <c r="E211" s="175"/>
      <c r="F211" s="175"/>
    </row>
    <row r="212" spans="1:6" x14ac:dyDescent="0.2">
      <c r="A212" s="180" t="s">
        <v>226</v>
      </c>
      <c r="B212" s="179"/>
      <c r="C212" s="176"/>
      <c r="D212" s="176"/>
      <c r="E212" s="175"/>
      <c r="F212" s="175"/>
    </row>
    <row r="213" spans="1:6" x14ac:dyDescent="0.2">
      <c r="A213" s="178" t="s">
        <v>177</v>
      </c>
      <c r="B213" s="179"/>
      <c r="C213" s="176"/>
      <c r="D213" s="176"/>
      <c r="E213" s="175"/>
      <c r="F213" s="175"/>
    </row>
    <row r="214" spans="1:6" x14ac:dyDescent="0.2">
      <c r="A214" s="181" t="s">
        <v>178</v>
      </c>
      <c r="B214" s="179"/>
      <c r="C214" s="176"/>
      <c r="D214" s="176"/>
      <c r="E214" s="175"/>
      <c r="F214" s="175"/>
    </row>
    <row r="215" spans="1:6" x14ac:dyDescent="0.2">
      <c r="A215" s="172" t="s">
        <v>180</v>
      </c>
      <c r="B215" s="179"/>
      <c r="C215" s="176"/>
      <c r="D215" s="176"/>
      <c r="E215" s="175"/>
      <c r="F215" s="175"/>
    </row>
    <row r="216" spans="1:6" x14ac:dyDescent="0.2">
      <c r="A216" s="172" t="s">
        <v>309</v>
      </c>
      <c r="B216" s="179"/>
      <c r="C216" s="176"/>
      <c r="D216" s="176"/>
      <c r="E216" s="175"/>
      <c r="F216" s="175"/>
    </row>
    <row r="217" spans="1:6" ht="15" x14ac:dyDescent="0.25">
      <c r="A217" s="292" t="str">
        <f>'Service providers'!I118</f>
        <v>Enter name here</v>
      </c>
      <c r="B217" s="292"/>
      <c r="C217" s="292"/>
      <c r="D217" s="292"/>
      <c r="E217" s="293"/>
      <c r="F217" s="293"/>
    </row>
    <row r="218" spans="1:6" ht="15" x14ac:dyDescent="0.25">
      <c r="A218" s="294" t="s">
        <v>200</v>
      </c>
      <c r="B218" s="294"/>
      <c r="C218" s="294"/>
      <c r="D218" s="294"/>
      <c r="E218" s="283"/>
      <c r="F218" s="283"/>
    </row>
    <row r="219" spans="1:6" ht="56.25" x14ac:dyDescent="0.2">
      <c r="A219" s="178" t="s">
        <v>206</v>
      </c>
      <c r="B219" s="173" t="s">
        <v>603</v>
      </c>
      <c r="C219" s="176"/>
      <c r="D219" s="176"/>
      <c r="E219" s="175"/>
      <c r="F219" s="175"/>
    </row>
    <row r="220" spans="1:6" ht="33.75" x14ac:dyDescent="0.2">
      <c r="A220" s="180" t="s">
        <v>594</v>
      </c>
      <c r="B220" s="173" t="s">
        <v>583</v>
      </c>
      <c r="C220" s="176"/>
      <c r="D220" s="176"/>
      <c r="E220" s="175"/>
      <c r="F220" s="175"/>
    </row>
    <row r="221" spans="1:6" ht="45" x14ac:dyDescent="0.2">
      <c r="A221" s="180" t="s">
        <v>202</v>
      </c>
      <c r="B221" s="173" t="s">
        <v>595</v>
      </c>
      <c r="C221" s="176"/>
      <c r="D221" s="176"/>
      <c r="E221" s="175"/>
      <c r="F221" s="175"/>
    </row>
    <row r="222" spans="1:6" ht="90" x14ac:dyDescent="0.2">
      <c r="A222" s="172" t="s">
        <v>589</v>
      </c>
      <c r="B222" s="173" t="s">
        <v>584</v>
      </c>
      <c r="C222" s="176"/>
      <c r="D222" s="176"/>
      <c r="E222" s="175"/>
      <c r="F222" s="175"/>
    </row>
    <row r="223" spans="1:6" ht="22.5" x14ac:dyDescent="0.2">
      <c r="A223" s="180" t="s">
        <v>587</v>
      </c>
      <c r="B223" s="194" t="s">
        <v>604</v>
      </c>
      <c r="C223" s="176"/>
      <c r="D223" s="176"/>
      <c r="E223" s="175"/>
      <c r="F223" s="175"/>
    </row>
    <row r="224" spans="1:6" ht="28.5" x14ac:dyDescent="0.2">
      <c r="A224" s="180" t="s">
        <v>605</v>
      </c>
      <c r="B224" s="194" t="s">
        <v>606</v>
      </c>
      <c r="C224" s="176"/>
      <c r="D224" s="176"/>
      <c r="E224" s="175"/>
      <c r="F224" s="175"/>
    </row>
    <row r="225" spans="1:6" ht="56.25" x14ac:dyDescent="0.2">
      <c r="A225" s="180" t="s">
        <v>219</v>
      </c>
      <c r="B225" s="194" t="s">
        <v>607</v>
      </c>
      <c r="C225" s="176"/>
      <c r="D225" s="176"/>
      <c r="E225" s="175"/>
      <c r="F225" s="175"/>
    </row>
    <row r="226" spans="1:6" ht="33.75" x14ac:dyDescent="0.2">
      <c r="A226" s="180" t="s">
        <v>220</v>
      </c>
      <c r="B226" s="194" t="s">
        <v>608</v>
      </c>
      <c r="C226" s="176"/>
      <c r="D226" s="176"/>
      <c r="E226" s="175"/>
      <c r="F226" s="175"/>
    </row>
    <row r="227" spans="1:6" ht="22.5" x14ac:dyDescent="0.2">
      <c r="A227" s="180" t="s">
        <v>609</v>
      </c>
      <c r="B227" s="194" t="s">
        <v>610</v>
      </c>
      <c r="C227" s="176"/>
      <c r="D227" s="176"/>
      <c r="E227" s="175"/>
      <c r="F227" s="175"/>
    </row>
    <row r="228" spans="1:6" x14ac:dyDescent="0.2">
      <c r="A228" s="178" t="s">
        <v>611</v>
      </c>
      <c r="B228" s="194" t="s">
        <v>377</v>
      </c>
      <c r="C228" s="176"/>
      <c r="D228" s="176"/>
      <c r="E228" s="175"/>
      <c r="F228" s="175"/>
    </row>
    <row r="229" spans="1:6" x14ac:dyDescent="0.2">
      <c r="A229" s="180" t="s">
        <v>612</v>
      </c>
      <c r="B229" s="194" t="s">
        <v>613</v>
      </c>
      <c r="C229" s="176"/>
      <c r="D229" s="176"/>
      <c r="E229" s="175"/>
      <c r="F229" s="175"/>
    </row>
    <row r="230" spans="1:6" ht="22.5" x14ac:dyDescent="0.2">
      <c r="A230" s="195" t="s">
        <v>614</v>
      </c>
      <c r="B230" s="194" t="s">
        <v>615</v>
      </c>
      <c r="C230" s="176"/>
      <c r="D230" s="176"/>
      <c r="E230" s="175"/>
      <c r="F230" s="175"/>
    </row>
    <row r="231" spans="1:6" x14ac:dyDescent="0.2">
      <c r="A231" s="195" t="s">
        <v>221</v>
      </c>
      <c r="B231" s="194" t="s">
        <v>374</v>
      </c>
      <c r="C231" s="176"/>
      <c r="D231" s="176"/>
      <c r="E231" s="175"/>
      <c r="F231" s="175"/>
    </row>
    <row r="232" spans="1:6" x14ac:dyDescent="0.2">
      <c r="A232" s="196" t="s">
        <v>222</v>
      </c>
      <c r="B232" s="194" t="s">
        <v>616</v>
      </c>
      <c r="C232" s="176"/>
      <c r="D232" s="176"/>
      <c r="E232" s="175"/>
      <c r="F232" s="175"/>
    </row>
    <row r="233" spans="1:6" ht="15" x14ac:dyDescent="0.25">
      <c r="A233" s="295" t="s">
        <v>230</v>
      </c>
      <c r="B233" s="295"/>
      <c r="C233" s="295"/>
      <c r="D233" s="295"/>
      <c r="E233" s="266"/>
      <c r="F233" s="266"/>
    </row>
    <row r="234" spans="1:6" ht="15.75" x14ac:dyDescent="0.25">
      <c r="A234" s="297" t="s">
        <v>171</v>
      </c>
      <c r="B234" s="297"/>
      <c r="C234" s="297"/>
      <c r="D234" s="297"/>
      <c r="E234" s="283"/>
      <c r="F234" s="283"/>
    </row>
    <row r="235" spans="1:6" ht="25.5" x14ac:dyDescent="0.2">
      <c r="A235" s="178" t="s">
        <v>376</v>
      </c>
      <c r="B235" s="179"/>
      <c r="C235" s="176"/>
      <c r="D235" s="176"/>
      <c r="E235" s="175"/>
      <c r="F235" s="175"/>
    </row>
    <row r="236" spans="1:6" x14ac:dyDescent="0.2">
      <c r="A236" s="180" t="s">
        <v>233</v>
      </c>
      <c r="B236" s="179"/>
      <c r="C236" s="176"/>
      <c r="D236" s="176"/>
      <c r="E236" s="175"/>
      <c r="F236" s="175"/>
    </row>
    <row r="237" spans="1:6" x14ac:dyDescent="0.2">
      <c r="A237" s="178" t="s">
        <v>172</v>
      </c>
      <c r="B237" s="179"/>
      <c r="C237" s="176"/>
      <c r="D237" s="176"/>
      <c r="E237" s="175"/>
      <c r="F237" s="175"/>
    </row>
    <row r="238" spans="1:6" ht="15.75" x14ac:dyDescent="0.25">
      <c r="A238" s="297" t="s">
        <v>173</v>
      </c>
      <c r="B238" s="297"/>
      <c r="C238" s="297"/>
      <c r="D238" s="297"/>
      <c r="E238" s="283"/>
      <c r="F238" s="283"/>
    </row>
    <row r="239" spans="1:6" x14ac:dyDescent="0.2">
      <c r="A239" s="178" t="s">
        <v>227</v>
      </c>
      <c r="B239" s="194"/>
      <c r="C239" s="176"/>
      <c r="D239" s="176"/>
      <c r="E239" s="175"/>
      <c r="F239" s="175"/>
    </row>
    <row r="240" spans="1:6" x14ac:dyDescent="0.2">
      <c r="A240" s="180" t="s">
        <v>223</v>
      </c>
      <c r="B240" s="194"/>
      <c r="C240" s="176"/>
      <c r="D240" s="176"/>
      <c r="E240" s="175"/>
      <c r="F240" s="175"/>
    </row>
    <row r="241" spans="1:6" x14ac:dyDescent="0.2">
      <c r="A241" s="180" t="s">
        <v>228</v>
      </c>
      <c r="B241" s="194"/>
      <c r="C241" s="176"/>
      <c r="D241" s="176"/>
      <c r="E241" s="175"/>
      <c r="F241" s="175"/>
    </row>
    <row r="242" spans="1:6" x14ac:dyDescent="0.2">
      <c r="A242" s="180" t="s">
        <v>617</v>
      </c>
      <c r="B242" s="194"/>
      <c r="C242" s="176"/>
      <c r="D242" s="176"/>
      <c r="E242" s="175"/>
      <c r="F242" s="175"/>
    </row>
    <row r="243" spans="1:6" x14ac:dyDescent="0.2">
      <c r="A243" s="180" t="s">
        <v>179</v>
      </c>
      <c r="B243" s="194"/>
      <c r="C243" s="176"/>
      <c r="D243" s="176"/>
      <c r="E243" s="175"/>
      <c r="F243" s="175"/>
    </row>
    <row r="244" spans="1:6" x14ac:dyDescent="0.2">
      <c r="A244" s="180" t="s">
        <v>231</v>
      </c>
      <c r="B244" s="194"/>
      <c r="C244" s="176"/>
      <c r="D244" s="176"/>
      <c r="E244" s="175"/>
      <c r="F244" s="175"/>
    </row>
    <row r="245" spans="1:6" ht="15" x14ac:dyDescent="0.2">
      <c r="A245" s="297" t="s">
        <v>174</v>
      </c>
      <c r="B245" s="297"/>
      <c r="C245" s="297"/>
      <c r="D245" s="297"/>
      <c r="E245" s="266"/>
      <c r="F245" s="266"/>
    </row>
    <row r="246" spans="1:6" x14ac:dyDescent="0.2">
      <c r="A246" s="180" t="s">
        <v>232</v>
      </c>
      <c r="B246" s="179"/>
      <c r="C246" s="176"/>
      <c r="D246" s="176"/>
      <c r="E246" s="175"/>
      <c r="F246" s="175"/>
    </row>
    <row r="247" spans="1:6" x14ac:dyDescent="0.2">
      <c r="A247" s="180" t="s">
        <v>234</v>
      </c>
      <c r="B247" s="179"/>
      <c r="C247" s="176"/>
      <c r="D247" s="176"/>
      <c r="E247" s="175"/>
      <c r="F247" s="175"/>
    </row>
    <row r="248" spans="1:6" x14ac:dyDescent="0.2">
      <c r="A248" s="180" t="s">
        <v>225</v>
      </c>
      <c r="B248" s="179"/>
      <c r="C248" s="176"/>
      <c r="D248" s="176"/>
      <c r="E248" s="175"/>
      <c r="F248" s="175"/>
    </row>
    <row r="249" spans="1:6" x14ac:dyDescent="0.2">
      <c r="A249" s="180" t="s">
        <v>175</v>
      </c>
      <c r="B249" s="179"/>
      <c r="C249" s="176"/>
      <c r="D249" s="176"/>
      <c r="E249" s="175"/>
      <c r="F249" s="175"/>
    </row>
    <row r="250" spans="1:6" ht="15.75" x14ac:dyDescent="0.25">
      <c r="A250" s="297" t="s">
        <v>236</v>
      </c>
      <c r="B250" s="297"/>
      <c r="C250" s="297"/>
      <c r="D250" s="297"/>
      <c r="E250" s="283"/>
      <c r="F250" s="283"/>
    </row>
    <row r="251" spans="1:6" x14ac:dyDescent="0.2">
      <c r="A251" s="180" t="s">
        <v>224</v>
      </c>
      <c r="B251" s="179"/>
      <c r="C251" s="176"/>
      <c r="D251" s="176"/>
      <c r="E251" s="175"/>
      <c r="F251" s="175"/>
    </row>
    <row r="252" spans="1:6" x14ac:dyDescent="0.2">
      <c r="A252" s="178" t="s">
        <v>176</v>
      </c>
      <c r="B252" s="179"/>
      <c r="C252" s="176"/>
      <c r="D252" s="176"/>
      <c r="E252" s="175"/>
      <c r="F252" s="175"/>
    </row>
    <row r="253" spans="1:6" x14ac:dyDescent="0.2">
      <c r="A253" s="180" t="s">
        <v>226</v>
      </c>
      <c r="B253" s="179"/>
      <c r="C253" s="176"/>
      <c r="D253" s="176"/>
      <c r="E253" s="175"/>
      <c r="F253" s="175"/>
    </row>
    <row r="254" spans="1:6" x14ac:dyDescent="0.2">
      <c r="A254" s="178" t="s">
        <v>177</v>
      </c>
      <c r="B254" s="179"/>
      <c r="C254" s="176"/>
      <c r="D254" s="176"/>
      <c r="E254" s="175"/>
      <c r="F254" s="175"/>
    </row>
    <row r="255" spans="1:6" x14ac:dyDescent="0.2">
      <c r="A255" s="181" t="s">
        <v>178</v>
      </c>
      <c r="B255" s="179"/>
      <c r="C255" s="176"/>
      <c r="D255" s="176"/>
      <c r="E255" s="175"/>
      <c r="F255" s="175"/>
    </row>
    <row r="256" spans="1:6" x14ac:dyDescent="0.2">
      <c r="A256" s="172" t="s">
        <v>180</v>
      </c>
      <c r="B256" s="179"/>
      <c r="C256" s="176"/>
      <c r="D256" s="176"/>
      <c r="E256" s="175"/>
      <c r="F256" s="175"/>
    </row>
    <row r="257" spans="1:6" x14ac:dyDescent="0.2">
      <c r="A257" s="172" t="s">
        <v>309</v>
      </c>
      <c r="B257" s="179"/>
      <c r="C257" s="176"/>
      <c r="D257" s="176"/>
      <c r="E257" s="175"/>
      <c r="F257" s="175"/>
    </row>
    <row r="258" spans="1:6" ht="15" x14ac:dyDescent="0.25">
      <c r="A258" s="292" t="str">
        <f>'Service providers'!I139</f>
        <v>Enter name here</v>
      </c>
      <c r="B258" s="292"/>
      <c r="C258" s="292"/>
      <c r="D258" s="292"/>
      <c r="E258" s="293"/>
      <c r="F258" s="293"/>
    </row>
    <row r="259" spans="1:6" ht="15" x14ac:dyDescent="0.25">
      <c r="A259" s="294" t="s">
        <v>200</v>
      </c>
      <c r="B259" s="294"/>
      <c r="C259" s="294"/>
      <c r="D259" s="294"/>
      <c r="E259" s="283"/>
      <c r="F259" s="283"/>
    </row>
    <row r="260" spans="1:6" ht="56.25" x14ac:dyDescent="0.2">
      <c r="A260" s="178" t="s">
        <v>206</v>
      </c>
      <c r="B260" s="173" t="s">
        <v>603</v>
      </c>
      <c r="C260" s="176"/>
      <c r="D260" s="176"/>
      <c r="E260" s="175"/>
      <c r="F260" s="175"/>
    </row>
    <row r="261" spans="1:6" ht="33.75" x14ac:dyDescent="0.2">
      <c r="A261" s="180" t="s">
        <v>594</v>
      </c>
      <c r="B261" s="173" t="s">
        <v>583</v>
      </c>
      <c r="C261" s="176"/>
      <c r="D261" s="176"/>
      <c r="E261" s="175"/>
      <c r="F261" s="175"/>
    </row>
    <row r="262" spans="1:6" ht="45" x14ac:dyDescent="0.2">
      <c r="A262" s="180" t="s">
        <v>202</v>
      </c>
      <c r="B262" s="173" t="s">
        <v>595</v>
      </c>
      <c r="C262" s="176"/>
      <c r="D262" s="176"/>
      <c r="E262" s="175"/>
      <c r="F262" s="175"/>
    </row>
    <row r="263" spans="1:6" ht="90" x14ac:dyDescent="0.2">
      <c r="A263" s="172" t="s">
        <v>589</v>
      </c>
      <c r="B263" s="173" t="s">
        <v>584</v>
      </c>
      <c r="C263" s="176"/>
      <c r="D263" s="176"/>
      <c r="E263" s="175"/>
      <c r="F263" s="175"/>
    </row>
    <row r="264" spans="1:6" ht="22.5" x14ac:dyDescent="0.2">
      <c r="A264" s="180" t="s">
        <v>587</v>
      </c>
      <c r="B264" s="194" t="s">
        <v>604</v>
      </c>
      <c r="C264" s="176"/>
      <c r="D264" s="176"/>
      <c r="E264" s="175"/>
      <c r="F264" s="175"/>
    </row>
    <row r="265" spans="1:6" ht="28.5" x14ac:dyDescent="0.2">
      <c r="A265" s="180" t="s">
        <v>605</v>
      </c>
      <c r="B265" s="194" t="s">
        <v>606</v>
      </c>
      <c r="C265" s="176"/>
      <c r="D265" s="176"/>
      <c r="E265" s="175"/>
      <c r="F265" s="175"/>
    </row>
    <row r="266" spans="1:6" ht="56.25" x14ac:dyDescent="0.2">
      <c r="A266" s="180" t="s">
        <v>219</v>
      </c>
      <c r="B266" s="194" t="s">
        <v>607</v>
      </c>
      <c r="C266" s="176"/>
      <c r="D266" s="176"/>
      <c r="E266" s="175"/>
      <c r="F266" s="175"/>
    </row>
    <row r="267" spans="1:6" ht="33.75" x14ac:dyDescent="0.2">
      <c r="A267" s="180" t="s">
        <v>220</v>
      </c>
      <c r="B267" s="194" t="s">
        <v>608</v>
      </c>
      <c r="C267" s="176"/>
      <c r="D267" s="176"/>
      <c r="E267" s="175"/>
      <c r="F267" s="175"/>
    </row>
    <row r="268" spans="1:6" ht="22.5" x14ac:dyDescent="0.2">
      <c r="A268" s="180" t="s">
        <v>609</v>
      </c>
      <c r="B268" s="194" t="s">
        <v>610</v>
      </c>
      <c r="C268" s="176"/>
      <c r="D268" s="176"/>
      <c r="E268" s="175"/>
      <c r="F268" s="175"/>
    </row>
    <row r="269" spans="1:6" x14ac:dyDescent="0.2">
      <c r="A269" s="178" t="s">
        <v>611</v>
      </c>
      <c r="B269" s="194" t="s">
        <v>377</v>
      </c>
      <c r="C269" s="176"/>
      <c r="D269" s="176"/>
      <c r="E269" s="175"/>
      <c r="F269" s="175"/>
    </row>
    <row r="270" spans="1:6" x14ac:dyDescent="0.2">
      <c r="A270" s="180" t="s">
        <v>612</v>
      </c>
      <c r="B270" s="194" t="s">
        <v>613</v>
      </c>
      <c r="C270" s="176"/>
      <c r="D270" s="176"/>
      <c r="E270" s="175"/>
      <c r="F270" s="175"/>
    </row>
    <row r="271" spans="1:6" ht="22.5" x14ac:dyDescent="0.2">
      <c r="A271" s="195" t="s">
        <v>614</v>
      </c>
      <c r="B271" s="194" t="s">
        <v>615</v>
      </c>
      <c r="C271" s="176"/>
      <c r="D271" s="176"/>
      <c r="E271" s="175"/>
      <c r="F271" s="175"/>
    </row>
    <row r="272" spans="1:6" x14ac:dyDescent="0.2">
      <c r="A272" s="195" t="s">
        <v>221</v>
      </c>
      <c r="B272" s="194" t="s">
        <v>374</v>
      </c>
      <c r="C272" s="176"/>
      <c r="D272" s="176"/>
      <c r="E272" s="175"/>
      <c r="F272" s="175"/>
    </row>
    <row r="273" spans="1:6" x14ac:dyDescent="0.2">
      <c r="A273" s="196" t="s">
        <v>222</v>
      </c>
      <c r="B273" s="194" t="s">
        <v>616</v>
      </c>
      <c r="C273" s="176"/>
      <c r="D273" s="176"/>
      <c r="E273" s="175"/>
      <c r="F273" s="175"/>
    </row>
    <row r="274" spans="1:6" ht="15" x14ac:dyDescent="0.25">
      <c r="A274" s="295" t="s">
        <v>230</v>
      </c>
      <c r="B274" s="295"/>
      <c r="C274" s="295"/>
      <c r="D274" s="295"/>
      <c r="E274" s="266"/>
      <c r="F274" s="266"/>
    </row>
    <row r="275" spans="1:6" ht="15.75" x14ac:dyDescent="0.25">
      <c r="A275" s="297" t="s">
        <v>171</v>
      </c>
      <c r="B275" s="297"/>
      <c r="C275" s="297"/>
      <c r="D275" s="297"/>
      <c r="E275" s="283"/>
      <c r="F275" s="283"/>
    </row>
    <row r="276" spans="1:6" ht="25.5" x14ac:dyDescent="0.2">
      <c r="A276" s="178" t="s">
        <v>376</v>
      </c>
      <c r="B276" s="179"/>
      <c r="C276" s="176"/>
      <c r="D276" s="176"/>
      <c r="E276" s="175"/>
      <c r="F276" s="175"/>
    </row>
    <row r="277" spans="1:6" x14ac:dyDescent="0.2">
      <c r="A277" s="180" t="s">
        <v>233</v>
      </c>
      <c r="B277" s="179"/>
      <c r="C277" s="176"/>
      <c r="D277" s="176"/>
      <c r="E277" s="175"/>
      <c r="F277" s="175"/>
    </row>
    <row r="278" spans="1:6" x14ac:dyDescent="0.2">
      <c r="A278" s="178" t="s">
        <v>172</v>
      </c>
      <c r="B278" s="179"/>
      <c r="C278" s="176"/>
      <c r="D278" s="176"/>
      <c r="E278" s="175"/>
      <c r="F278" s="175"/>
    </row>
    <row r="279" spans="1:6" ht="15.75" x14ac:dyDescent="0.25">
      <c r="A279" s="297" t="s">
        <v>173</v>
      </c>
      <c r="B279" s="297"/>
      <c r="C279" s="297"/>
      <c r="D279" s="297"/>
      <c r="E279" s="283"/>
      <c r="F279" s="283"/>
    </row>
    <row r="280" spans="1:6" x14ac:dyDescent="0.2">
      <c r="A280" s="178" t="s">
        <v>227</v>
      </c>
      <c r="B280" s="194"/>
      <c r="C280" s="176"/>
      <c r="D280" s="176"/>
      <c r="E280" s="175"/>
      <c r="F280" s="175"/>
    </row>
    <row r="281" spans="1:6" x14ac:dyDescent="0.2">
      <c r="A281" s="180" t="s">
        <v>223</v>
      </c>
      <c r="B281" s="194"/>
      <c r="C281" s="176"/>
      <c r="D281" s="176"/>
      <c r="E281" s="175"/>
      <c r="F281" s="175"/>
    </row>
    <row r="282" spans="1:6" x14ac:dyDescent="0.2">
      <c r="A282" s="180" t="s">
        <v>228</v>
      </c>
      <c r="B282" s="194"/>
      <c r="C282" s="176"/>
      <c r="D282" s="176"/>
      <c r="E282" s="175"/>
      <c r="F282" s="175"/>
    </row>
    <row r="283" spans="1:6" x14ac:dyDescent="0.2">
      <c r="A283" s="180" t="s">
        <v>617</v>
      </c>
      <c r="B283" s="194"/>
      <c r="C283" s="176"/>
      <c r="D283" s="176"/>
      <c r="E283" s="175"/>
      <c r="F283" s="175"/>
    </row>
    <row r="284" spans="1:6" x14ac:dyDescent="0.2">
      <c r="A284" s="180" t="s">
        <v>179</v>
      </c>
      <c r="B284" s="194"/>
      <c r="C284" s="176"/>
      <c r="D284" s="176"/>
      <c r="E284" s="175"/>
      <c r="F284" s="175"/>
    </row>
    <row r="285" spans="1:6" x14ac:dyDescent="0.2">
      <c r="A285" s="180" t="s">
        <v>231</v>
      </c>
      <c r="B285" s="194"/>
      <c r="C285" s="176"/>
      <c r="D285" s="176"/>
      <c r="E285" s="175"/>
      <c r="F285" s="175"/>
    </row>
    <row r="286" spans="1:6" ht="15" x14ac:dyDescent="0.2">
      <c r="A286" s="297" t="s">
        <v>174</v>
      </c>
      <c r="B286" s="297"/>
      <c r="C286" s="297"/>
      <c r="D286" s="297"/>
      <c r="E286" s="266"/>
      <c r="F286" s="266"/>
    </row>
    <row r="287" spans="1:6" x14ac:dyDescent="0.2">
      <c r="A287" s="180" t="s">
        <v>232</v>
      </c>
      <c r="B287" s="179"/>
      <c r="C287" s="176"/>
      <c r="D287" s="176"/>
      <c r="E287" s="175"/>
      <c r="F287" s="175"/>
    </row>
    <row r="288" spans="1:6" x14ac:dyDescent="0.2">
      <c r="A288" s="180" t="s">
        <v>234</v>
      </c>
      <c r="B288" s="179"/>
      <c r="C288" s="176"/>
      <c r="D288" s="176"/>
      <c r="E288" s="175"/>
      <c r="F288" s="175"/>
    </row>
    <row r="289" spans="1:6" x14ac:dyDescent="0.2">
      <c r="A289" s="180" t="s">
        <v>225</v>
      </c>
      <c r="B289" s="179"/>
      <c r="C289" s="176"/>
      <c r="D289" s="176"/>
      <c r="E289" s="175"/>
      <c r="F289" s="175"/>
    </row>
    <row r="290" spans="1:6" x14ac:dyDescent="0.2">
      <c r="A290" s="180" t="s">
        <v>175</v>
      </c>
      <c r="B290" s="179"/>
      <c r="C290" s="176"/>
      <c r="D290" s="176"/>
      <c r="E290" s="175"/>
      <c r="F290" s="175"/>
    </row>
    <row r="291" spans="1:6" ht="15.75" x14ac:dyDescent="0.25">
      <c r="A291" s="297" t="s">
        <v>236</v>
      </c>
      <c r="B291" s="297"/>
      <c r="C291" s="297"/>
      <c r="D291" s="297"/>
      <c r="E291" s="283"/>
      <c r="F291" s="283"/>
    </row>
    <row r="292" spans="1:6" x14ac:dyDescent="0.2">
      <c r="A292" s="180" t="s">
        <v>224</v>
      </c>
      <c r="B292" s="179"/>
      <c r="C292" s="176"/>
      <c r="D292" s="176"/>
      <c r="E292" s="175"/>
      <c r="F292" s="175"/>
    </row>
    <row r="293" spans="1:6" x14ac:dyDescent="0.2">
      <c r="A293" s="178" t="s">
        <v>176</v>
      </c>
      <c r="B293" s="179"/>
      <c r="C293" s="176"/>
      <c r="D293" s="176"/>
      <c r="E293" s="175"/>
      <c r="F293" s="175"/>
    </row>
    <row r="294" spans="1:6" x14ac:dyDescent="0.2">
      <c r="A294" s="180" t="s">
        <v>226</v>
      </c>
      <c r="B294" s="179"/>
      <c r="C294" s="176"/>
      <c r="D294" s="176"/>
      <c r="E294" s="175"/>
      <c r="F294" s="175"/>
    </row>
    <row r="295" spans="1:6" x14ac:dyDescent="0.2">
      <c r="A295" s="178" t="s">
        <v>177</v>
      </c>
      <c r="B295" s="179"/>
      <c r="C295" s="176"/>
      <c r="D295" s="176"/>
      <c r="E295" s="175"/>
      <c r="F295" s="175"/>
    </row>
    <row r="296" spans="1:6" x14ac:dyDescent="0.2">
      <c r="A296" s="181" t="s">
        <v>178</v>
      </c>
      <c r="B296" s="179"/>
      <c r="C296" s="176"/>
      <c r="D296" s="176"/>
      <c r="E296" s="175"/>
      <c r="F296" s="175"/>
    </row>
    <row r="297" spans="1:6" x14ac:dyDescent="0.2">
      <c r="A297" s="172" t="s">
        <v>180</v>
      </c>
      <c r="B297" s="179"/>
      <c r="C297" s="176"/>
      <c r="D297" s="176"/>
      <c r="E297" s="175"/>
      <c r="F297" s="175"/>
    </row>
    <row r="298" spans="1:6" x14ac:dyDescent="0.2">
      <c r="A298" s="172" t="s">
        <v>309</v>
      </c>
      <c r="B298" s="179"/>
      <c r="C298" s="176"/>
      <c r="D298" s="176"/>
      <c r="E298" s="175"/>
      <c r="F298" s="175"/>
    </row>
  </sheetData>
  <sheetProtection password="F400" sheet="1" objects="1" scenarios="1" selectLockedCells="1"/>
  <mergeCells count="66">
    <mergeCell ref="A163:F163"/>
    <mergeCell ref="A168:F168"/>
    <mergeCell ref="A135:F135"/>
    <mergeCell ref="A136:F136"/>
    <mergeCell ref="A151:F151"/>
    <mergeCell ref="A152:F152"/>
    <mergeCell ref="A156:F156"/>
    <mergeCell ref="A274:F274"/>
    <mergeCell ref="A275:F275"/>
    <mergeCell ref="A279:F279"/>
    <mergeCell ref="A286:F286"/>
    <mergeCell ref="A291:F291"/>
    <mergeCell ref="A259:F259"/>
    <mergeCell ref="A250:F250"/>
    <mergeCell ref="A3:F4"/>
    <mergeCell ref="B6:F6"/>
    <mergeCell ref="B7:F7"/>
    <mergeCell ref="A233:F233"/>
    <mergeCell ref="A234:F234"/>
    <mergeCell ref="A238:F238"/>
    <mergeCell ref="A245:F245"/>
    <mergeCell ref="A258:F258"/>
    <mergeCell ref="A197:F197"/>
    <mergeCell ref="A204:F204"/>
    <mergeCell ref="A209:F209"/>
    <mergeCell ref="A217:F217"/>
    <mergeCell ref="A218:F218"/>
    <mergeCell ref="A86:F86"/>
    <mergeCell ref="A176:F176"/>
    <mergeCell ref="A177:F177"/>
    <mergeCell ref="A192:F192"/>
    <mergeCell ref="A193:F193"/>
    <mergeCell ref="A54:F54"/>
    <mergeCell ref="A69:F69"/>
    <mergeCell ref="A70:F70"/>
    <mergeCell ref="A74:F74"/>
    <mergeCell ref="A81:F81"/>
    <mergeCell ref="A94:F94"/>
    <mergeCell ref="A95:F95"/>
    <mergeCell ref="A110:F110"/>
    <mergeCell ref="A111:F111"/>
    <mergeCell ref="A115:F115"/>
    <mergeCell ref="A122:F122"/>
    <mergeCell ref="A127:F127"/>
    <mergeCell ref="A29:F29"/>
    <mergeCell ref="A33:F33"/>
    <mergeCell ref="A40:F40"/>
    <mergeCell ref="A45:F45"/>
    <mergeCell ref="A53:F53"/>
    <mergeCell ref="A12:F12"/>
    <mergeCell ref="A13:F13"/>
    <mergeCell ref="A28:F28"/>
    <mergeCell ref="A10:A11"/>
    <mergeCell ref="B10:B11"/>
    <mergeCell ref="C10:D10"/>
    <mergeCell ref="H10:H11"/>
    <mergeCell ref="I10:J10"/>
    <mergeCell ref="B5:F5"/>
    <mergeCell ref="C9:D9"/>
    <mergeCell ref="E9:F9"/>
    <mergeCell ref="E10:F10"/>
    <mergeCell ref="K10:L10"/>
    <mergeCell ref="M10:N10"/>
    <mergeCell ref="O10:P10"/>
    <mergeCell ref="I9:L9"/>
    <mergeCell ref="M9:P9"/>
  </mergeCells>
  <phoneticPr fontId="30" type="noConversion"/>
  <dataValidations count="4">
    <dataValidation type="custom" showInputMessage="1" showErrorMessage="1" sqref="I12:I18 M12:M18">
      <formula1>NOT(AND(ISBLANK(#REF!)))</formula1>
    </dataValidation>
    <dataValidation type="custom" showInputMessage="1" showErrorMessage="1" sqref="J12:J18 N12:N18">
      <formula1>NOT(AND(ISBLANK(#REF!)))</formula1>
    </dataValidation>
    <dataValidation type="custom" showInputMessage="1" showErrorMessage="1" sqref="K12:K18 O12:O18">
      <formula1>NOT(AND(ISBLANK(#REF!)))</formula1>
    </dataValidation>
    <dataValidation type="custom" showInputMessage="1" showErrorMessage="1" sqref="L12:L18 P12:P18">
      <formula1>NOT(AND(ISBLANK(#REF!)))</formula1>
    </dataValidation>
  </dataValidations>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7"/>
  </sheetPr>
  <dimension ref="A1:O149"/>
  <sheetViews>
    <sheetView showGridLines="0" zoomScale="90" zoomScaleNormal="90" workbookViewId="0"/>
  </sheetViews>
  <sheetFormatPr defaultColWidth="8.85546875" defaultRowHeight="15" x14ac:dyDescent="0.25"/>
  <cols>
    <col min="1" max="1" width="30.28515625" style="200" customWidth="1"/>
    <col min="2" max="2" width="25.7109375" style="200" customWidth="1"/>
    <col min="3" max="3" width="22.28515625" style="210" customWidth="1"/>
    <col min="4" max="4" width="22.42578125" style="210" customWidth="1"/>
    <col min="5" max="7" width="15.7109375" style="200" customWidth="1"/>
    <col min="8" max="8" width="19" style="200" customWidth="1"/>
    <col min="9" max="9" width="17" style="200" customWidth="1"/>
    <col min="10" max="10" width="8.85546875" style="200"/>
    <col min="11" max="11" width="21.5703125" style="200" customWidth="1"/>
    <col min="12" max="12" width="18.140625" style="200" customWidth="1"/>
    <col min="13" max="13" width="21.5703125" style="200" customWidth="1"/>
    <col min="14" max="14" width="21.7109375" style="200" customWidth="1"/>
    <col min="15" max="15" width="21" style="200" customWidth="1"/>
    <col min="16" max="16384" width="8.85546875" style="200"/>
  </cols>
  <sheetData>
    <row r="1" spans="1:15" s="199" customFormat="1" ht="20.25" x14ac:dyDescent="0.3">
      <c r="A1" s="213" t="s">
        <v>187</v>
      </c>
      <c r="B1" s="197"/>
      <c r="C1" s="198"/>
      <c r="D1" s="198"/>
    </row>
    <row r="2" spans="1:15" s="199" customFormat="1" ht="14.25" x14ac:dyDescent="0.2">
      <c r="C2" s="198"/>
      <c r="D2" s="198"/>
    </row>
    <row r="3" spans="1:15" s="199" customFormat="1" ht="37.5" customHeight="1" x14ac:dyDescent="0.2">
      <c r="A3" s="302" t="s">
        <v>619</v>
      </c>
      <c r="B3" s="303"/>
      <c r="C3" s="303"/>
      <c r="D3" s="303"/>
      <c r="E3" s="303"/>
      <c r="F3" s="303"/>
      <c r="G3" s="303"/>
      <c r="H3" s="304"/>
    </row>
    <row r="4" spans="1:15" s="199" customFormat="1" ht="36" customHeight="1" x14ac:dyDescent="0.2">
      <c r="A4" s="305"/>
      <c r="B4" s="306"/>
      <c r="C4" s="306"/>
      <c r="D4" s="306"/>
      <c r="E4" s="306"/>
      <c r="F4" s="306"/>
      <c r="G4" s="306"/>
      <c r="H4" s="307"/>
    </row>
    <row r="5" spans="1:15" s="199" customFormat="1" ht="87" customHeight="1" x14ac:dyDescent="0.2">
      <c r="A5" s="308"/>
      <c r="B5" s="309"/>
      <c r="C5" s="309"/>
      <c r="D5" s="309"/>
      <c r="E5" s="309"/>
      <c r="F5" s="309"/>
      <c r="G5" s="309"/>
      <c r="H5" s="310"/>
    </row>
    <row r="8" spans="1:15" ht="37.5" customHeight="1" x14ac:dyDescent="0.3">
      <c r="A8" s="242" t="s">
        <v>188</v>
      </c>
      <c r="B8" s="242" t="s">
        <v>190</v>
      </c>
      <c r="C8" s="311" t="s">
        <v>496</v>
      </c>
      <c r="D8" s="311"/>
      <c r="E8" s="312" t="s">
        <v>381</v>
      </c>
      <c r="F8" s="312"/>
      <c r="G8" s="312"/>
      <c r="H8" s="312"/>
      <c r="I8" s="312"/>
      <c r="K8" s="244" t="s">
        <v>459</v>
      </c>
      <c r="L8" s="298" t="s">
        <v>662</v>
      </c>
      <c r="M8" s="299"/>
      <c r="N8" s="298" t="s">
        <v>663</v>
      </c>
      <c r="O8" s="299"/>
    </row>
    <row r="9" spans="1:15" ht="47.25" x14ac:dyDescent="0.25">
      <c r="A9" s="242"/>
      <c r="B9" s="242"/>
      <c r="C9" s="201">
        <f>YearOne</f>
        <v>2012</v>
      </c>
      <c r="D9" s="201">
        <f>YearTwo</f>
        <v>2013</v>
      </c>
      <c r="E9" s="170" t="s">
        <v>304</v>
      </c>
      <c r="F9" s="170" t="s">
        <v>4</v>
      </c>
      <c r="G9" s="170" t="s">
        <v>3</v>
      </c>
      <c r="H9" s="170" t="s">
        <v>5</v>
      </c>
      <c r="I9" s="202" t="s">
        <v>386</v>
      </c>
      <c r="K9" s="245"/>
      <c r="L9" s="170">
        <f>YearOne</f>
        <v>2012</v>
      </c>
      <c r="M9" s="170">
        <f>YearTwo</f>
        <v>2013</v>
      </c>
      <c r="N9" s="170">
        <f>YearOne</f>
        <v>2012</v>
      </c>
      <c r="O9" s="170">
        <f>YearTwo</f>
        <v>2013</v>
      </c>
    </row>
    <row r="10" spans="1:15" x14ac:dyDescent="0.25">
      <c r="A10" s="300" t="str">
        <f>'Service providers'!A13</f>
        <v>Enter name here</v>
      </c>
      <c r="B10" s="300"/>
      <c r="C10" s="300"/>
      <c r="D10" s="300"/>
      <c r="E10" s="300"/>
      <c r="F10" s="300"/>
      <c r="G10" s="300"/>
      <c r="H10" s="300"/>
      <c r="I10" s="300"/>
      <c r="K10" s="185" t="str">
        <f>'Service providers'!$A$13</f>
        <v>Enter name here</v>
      </c>
      <c r="L10" s="171"/>
      <c r="M10" s="171"/>
      <c r="N10" s="171"/>
      <c r="O10" s="171"/>
    </row>
    <row r="11" spans="1:15" x14ac:dyDescent="0.25">
      <c r="A11" s="301" t="s">
        <v>661</v>
      </c>
      <c r="B11" s="301"/>
      <c r="C11" s="301"/>
      <c r="D11" s="301"/>
      <c r="E11" s="301"/>
      <c r="F11" s="301"/>
      <c r="G11" s="301"/>
      <c r="H11" s="301"/>
      <c r="I11" s="301"/>
      <c r="K11" s="185" t="str">
        <f>'Service providers'!$A$34</f>
        <v>Enter name here</v>
      </c>
      <c r="L11" s="171"/>
      <c r="M11" s="171"/>
      <c r="N11" s="171"/>
      <c r="O11" s="171"/>
    </row>
    <row r="12" spans="1:15" ht="56.25" x14ac:dyDescent="0.25">
      <c r="A12" s="203" t="s">
        <v>621</v>
      </c>
      <c r="B12" s="204" t="s">
        <v>653</v>
      </c>
      <c r="C12" s="205"/>
      <c r="D12" s="205"/>
      <c r="E12" s="206"/>
      <c r="F12" s="206"/>
      <c r="G12" s="206"/>
      <c r="H12" s="206"/>
      <c r="I12" s="207">
        <f>E12+F12+G12+H12</f>
        <v>0</v>
      </c>
      <c r="K12" s="185" t="str">
        <f>'Service providers'!$A$55</f>
        <v>Enter name here</v>
      </c>
      <c r="L12" s="171"/>
      <c r="M12" s="171"/>
      <c r="N12" s="171"/>
      <c r="O12" s="171"/>
    </row>
    <row r="13" spans="1:15" ht="78.75" x14ac:dyDescent="0.25">
      <c r="A13" s="203" t="s">
        <v>623</v>
      </c>
      <c r="B13" s="204" t="s">
        <v>631</v>
      </c>
      <c r="C13" s="205"/>
      <c r="D13" s="205"/>
      <c r="E13" s="206"/>
      <c r="F13" s="206"/>
      <c r="G13" s="206"/>
      <c r="H13" s="206"/>
      <c r="I13" s="207">
        <f t="shared" ref="I13:I21" si="0">E13+F13+G13+H13</f>
        <v>0</v>
      </c>
      <c r="K13" s="185" t="str">
        <f>'Service providers'!$A$76</f>
        <v>Enter name here</v>
      </c>
      <c r="L13" s="171"/>
      <c r="M13" s="171"/>
      <c r="N13" s="171"/>
      <c r="O13" s="171"/>
    </row>
    <row r="14" spans="1:15" ht="101.25" x14ac:dyDescent="0.25">
      <c r="A14" s="203" t="s">
        <v>624</v>
      </c>
      <c r="B14" s="204" t="s">
        <v>632</v>
      </c>
      <c r="C14" s="205"/>
      <c r="D14" s="205"/>
      <c r="E14" s="206"/>
      <c r="F14" s="206"/>
      <c r="G14" s="206"/>
      <c r="H14" s="206"/>
      <c r="I14" s="207">
        <f t="shared" si="0"/>
        <v>0</v>
      </c>
      <c r="K14" s="185" t="str">
        <f>'Service providers'!$A$97</f>
        <v>Enter name here</v>
      </c>
      <c r="L14" s="171"/>
      <c r="M14" s="171"/>
      <c r="N14" s="171"/>
      <c r="O14" s="171"/>
    </row>
    <row r="15" spans="1:15" ht="33.75" x14ac:dyDescent="0.25">
      <c r="A15" s="203" t="s">
        <v>208</v>
      </c>
      <c r="B15" s="204" t="s">
        <v>633</v>
      </c>
      <c r="C15" s="205"/>
      <c r="D15" s="205"/>
      <c r="E15" s="206"/>
      <c r="F15" s="206"/>
      <c r="G15" s="206"/>
      <c r="H15" s="206"/>
      <c r="I15" s="207">
        <f t="shared" si="0"/>
        <v>0</v>
      </c>
      <c r="K15" s="185" t="str">
        <f>'Service providers'!$A$118</f>
        <v>Enter name here</v>
      </c>
      <c r="L15" s="171"/>
      <c r="M15" s="171"/>
      <c r="N15" s="171"/>
      <c r="O15" s="171"/>
    </row>
    <row r="16" spans="1:15" ht="22.5" x14ac:dyDescent="0.25">
      <c r="A16" s="203" t="s">
        <v>209</v>
      </c>
      <c r="B16" s="204" t="s">
        <v>634</v>
      </c>
      <c r="C16" s="205"/>
      <c r="D16" s="205"/>
      <c r="E16" s="206"/>
      <c r="F16" s="206"/>
      <c r="G16" s="206"/>
      <c r="H16" s="206"/>
      <c r="I16" s="207">
        <f t="shared" si="0"/>
        <v>0</v>
      </c>
      <c r="K16" s="185" t="str">
        <f>'Service providers'!$A$139</f>
        <v>Enter name here</v>
      </c>
      <c r="L16" s="171"/>
      <c r="M16" s="171"/>
      <c r="N16" s="171"/>
      <c r="O16" s="171"/>
    </row>
    <row r="17" spans="1:15" ht="45" x14ac:dyDescent="0.25">
      <c r="A17" s="203" t="s">
        <v>380</v>
      </c>
      <c r="B17" s="204" t="s">
        <v>679</v>
      </c>
      <c r="C17" s="205"/>
      <c r="D17" s="205"/>
      <c r="E17" s="206"/>
      <c r="F17" s="206"/>
      <c r="G17" s="206"/>
      <c r="H17" s="206"/>
      <c r="I17" s="207">
        <f t="shared" si="0"/>
        <v>0</v>
      </c>
      <c r="K17" s="177" t="s">
        <v>124</v>
      </c>
      <c r="L17" s="177">
        <f>SUM(L10:L16)</f>
        <v>0</v>
      </c>
      <c r="M17" s="177">
        <f>SUM(M10:M16)</f>
        <v>0</v>
      </c>
      <c r="N17" s="177">
        <f>SUM(N10:N16)</f>
        <v>0</v>
      </c>
      <c r="O17" s="177">
        <f>SUM(O10:O16)</f>
        <v>0</v>
      </c>
    </row>
    <row r="18" spans="1:15" ht="33.75" x14ac:dyDescent="0.25">
      <c r="A18" s="203" t="s">
        <v>625</v>
      </c>
      <c r="B18" s="204" t="s">
        <v>635</v>
      </c>
      <c r="C18" s="205"/>
      <c r="D18" s="205"/>
      <c r="E18" s="206"/>
      <c r="F18" s="206"/>
      <c r="G18" s="206"/>
      <c r="H18" s="206"/>
      <c r="I18" s="207">
        <f t="shared" si="0"/>
        <v>0</v>
      </c>
    </row>
    <row r="19" spans="1:15" ht="25.5" customHeight="1" x14ac:dyDescent="0.25">
      <c r="A19" s="203" t="s">
        <v>626</v>
      </c>
      <c r="B19" s="204" t="s">
        <v>636</v>
      </c>
      <c r="C19" s="205"/>
      <c r="D19" s="205"/>
      <c r="E19" s="206"/>
      <c r="F19" s="206"/>
      <c r="G19" s="206"/>
      <c r="H19" s="206"/>
      <c r="I19" s="207">
        <f t="shared" si="0"/>
        <v>0</v>
      </c>
    </row>
    <row r="20" spans="1:15" ht="33.75" x14ac:dyDescent="0.25">
      <c r="A20" s="203" t="s">
        <v>627</v>
      </c>
      <c r="B20" s="204" t="s">
        <v>637</v>
      </c>
      <c r="C20" s="205"/>
      <c r="D20" s="205"/>
      <c r="E20" s="206"/>
      <c r="F20" s="206"/>
      <c r="G20" s="206"/>
      <c r="H20" s="206"/>
      <c r="I20" s="207">
        <f t="shared" si="0"/>
        <v>0</v>
      </c>
    </row>
    <row r="21" spans="1:15" ht="22.5" x14ac:dyDescent="0.25">
      <c r="A21" s="203" t="s">
        <v>219</v>
      </c>
      <c r="B21" s="204" t="s">
        <v>638</v>
      </c>
      <c r="C21" s="205"/>
      <c r="D21" s="205"/>
      <c r="E21" s="206"/>
      <c r="F21" s="206"/>
      <c r="G21" s="206"/>
      <c r="H21" s="206"/>
      <c r="I21" s="207">
        <f t="shared" si="0"/>
        <v>0</v>
      </c>
    </row>
    <row r="22" spans="1:15" x14ac:dyDescent="0.25">
      <c r="A22" s="301" t="s">
        <v>660</v>
      </c>
      <c r="B22" s="301"/>
      <c r="C22" s="301"/>
      <c r="D22" s="301"/>
      <c r="E22" s="301"/>
      <c r="F22" s="301"/>
      <c r="G22" s="301"/>
      <c r="H22" s="301"/>
      <c r="I22" s="301"/>
    </row>
    <row r="23" spans="1:15" ht="34.5" x14ac:dyDescent="0.25">
      <c r="A23" s="203" t="s">
        <v>628</v>
      </c>
      <c r="B23" s="208" t="s">
        <v>639</v>
      </c>
      <c r="C23" s="205"/>
      <c r="D23" s="205"/>
      <c r="E23" s="209" t="s">
        <v>290</v>
      </c>
      <c r="F23" s="209" t="s">
        <v>290</v>
      </c>
      <c r="G23" s="209" t="s">
        <v>290</v>
      </c>
      <c r="H23" s="209" t="s">
        <v>290</v>
      </c>
      <c r="I23" s="209" t="s">
        <v>290</v>
      </c>
    </row>
    <row r="24" spans="1:15" ht="33.75" x14ac:dyDescent="0.25">
      <c r="A24" s="203" t="s">
        <v>202</v>
      </c>
      <c r="B24" s="204" t="s">
        <v>640</v>
      </c>
      <c r="C24" s="205"/>
      <c r="D24" s="205"/>
      <c r="E24" s="209" t="s">
        <v>290</v>
      </c>
      <c r="F24" s="209" t="s">
        <v>290</v>
      </c>
      <c r="G24" s="209" t="s">
        <v>290</v>
      </c>
      <c r="H24" s="209" t="s">
        <v>290</v>
      </c>
      <c r="I24" s="209" t="s">
        <v>290</v>
      </c>
    </row>
    <row r="25" spans="1:15" ht="45" x14ac:dyDescent="0.25">
      <c r="A25" s="203" t="s">
        <v>629</v>
      </c>
      <c r="B25" s="204" t="s">
        <v>641</v>
      </c>
      <c r="C25" s="205"/>
      <c r="D25" s="205"/>
      <c r="E25" s="209" t="s">
        <v>290</v>
      </c>
      <c r="F25" s="209" t="s">
        <v>290</v>
      </c>
      <c r="G25" s="209" t="s">
        <v>290</v>
      </c>
      <c r="H25" s="209" t="s">
        <v>290</v>
      </c>
      <c r="I25" s="209" t="s">
        <v>290</v>
      </c>
    </row>
    <row r="26" spans="1:15" ht="22.5" x14ac:dyDescent="0.25">
      <c r="A26" s="203" t="s">
        <v>630</v>
      </c>
      <c r="B26" s="204" t="s">
        <v>642</v>
      </c>
      <c r="C26" s="205"/>
      <c r="D26" s="205"/>
      <c r="E26" s="209" t="s">
        <v>290</v>
      </c>
      <c r="F26" s="209" t="s">
        <v>290</v>
      </c>
      <c r="G26" s="209" t="s">
        <v>290</v>
      </c>
      <c r="H26" s="209" t="s">
        <v>290</v>
      </c>
      <c r="I26" s="209" t="s">
        <v>290</v>
      </c>
    </row>
    <row r="27" spans="1:15" ht="22.5" x14ac:dyDescent="0.25">
      <c r="A27" s="203" t="s">
        <v>645</v>
      </c>
      <c r="B27" s="204" t="s">
        <v>643</v>
      </c>
      <c r="C27" s="205"/>
      <c r="D27" s="205"/>
      <c r="E27" s="209" t="s">
        <v>290</v>
      </c>
      <c r="F27" s="209" t="s">
        <v>290</v>
      </c>
      <c r="G27" s="209" t="s">
        <v>290</v>
      </c>
      <c r="H27" s="209" t="s">
        <v>290</v>
      </c>
      <c r="I27" s="209" t="s">
        <v>290</v>
      </c>
    </row>
    <row r="28" spans="1:15" ht="22.5" x14ac:dyDescent="0.25">
      <c r="A28" s="203" t="s">
        <v>222</v>
      </c>
      <c r="B28" s="204" t="s">
        <v>644</v>
      </c>
      <c r="C28" s="205"/>
      <c r="D28" s="205"/>
      <c r="E28" s="209" t="s">
        <v>290</v>
      </c>
      <c r="F28" s="209" t="s">
        <v>290</v>
      </c>
      <c r="G28" s="209" t="s">
        <v>290</v>
      </c>
      <c r="H28" s="209" t="s">
        <v>290</v>
      </c>
      <c r="I28" s="209" t="s">
        <v>290</v>
      </c>
    </row>
    <row r="29" spans="1:15" x14ac:dyDescent="0.25">
      <c r="A29" s="203" t="s">
        <v>221</v>
      </c>
      <c r="B29" s="204" t="s">
        <v>646</v>
      </c>
      <c r="C29" s="205"/>
      <c r="D29" s="205"/>
      <c r="E29" s="209" t="s">
        <v>290</v>
      </c>
      <c r="F29" s="209" t="s">
        <v>290</v>
      </c>
      <c r="G29" s="209" t="s">
        <v>290</v>
      </c>
      <c r="H29" s="209" t="s">
        <v>290</v>
      </c>
      <c r="I29" s="209" t="s">
        <v>290</v>
      </c>
    </row>
    <row r="30" spans="1:15" x14ac:dyDescent="0.25">
      <c r="A30" s="300" t="str">
        <f>'Service providers'!A34</f>
        <v>Enter name here</v>
      </c>
      <c r="B30" s="300"/>
      <c r="C30" s="300"/>
      <c r="D30" s="300"/>
      <c r="E30" s="300"/>
      <c r="F30" s="300"/>
      <c r="G30" s="300"/>
      <c r="H30" s="300"/>
      <c r="I30" s="300"/>
    </row>
    <row r="31" spans="1:15" ht="15" customHeight="1" x14ac:dyDescent="0.25">
      <c r="A31" s="301" t="s">
        <v>661</v>
      </c>
      <c r="B31" s="301"/>
      <c r="C31" s="301"/>
      <c r="D31" s="301"/>
      <c r="E31" s="301"/>
      <c r="F31" s="301"/>
      <c r="G31" s="301"/>
      <c r="H31" s="301"/>
      <c r="I31" s="301"/>
    </row>
    <row r="32" spans="1:15" ht="56.25" x14ac:dyDescent="0.25">
      <c r="A32" s="203" t="s">
        <v>621</v>
      </c>
      <c r="B32" s="204" t="s">
        <v>653</v>
      </c>
      <c r="C32" s="205"/>
      <c r="D32" s="205"/>
      <c r="E32" s="206"/>
      <c r="F32" s="206"/>
      <c r="G32" s="206"/>
      <c r="H32" s="206"/>
      <c r="I32" s="207">
        <f t="shared" ref="I32:I41" si="1">E32+F32+G32+H32</f>
        <v>0</v>
      </c>
    </row>
    <row r="33" spans="1:9" ht="78.75" x14ac:dyDescent="0.25">
      <c r="A33" s="203" t="s">
        <v>623</v>
      </c>
      <c r="B33" s="204" t="s">
        <v>631</v>
      </c>
      <c r="C33" s="205"/>
      <c r="D33" s="205"/>
      <c r="E33" s="206"/>
      <c r="F33" s="206"/>
      <c r="G33" s="206"/>
      <c r="H33" s="206"/>
      <c r="I33" s="207">
        <f t="shared" si="1"/>
        <v>0</v>
      </c>
    </row>
    <row r="34" spans="1:9" ht="101.25" x14ac:dyDescent="0.25">
      <c r="A34" s="203" t="s">
        <v>624</v>
      </c>
      <c r="B34" s="204" t="s">
        <v>632</v>
      </c>
      <c r="C34" s="205"/>
      <c r="D34" s="205"/>
      <c r="E34" s="206"/>
      <c r="F34" s="206"/>
      <c r="G34" s="206"/>
      <c r="H34" s="206"/>
      <c r="I34" s="207">
        <f t="shared" si="1"/>
        <v>0</v>
      </c>
    </row>
    <row r="35" spans="1:9" ht="33.75" x14ac:dyDescent="0.25">
      <c r="A35" s="203" t="s">
        <v>208</v>
      </c>
      <c r="B35" s="204" t="s">
        <v>633</v>
      </c>
      <c r="C35" s="205"/>
      <c r="D35" s="205"/>
      <c r="E35" s="206"/>
      <c r="F35" s="206"/>
      <c r="G35" s="206"/>
      <c r="H35" s="206"/>
      <c r="I35" s="207">
        <f t="shared" si="1"/>
        <v>0</v>
      </c>
    </row>
    <row r="36" spans="1:9" ht="22.5" x14ac:dyDescent="0.25">
      <c r="A36" s="203" t="s">
        <v>209</v>
      </c>
      <c r="B36" s="204" t="s">
        <v>634</v>
      </c>
      <c r="C36" s="205"/>
      <c r="D36" s="205"/>
      <c r="E36" s="206"/>
      <c r="F36" s="206"/>
      <c r="G36" s="206"/>
      <c r="H36" s="206"/>
      <c r="I36" s="207">
        <f t="shared" si="1"/>
        <v>0</v>
      </c>
    </row>
    <row r="37" spans="1:9" ht="45" x14ac:dyDescent="0.25">
      <c r="A37" s="203" t="s">
        <v>380</v>
      </c>
      <c r="B37" s="204" t="s">
        <v>679</v>
      </c>
      <c r="C37" s="205"/>
      <c r="D37" s="205"/>
      <c r="E37" s="206"/>
      <c r="F37" s="206"/>
      <c r="G37" s="206"/>
      <c r="H37" s="206"/>
      <c r="I37" s="207">
        <f t="shared" si="1"/>
        <v>0</v>
      </c>
    </row>
    <row r="38" spans="1:9" ht="33.75" x14ac:dyDescent="0.25">
      <c r="A38" s="203" t="s">
        <v>625</v>
      </c>
      <c r="B38" s="204" t="s">
        <v>635</v>
      </c>
      <c r="C38" s="205"/>
      <c r="D38" s="205"/>
      <c r="E38" s="206"/>
      <c r="F38" s="206"/>
      <c r="G38" s="206"/>
      <c r="H38" s="206"/>
      <c r="I38" s="207">
        <f t="shared" si="1"/>
        <v>0</v>
      </c>
    </row>
    <row r="39" spans="1:9" x14ac:dyDescent="0.25">
      <c r="A39" s="203" t="s">
        <v>626</v>
      </c>
      <c r="B39" s="204" t="s">
        <v>636</v>
      </c>
      <c r="C39" s="205"/>
      <c r="D39" s="205"/>
      <c r="E39" s="206"/>
      <c r="F39" s="206"/>
      <c r="G39" s="206"/>
      <c r="H39" s="206"/>
      <c r="I39" s="207">
        <f t="shared" si="1"/>
        <v>0</v>
      </c>
    </row>
    <row r="40" spans="1:9" ht="33.75" x14ac:dyDescent="0.25">
      <c r="A40" s="203" t="s">
        <v>627</v>
      </c>
      <c r="B40" s="204" t="s">
        <v>637</v>
      </c>
      <c r="C40" s="205"/>
      <c r="D40" s="205"/>
      <c r="E40" s="206"/>
      <c r="F40" s="206"/>
      <c r="G40" s="206"/>
      <c r="H40" s="206"/>
      <c r="I40" s="207">
        <f t="shared" si="1"/>
        <v>0</v>
      </c>
    </row>
    <row r="41" spans="1:9" ht="22.5" x14ac:dyDescent="0.25">
      <c r="A41" s="203" t="s">
        <v>219</v>
      </c>
      <c r="B41" s="204" t="s">
        <v>638</v>
      </c>
      <c r="C41" s="205"/>
      <c r="D41" s="205"/>
      <c r="E41" s="206"/>
      <c r="F41" s="206"/>
      <c r="G41" s="206"/>
      <c r="H41" s="206"/>
      <c r="I41" s="207">
        <f t="shared" si="1"/>
        <v>0</v>
      </c>
    </row>
    <row r="42" spans="1:9" ht="15" customHeight="1" x14ac:dyDescent="0.25">
      <c r="A42" s="301" t="s">
        <v>660</v>
      </c>
      <c r="B42" s="301"/>
      <c r="C42" s="301"/>
      <c r="D42" s="301"/>
      <c r="E42" s="301"/>
      <c r="F42" s="301"/>
      <c r="G42" s="301"/>
      <c r="H42" s="301"/>
      <c r="I42" s="301"/>
    </row>
    <row r="43" spans="1:9" ht="34.5" x14ac:dyDescent="0.25">
      <c r="A43" s="203" t="s">
        <v>628</v>
      </c>
      <c r="B43" s="208" t="s">
        <v>639</v>
      </c>
      <c r="C43" s="205"/>
      <c r="D43" s="205"/>
      <c r="E43" s="209" t="s">
        <v>290</v>
      </c>
      <c r="F43" s="209" t="s">
        <v>290</v>
      </c>
      <c r="G43" s="209" t="s">
        <v>290</v>
      </c>
      <c r="H43" s="209" t="s">
        <v>290</v>
      </c>
      <c r="I43" s="209" t="s">
        <v>290</v>
      </c>
    </row>
    <row r="44" spans="1:9" ht="33.75" x14ac:dyDescent="0.25">
      <c r="A44" s="203" t="s">
        <v>202</v>
      </c>
      <c r="B44" s="204" t="s">
        <v>640</v>
      </c>
      <c r="C44" s="205"/>
      <c r="D44" s="205"/>
      <c r="E44" s="209" t="s">
        <v>290</v>
      </c>
      <c r="F44" s="209" t="s">
        <v>290</v>
      </c>
      <c r="G44" s="209" t="s">
        <v>290</v>
      </c>
      <c r="H44" s="209" t="s">
        <v>290</v>
      </c>
      <c r="I44" s="209" t="s">
        <v>290</v>
      </c>
    </row>
    <row r="45" spans="1:9" ht="45" x14ac:dyDescent="0.25">
      <c r="A45" s="203" t="s">
        <v>629</v>
      </c>
      <c r="B45" s="204" t="s">
        <v>641</v>
      </c>
      <c r="C45" s="205"/>
      <c r="D45" s="205"/>
      <c r="E45" s="209" t="s">
        <v>290</v>
      </c>
      <c r="F45" s="209" t="s">
        <v>290</v>
      </c>
      <c r="G45" s="209" t="s">
        <v>290</v>
      </c>
      <c r="H45" s="209" t="s">
        <v>290</v>
      </c>
      <c r="I45" s="209" t="s">
        <v>290</v>
      </c>
    </row>
    <row r="46" spans="1:9" ht="22.5" x14ac:dyDescent="0.25">
      <c r="A46" s="203" t="s">
        <v>630</v>
      </c>
      <c r="B46" s="204" t="s">
        <v>642</v>
      </c>
      <c r="C46" s="205"/>
      <c r="D46" s="205"/>
      <c r="E46" s="209" t="s">
        <v>290</v>
      </c>
      <c r="F46" s="209" t="s">
        <v>290</v>
      </c>
      <c r="G46" s="209" t="s">
        <v>290</v>
      </c>
      <c r="H46" s="209" t="s">
        <v>290</v>
      </c>
      <c r="I46" s="209" t="s">
        <v>290</v>
      </c>
    </row>
    <row r="47" spans="1:9" ht="22.5" x14ac:dyDescent="0.25">
      <c r="A47" s="203" t="s">
        <v>645</v>
      </c>
      <c r="B47" s="204" t="s">
        <v>643</v>
      </c>
      <c r="C47" s="205"/>
      <c r="D47" s="205"/>
      <c r="E47" s="209" t="s">
        <v>290</v>
      </c>
      <c r="F47" s="209" t="s">
        <v>290</v>
      </c>
      <c r="G47" s="209" t="s">
        <v>290</v>
      </c>
      <c r="H47" s="209" t="s">
        <v>290</v>
      </c>
      <c r="I47" s="209" t="s">
        <v>290</v>
      </c>
    </row>
    <row r="48" spans="1:9" ht="22.5" x14ac:dyDescent="0.25">
      <c r="A48" s="203" t="s">
        <v>222</v>
      </c>
      <c r="B48" s="204" t="s">
        <v>644</v>
      </c>
      <c r="C48" s="205"/>
      <c r="D48" s="205"/>
      <c r="E48" s="209" t="s">
        <v>290</v>
      </c>
      <c r="F48" s="209" t="s">
        <v>290</v>
      </c>
      <c r="G48" s="209" t="s">
        <v>290</v>
      </c>
      <c r="H48" s="209" t="s">
        <v>290</v>
      </c>
      <c r="I48" s="209" t="s">
        <v>290</v>
      </c>
    </row>
    <row r="49" spans="1:9" x14ac:dyDescent="0.25">
      <c r="A49" s="203" t="s">
        <v>221</v>
      </c>
      <c r="B49" s="204" t="s">
        <v>646</v>
      </c>
      <c r="C49" s="205"/>
      <c r="D49" s="205"/>
      <c r="E49" s="209" t="s">
        <v>290</v>
      </c>
      <c r="F49" s="209" t="s">
        <v>290</v>
      </c>
      <c r="G49" s="209" t="s">
        <v>290</v>
      </c>
      <c r="H49" s="209" t="s">
        <v>290</v>
      </c>
      <c r="I49" s="209" t="s">
        <v>290</v>
      </c>
    </row>
    <row r="50" spans="1:9" x14ac:dyDescent="0.25">
      <c r="A50" s="300" t="str">
        <f>'Service providers'!A55</f>
        <v>Enter name here</v>
      </c>
      <c r="B50" s="300"/>
      <c r="C50" s="300"/>
      <c r="D50" s="300"/>
      <c r="E50" s="300"/>
      <c r="F50" s="300"/>
      <c r="G50" s="300"/>
      <c r="H50" s="300"/>
      <c r="I50" s="300"/>
    </row>
    <row r="51" spans="1:9" ht="15" customHeight="1" x14ac:dyDescent="0.25">
      <c r="A51" s="301" t="s">
        <v>661</v>
      </c>
      <c r="B51" s="301"/>
      <c r="C51" s="301"/>
      <c r="D51" s="301"/>
      <c r="E51" s="301"/>
      <c r="F51" s="301"/>
      <c r="G51" s="301"/>
      <c r="H51" s="301"/>
      <c r="I51" s="301"/>
    </row>
    <row r="52" spans="1:9" ht="56.25" x14ac:dyDescent="0.25">
      <c r="A52" s="203" t="s">
        <v>621</v>
      </c>
      <c r="B52" s="204" t="s">
        <v>653</v>
      </c>
      <c r="C52" s="205"/>
      <c r="D52" s="205"/>
      <c r="E52" s="206"/>
      <c r="F52" s="206"/>
      <c r="G52" s="206"/>
      <c r="H52" s="206"/>
      <c r="I52" s="207">
        <f t="shared" ref="I52:I61" si="2">E52+F52+G52+H52</f>
        <v>0</v>
      </c>
    </row>
    <row r="53" spans="1:9" ht="78.75" x14ac:dyDescent="0.25">
      <c r="A53" s="203" t="s">
        <v>623</v>
      </c>
      <c r="B53" s="204" t="s">
        <v>631</v>
      </c>
      <c r="C53" s="205"/>
      <c r="D53" s="205"/>
      <c r="E53" s="206"/>
      <c r="F53" s="206"/>
      <c r="G53" s="206"/>
      <c r="H53" s="206"/>
      <c r="I53" s="207">
        <f t="shared" si="2"/>
        <v>0</v>
      </c>
    </row>
    <row r="54" spans="1:9" ht="101.25" x14ac:dyDescent="0.25">
      <c r="A54" s="203" t="s">
        <v>624</v>
      </c>
      <c r="B54" s="204" t="s">
        <v>632</v>
      </c>
      <c r="C54" s="205"/>
      <c r="D54" s="205"/>
      <c r="E54" s="206"/>
      <c r="F54" s="206"/>
      <c r="G54" s="206"/>
      <c r="H54" s="206"/>
      <c r="I54" s="207">
        <f t="shared" si="2"/>
        <v>0</v>
      </c>
    </row>
    <row r="55" spans="1:9" ht="33.75" x14ac:dyDescent="0.25">
      <c r="A55" s="203" t="s">
        <v>208</v>
      </c>
      <c r="B55" s="204" t="s">
        <v>633</v>
      </c>
      <c r="C55" s="205"/>
      <c r="D55" s="205"/>
      <c r="E55" s="206"/>
      <c r="F55" s="206"/>
      <c r="G55" s="206"/>
      <c r="H55" s="206"/>
      <c r="I55" s="207">
        <f t="shared" si="2"/>
        <v>0</v>
      </c>
    </row>
    <row r="56" spans="1:9" ht="22.5" x14ac:dyDescent="0.25">
      <c r="A56" s="203" t="s">
        <v>209</v>
      </c>
      <c r="B56" s="204" t="s">
        <v>634</v>
      </c>
      <c r="C56" s="205"/>
      <c r="D56" s="205"/>
      <c r="E56" s="206"/>
      <c r="F56" s="206"/>
      <c r="G56" s="206"/>
      <c r="H56" s="206"/>
      <c r="I56" s="207">
        <f t="shared" si="2"/>
        <v>0</v>
      </c>
    </row>
    <row r="57" spans="1:9" ht="45" x14ac:dyDescent="0.25">
      <c r="A57" s="203" t="s">
        <v>380</v>
      </c>
      <c r="B57" s="204" t="s">
        <v>679</v>
      </c>
      <c r="C57" s="205"/>
      <c r="D57" s="205"/>
      <c r="E57" s="206"/>
      <c r="F57" s="206"/>
      <c r="G57" s="206"/>
      <c r="H57" s="206"/>
      <c r="I57" s="207">
        <f t="shared" si="2"/>
        <v>0</v>
      </c>
    </row>
    <row r="58" spans="1:9" ht="33.75" x14ac:dyDescent="0.25">
      <c r="A58" s="203" t="s">
        <v>625</v>
      </c>
      <c r="B58" s="204" t="s">
        <v>635</v>
      </c>
      <c r="C58" s="205"/>
      <c r="D58" s="205"/>
      <c r="E58" s="206"/>
      <c r="F58" s="206"/>
      <c r="G58" s="206"/>
      <c r="H58" s="206"/>
      <c r="I58" s="207">
        <f t="shared" si="2"/>
        <v>0</v>
      </c>
    </row>
    <row r="59" spans="1:9" x14ac:dyDescent="0.25">
      <c r="A59" s="203" t="s">
        <v>626</v>
      </c>
      <c r="B59" s="204" t="s">
        <v>636</v>
      </c>
      <c r="C59" s="205"/>
      <c r="D59" s="205"/>
      <c r="E59" s="206"/>
      <c r="F59" s="206"/>
      <c r="G59" s="206"/>
      <c r="H59" s="206"/>
      <c r="I59" s="207">
        <f t="shared" si="2"/>
        <v>0</v>
      </c>
    </row>
    <row r="60" spans="1:9" ht="33.75" x14ac:dyDescent="0.25">
      <c r="A60" s="203" t="s">
        <v>627</v>
      </c>
      <c r="B60" s="204" t="s">
        <v>637</v>
      </c>
      <c r="C60" s="205"/>
      <c r="D60" s="205"/>
      <c r="E60" s="206"/>
      <c r="F60" s="206"/>
      <c r="G60" s="206"/>
      <c r="H60" s="206"/>
      <c r="I60" s="207">
        <f t="shared" si="2"/>
        <v>0</v>
      </c>
    </row>
    <row r="61" spans="1:9" ht="22.5" x14ac:dyDescent="0.25">
      <c r="A61" s="203" t="s">
        <v>219</v>
      </c>
      <c r="B61" s="204" t="s">
        <v>638</v>
      </c>
      <c r="C61" s="205"/>
      <c r="D61" s="205"/>
      <c r="E61" s="206"/>
      <c r="F61" s="206"/>
      <c r="G61" s="206"/>
      <c r="H61" s="206"/>
      <c r="I61" s="207">
        <f t="shared" si="2"/>
        <v>0</v>
      </c>
    </row>
    <row r="62" spans="1:9" ht="15" customHeight="1" x14ac:dyDescent="0.25">
      <c r="A62" s="301" t="s">
        <v>660</v>
      </c>
      <c r="B62" s="301"/>
      <c r="C62" s="301"/>
      <c r="D62" s="301"/>
      <c r="E62" s="301"/>
      <c r="F62" s="301"/>
      <c r="G62" s="301"/>
      <c r="H62" s="301"/>
      <c r="I62" s="301"/>
    </row>
    <row r="63" spans="1:9" ht="34.5" x14ac:dyDescent="0.25">
      <c r="A63" s="203" t="s">
        <v>628</v>
      </c>
      <c r="B63" s="208" t="s">
        <v>639</v>
      </c>
      <c r="C63" s="205"/>
      <c r="D63" s="205"/>
      <c r="E63" s="209" t="s">
        <v>290</v>
      </c>
      <c r="F63" s="209" t="s">
        <v>290</v>
      </c>
      <c r="G63" s="209" t="s">
        <v>290</v>
      </c>
      <c r="H63" s="209" t="s">
        <v>290</v>
      </c>
      <c r="I63" s="209" t="s">
        <v>290</v>
      </c>
    </row>
    <row r="64" spans="1:9" ht="33.75" x14ac:dyDescent="0.25">
      <c r="A64" s="203" t="s">
        <v>202</v>
      </c>
      <c r="B64" s="204" t="s">
        <v>640</v>
      </c>
      <c r="C64" s="205"/>
      <c r="D64" s="205"/>
      <c r="E64" s="209" t="s">
        <v>290</v>
      </c>
      <c r="F64" s="209" t="s">
        <v>290</v>
      </c>
      <c r="G64" s="209" t="s">
        <v>290</v>
      </c>
      <c r="H64" s="209" t="s">
        <v>290</v>
      </c>
      <c r="I64" s="209" t="s">
        <v>290</v>
      </c>
    </row>
    <row r="65" spans="1:9" ht="45" x14ac:dyDescent="0.25">
      <c r="A65" s="203" t="s">
        <v>629</v>
      </c>
      <c r="B65" s="204" t="s">
        <v>641</v>
      </c>
      <c r="C65" s="205"/>
      <c r="D65" s="205"/>
      <c r="E65" s="209" t="s">
        <v>290</v>
      </c>
      <c r="F65" s="209" t="s">
        <v>290</v>
      </c>
      <c r="G65" s="209" t="s">
        <v>290</v>
      </c>
      <c r="H65" s="209" t="s">
        <v>290</v>
      </c>
      <c r="I65" s="209" t="s">
        <v>290</v>
      </c>
    </row>
    <row r="66" spans="1:9" ht="22.5" x14ac:dyDescent="0.25">
      <c r="A66" s="203" t="s">
        <v>630</v>
      </c>
      <c r="B66" s="204" t="s">
        <v>642</v>
      </c>
      <c r="C66" s="205"/>
      <c r="D66" s="205"/>
      <c r="E66" s="209" t="s">
        <v>290</v>
      </c>
      <c r="F66" s="209" t="s">
        <v>290</v>
      </c>
      <c r="G66" s="209" t="s">
        <v>290</v>
      </c>
      <c r="H66" s="209" t="s">
        <v>290</v>
      </c>
      <c r="I66" s="209" t="s">
        <v>290</v>
      </c>
    </row>
    <row r="67" spans="1:9" ht="22.5" x14ac:dyDescent="0.25">
      <c r="A67" s="203" t="s">
        <v>645</v>
      </c>
      <c r="B67" s="204" t="s">
        <v>643</v>
      </c>
      <c r="C67" s="205"/>
      <c r="D67" s="205"/>
      <c r="E67" s="209" t="s">
        <v>290</v>
      </c>
      <c r="F67" s="209" t="s">
        <v>290</v>
      </c>
      <c r="G67" s="209" t="s">
        <v>290</v>
      </c>
      <c r="H67" s="209" t="s">
        <v>290</v>
      </c>
      <c r="I67" s="209" t="s">
        <v>290</v>
      </c>
    </row>
    <row r="68" spans="1:9" ht="22.5" x14ac:dyDescent="0.25">
      <c r="A68" s="203" t="s">
        <v>222</v>
      </c>
      <c r="B68" s="204" t="s">
        <v>644</v>
      </c>
      <c r="C68" s="205"/>
      <c r="D68" s="205"/>
      <c r="E68" s="209" t="s">
        <v>290</v>
      </c>
      <c r="F68" s="209" t="s">
        <v>290</v>
      </c>
      <c r="G68" s="209" t="s">
        <v>290</v>
      </c>
      <c r="H68" s="209" t="s">
        <v>290</v>
      </c>
      <c r="I68" s="209" t="s">
        <v>290</v>
      </c>
    </row>
    <row r="69" spans="1:9" x14ac:dyDescent="0.25">
      <c r="A69" s="203" t="s">
        <v>221</v>
      </c>
      <c r="B69" s="204" t="s">
        <v>646</v>
      </c>
      <c r="C69" s="205"/>
      <c r="D69" s="205"/>
      <c r="E69" s="209" t="s">
        <v>290</v>
      </c>
      <c r="F69" s="209" t="s">
        <v>290</v>
      </c>
      <c r="G69" s="209" t="s">
        <v>290</v>
      </c>
      <c r="H69" s="209" t="s">
        <v>290</v>
      </c>
      <c r="I69" s="209" t="s">
        <v>290</v>
      </c>
    </row>
    <row r="70" spans="1:9" x14ac:dyDescent="0.25">
      <c r="A70" s="300" t="str">
        <f>'Service providers'!A76</f>
        <v>Enter name here</v>
      </c>
      <c r="B70" s="300"/>
      <c r="C70" s="300"/>
      <c r="D70" s="300"/>
      <c r="E70" s="300"/>
      <c r="F70" s="300"/>
      <c r="G70" s="300"/>
      <c r="H70" s="300"/>
      <c r="I70" s="300"/>
    </row>
    <row r="71" spans="1:9" ht="15" customHeight="1" x14ac:dyDescent="0.25">
      <c r="A71" s="301" t="s">
        <v>661</v>
      </c>
      <c r="B71" s="301"/>
      <c r="C71" s="301"/>
      <c r="D71" s="301"/>
      <c r="E71" s="301"/>
      <c r="F71" s="301"/>
      <c r="G71" s="301"/>
      <c r="H71" s="301"/>
      <c r="I71" s="301"/>
    </row>
    <row r="72" spans="1:9" ht="56.25" x14ac:dyDescent="0.25">
      <c r="A72" s="203" t="s">
        <v>621</v>
      </c>
      <c r="B72" s="204" t="s">
        <v>653</v>
      </c>
      <c r="C72" s="205"/>
      <c r="D72" s="205"/>
      <c r="E72" s="206"/>
      <c r="F72" s="206"/>
      <c r="G72" s="206"/>
      <c r="H72" s="206"/>
      <c r="I72" s="207">
        <f t="shared" ref="I72:I81" si="3">E72+F72+G72+H72</f>
        <v>0</v>
      </c>
    </row>
    <row r="73" spans="1:9" ht="78.75" x14ac:dyDescent="0.25">
      <c r="A73" s="203" t="s">
        <v>623</v>
      </c>
      <c r="B73" s="204" t="s">
        <v>631</v>
      </c>
      <c r="C73" s="205"/>
      <c r="D73" s="205"/>
      <c r="E73" s="206"/>
      <c r="F73" s="206"/>
      <c r="G73" s="206"/>
      <c r="H73" s="206"/>
      <c r="I73" s="207">
        <f t="shared" si="3"/>
        <v>0</v>
      </c>
    </row>
    <row r="74" spans="1:9" ht="101.25" x14ac:dyDescent="0.25">
      <c r="A74" s="203" t="s">
        <v>624</v>
      </c>
      <c r="B74" s="204" t="s">
        <v>632</v>
      </c>
      <c r="C74" s="205"/>
      <c r="D74" s="205"/>
      <c r="E74" s="206"/>
      <c r="F74" s="206"/>
      <c r="G74" s="206"/>
      <c r="H74" s="206"/>
      <c r="I74" s="207">
        <f t="shared" si="3"/>
        <v>0</v>
      </c>
    </row>
    <row r="75" spans="1:9" ht="33.75" x14ac:dyDescent="0.25">
      <c r="A75" s="203" t="s">
        <v>208</v>
      </c>
      <c r="B75" s="204" t="s">
        <v>633</v>
      </c>
      <c r="C75" s="205"/>
      <c r="D75" s="205"/>
      <c r="E75" s="206"/>
      <c r="F75" s="206"/>
      <c r="G75" s="206"/>
      <c r="H75" s="206"/>
      <c r="I75" s="207">
        <f t="shared" si="3"/>
        <v>0</v>
      </c>
    </row>
    <row r="76" spans="1:9" ht="22.5" x14ac:dyDescent="0.25">
      <c r="A76" s="203" t="s">
        <v>209</v>
      </c>
      <c r="B76" s="204" t="s">
        <v>634</v>
      </c>
      <c r="C76" s="205"/>
      <c r="D76" s="205"/>
      <c r="E76" s="206"/>
      <c r="F76" s="206"/>
      <c r="G76" s="206"/>
      <c r="H76" s="206"/>
      <c r="I76" s="207">
        <f t="shared" si="3"/>
        <v>0</v>
      </c>
    </row>
    <row r="77" spans="1:9" ht="45" x14ac:dyDescent="0.25">
      <c r="A77" s="203" t="s">
        <v>380</v>
      </c>
      <c r="B77" s="204" t="s">
        <v>679</v>
      </c>
      <c r="C77" s="205"/>
      <c r="D77" s="205"/>
      <c r="E77" s="206"/>
      <c r="F77" s="206"/>
      <c r="G77" s="206"/>
      <c r="H77" s="206"/>
      <c r="I77" s="207">
        <f t="shared" si="3"/>
        <v>0</v>
      </c>
    </row>
    <row r="78" spans="1:9" ht="33.75" x14ac:dyDescent="0.25">
      <c r="A78" s="203" t="s">
        <v>625</v>
      </c>
      <c r="B78" s="204" t="s">
        <v>635</v>
      </c>
      <c r="C78" s="205"/>
      <c r="D78" s="205"/>
      <c r="E78" s="206"/>
      <c r="F78" s="206"/>
      <c r="G78" s="206"/>
      <c r="H78" s="206"/>
      <c r="I78" s="207">
        <f t="shared" si="3"/>
        <v>0</v>
      </c>
    </row>
    <row r="79" spans="1:9" x14ac:dyDescent="0.25">
      <c r="A79" s="203" t="s">
        <v>626</v>
      </c>
      <c r="B79" s="204" t="s">
        <v>636</v>
      </c>
      <c r="C79" s="205"/>
      <c r="D79" s="205"/>
      <c r="E79" s="206"/>
      <c r="F79" s="206"/>
      <c r="G79" s="206"/>
      <c r="H79" s="206"/>
      <c r="I79" s="207">
        <f t="shared" si="3"/>
        <v>0</v>
      </c>
    </row>
    <row r="80" spans="1:9" ht="33.75" x14ac:dyDescent="0.25">
      <c r="A80" s="203" t="s">
        <v>627</v>
      </c>
      <c r="B80" s="204" t="s">
        <v>637</v>
      </c>
      <c r="C80" s="205"/>
      <c r="D80" s="205"/>
      <c r="E80" s="206"/>
      <c r="F80" s="206"/>
      <c r="G80" s="206"/>
      <c r="H80" s="206"/>
      <c r="I80" s="207">
        <f t="shared" si="3"/>
        <v>0</v>
      </c>
    </row>
    <row r="81" spans="1:9" ht="22.5" x14ac:dyDescent="0.25">
      <c r="A81" s="203" t="s">
        <v>219</v>
      </c>
      <c r="B81" s="204" t="s">
        <v>638</v>
      </c>
      <c r="C81" s="205"/>
      <c r="D81" s="205"/>
      <c r="E81" s="206"/>
      <c r="F81" s="206"/>
      <c r="G81" s="206"/>
      <c r="H81" s="206"/>
      <c r="I81" s="207">
        <f t="shared" si="3"/>
        <v>0</v>
      </c>
    </row>
    <row r="82" spans="1:9" ht="15" customHeight="1" x14ac:dyDescent="0.25">
      <c r="A82" s="301" t="s">
        <v>660</v>
      </c>
      <c r="B82" s="301"/>
      <c r="C82" s="301"/>
      <c r="D82" s="301"/>
      <c r="E82" s="301"/>
      <c r="F82" s="301"/>
      <c r="G82" s="301"/>
      <c r="H82" s="301"/>
      <c r="I82" s="301"/>
    </row>
    <row r="83" spans="1:9" ht="34.5" x14ac:dyDescent="0.25">
      <c r="A83" s="203" t="s">
        <v>628</v>
      </c>
      <c r="B83" s="208" t="s">
        <v>639</v>
      </c>
      <c r="C83" s="205"/>
      <c r="D83" s="205"/>
      <c r="E83" s="209" t="s">
        <v>290</v>
      </c>
      <c r="F83" s="209" t="s">
        <v>290</v>
      </c>
      <c r="G83" s="209" t="s">
        <v>290</v>
      </c>
      <c r="H83" s="209" t="s">
        <v>290</v>
      </c>
      <c r="I83" s="209" t="s">
        <v>290</v>
      </c>
    </row>
    <row r="84" spans="1:9" ht="33.75" x14ac:dyDescent="0.25">
      <c r="A84" s="203" t="s">
        <v>202</v>
      </c>
      <c r="B84" s="204" t="s">
        <v>640</v>
      </c>
      <c r="C84" s="205"/>
      <c r="D84" s="205"/>
      <c r="E84" s="209" t="s">
        <v>290</v>
      </c>
      <c r="F84" s="209" t="s">
        <v>290</v>
      </c>
      <c r="G84" s="209" t="s">
        <v>290</v>
      </c>
      <c r="H84" s="209" t="s">
        <v>290</v>
      </c>
      <c r="I84" s="209" t="s">
        <v>290</v>
      </c>
    </row>
    <row r="85" spans="1:9" ht="45" x14ac:dyDescent="0.25">
      <c r="A85" s="203" t="s">
        <v>629</v>
      </c>
      <c r="B85" s="204" t="s">
        <v>641</v>
      </c>
      <c r="C85" s="205"/>
      <c r="D85" s="205"/>
      <c r="E85" s="209" t="s">
        <v>290</v>
      </c>
      <c r="F85" s="209" t="s">
        <v>290</v>
      </c>
      <c r="G85" s="209" t="s">
        <v>290</v>
      </c>
      <c r="H85" s="209" t="s">
        <v>290</v>
      </c>
      <c r="I85" s="209" t="s">
        <v>290</v>
      </c>
    </row>
    <row r="86" spans="1:9" ht="22.5" x14ac:dyDescent="0.25">
      <c r="A86" s="203" t="s">
        <v>630</v>
      </c>
      <c r="B86" s="204" t="s">
        <v>642</v>
      </c>
      <c r="C86" s="205"/>
      <c r="D86" s="205"/>
      <c r="E86" s="209" t="s">
        <v>290</v>
      </c>
      <c r="F86" s="209" t="s">
        <v>290</v>
      </c>
      <c r="G86" s="209" t="s">
        <v>290</v>
      </c>
      <c r="H86" s="209" t="s">
        <v>290</v>
      </c>
      <c r="I86" s="209" t="s">
        <v>290</v>
      </c>
    </row>
    <row r="87" spans="1:9" ht="22.5" x14ac:dyDescent="0.25">
      <c r="A87" s="203" t="s">
        <v>645</v>
      </c>
      <c r="B87" s="204" t="s">
        <v>643</v>
      </c>
      <c r="C87" s="205"/>
      <c r="D87" s="205"/>
      <c r="E87" s="209" t="s">
        <v>290</v>
      </c>
      <c r="F87" s="209" t="s">
        <v>290</v>
      </c>
      <c r="G87" s="209" t="s">
        <v>290</v>
      </c>
      <c r="H87" s="209" t="s">
        <v>290</v>
      </c>
      <c r="I87" s="209" t="s">
        <v>290</v>
      </c>
    </row>
    <row r="88" spans="1:9" ht="22.5" x14ac:dyDescent="0.25">
      <c r="A88" s="203" t="s">
        <v>222</v>
      </c>
      <c r="B88" s="204" t="s">
        <v>644</v>
      </c>
      <c r="C88" s="205"/>
      <c r="D88" s="205"/>
      <c r="E88" s="209" t="s">
        <v>290</v>
      </c>
      <c r="F88" s="209" t="s">
        <v>290</v>
      </c>
      <c r="G88" s="209" t="s">
        <v>290</v>
      </c>
      <c r="H88" s="209" t="s">
        <v>290</v>
      </c>
      <c r="I88" s="209" t="s">
        <v>290</v>
      </c>
    </row>
    <row r="89" spans="1:9" x14ac:dyDescent="0.25">
      <c r="A89" s="203" t="s">
        <v>221</v>
      </c>
      <c r="B89" s="204" t="s">
        <v>646</v>
      </c>
      <c r="C89" s="205"/>
      <c r="D89" s="205"/>
      <c r="E89" s="209" t="s">
        <v>290</v>
      </c>
      <c r="F89" s="209" t="s">
        <v>290</v>
      </c>
      <c r="G89" s="209" t="s">
        <v>290</v>
      </c>
      <c r="H89" s="209" t="s">
        <v>290</v>
      </c>
      <c r="I89" s="209" t="s">
        <v>290</v>
      </c>
    </row>
    <row r="90" spans="1:9" x14ac:dyDescent="0.25">
      <c r="A90" s="300" t="str">
        <f>'Service providers'!A97</f>
        <v>Enter name here</v>
      </c>
      <c r="B90" s="300"/>
      <c r="C90" s="300"/>
      <c r="D90" s="300"/>
      <c r="E90" s="300"/>
      <c r="F90" s="300"/>
      <c r="G90" s="300"/>
      <c r="H90" s="300"/>
      <c r="I90" s="300"/>
    </row>
    <row r="91" spans="1:9" ht="15" customHeight="1" x14ac:dyDescent="0.25">
      <c r="A91" s="301" t="s">
        <v>661</v>
      </c>
      <c r="B91" s="301"/>
      <c r="C91" s="301"/>
      <c r="D91" s="301"/>
      <c r="E91" s="301"/>
      <c r="F91" s="301"/>
      <c r="G91" s="301"/>
      <c r="H91" s="301"/>
      <c r="I91" s="301"/>
    </row>
    <row r="92" spans="1:9" ht="56.25" x14ac:dyDescent="0.25">
      <c r="A92" s="203" t="s">
        <v>621</v>
      </c>
      <c r="B92" s="204" t="s">
        <v>653</v>
      </c>
      <c r="C92" s="205"/>
      <c r="D92" s="205"/>
      <c r="E92" s="206"/>
      <c r="F92" s="206"/>
      <c r="G92" s="206"/>
      <c r="H92" s="206"/>
      <c r="I92" s="207">
        <f t="shared" ref="I92:I101" si="4">E92+F92+G92+H92</f>
        <v>0</v>
      </c>
    </row>
    <row r="93" spans="1:9" ht="78.75" x14ac:dyDescent="0.25">
      <c r="A93" s="203" t="s">
        <v>623</v>
      </c>
      <c r="B93" s="204" t="s">
        <v>631</v>
      </c>
      <c r="C93" s="205"/>
      <c r="D93" s="205"/>
      <c r="E93" s="206"/>
      <c r="F93" s="206"/>
      <c r="G93" s="206"/>
      <c r="H93" s="206"/>
      <c r="I93" s="207">
        <f t="shared" si="4"/>
        <v>0</v>
      </c>
    </row>
    <row r="94" spans="1:9" ht="101.25" x14ac:dyDescent="0.25">
      <c r="A94" s="203" t="s">
        <v>624</v>
      </c>
      <c r="B94" s="204" t="s">
        <v>632</v>
      </c>
      <c r="C94" s="205"/>
      <c r="D94" s="205"/>
      <c r="E94" s="206"/>
      <c r="F94" s="206"/>
      <c r="G94" s="206"/>
      <c r="H94" s="206"/>
      <c r="I94" s="207">
        <f t="shared" si="4"/>
        <v>0</v>
      </c>
    </row>
    <row r="95" spans="1:9" ht="33.75" x14ac:dyDescent="0.25">
      <c r="A95" s="203" t="s">
        <v>208</v>
      </c>
      <c r="B95" s="204" t="s">
        <v>633</v>
      </c>
      <c r="C95" s="205"/>
      <c r="D95" s="205"/>
      <c r="E95" s="206"/>
      <c r="F95" s="206"/>
      <c r="G95" s="206"/>
      <c r="H95" s="206"/>
      <c r="I95" s="207">
        <f t="shared" si="4"/>
        <v>0</v>
      </c>
    </row>
    <row r="96" spans="1:9" ht="22.5" x14ac:dyDescent="0.25">
      <c r="A96" s="203" t="s">
        <v>209</v>
      </c>
      <c r="B96" s="204" t="s">
        <v>634</v>
      </c>
      <c r="C96" s="205"/>
      <c r="D96" s="205"/>
      <c r="E96" s="206"/>
      <c r="F96" s="206"/>
      <c r="G96" s="206"/>
      <c r="H96" s="206"/>
      <c r="I96" s="207">
        <f t="shared" si="4"/>
        <v>0</v>
      </c>
    </row>
    <row r="97" spans="1:9" ht="45" x14ac:dyDescent="0.25">
      <c r="A97" s="203" t="s">
        <v>380</v>
      </c>
      <c r="B97" s="204" t="s">
        <v>679</v>
      </c>
      <c r="C97" s="205"/>
      <c r="D97" s="205"/>
      <c r="E97" s="206"/>
      <c r="F97" s="206"/>
      <c r="G97" s="206"/>
      <c r="H97" s="206"/>
      <c r="I97" s="207">
        <f t="shared" si="4"/>
        <v>0</v>
      </c>
    </row>
    <row r="98" spans="1:9" ht="33.75" x14ac:dyDescent="0.25">
      <c r="A98" s="203" t="s">
        <v>625</v>
      </c>
      <c r="B98" s="204" t="s">
        <v>635</v>
      </c>
      <c r="C98" s="205"/>
      <c r="D98" s="205"/>
      <c r="E98" s="206"/>
      <c r="F98" s="206"/>
      <c r="G98" s="206"/>
      <c r="H98" s="206"/>
      <c r="I98" s="207">
        <f t="shared" si="4"/>
        <v>0</v>
      </c>
    </row>
    <row r="99" spans="1:9" x14ac:dyDescent="0.25">
      <c r="A99" s="203" t="s">
        <v>626</v>
      </c>
      <c r="B99" s="204" t="s">
        <v>636</v>
      </c>
      <c r="C99" s="205"/>
      <c r="D99" s="205"/>
      <c r="E99" s="206"/>
      <c r="F99" s="206"/>
      <c r="G99" s="206"/>
      <c r="H99" s="206"/>
      <c r="I99" s="207">
        <f t="shared" si="4"/>
        <v>0</v>
      </c>
    </row>
    <row r="100" spans="1:9" ht="33.75" x14ac:dyDescent="0.25">
      <c r="A100" s="203" t="s">
        <v>627</v>
      </c>
      <c r="B100" s="204" t="s">
        <v>637</v>
      </c>
      <c r="C100" s="205"/>
      <c r="D100" s="205"/>
      <c r="E100" s="206"/>
      <c r="F100" s="206"/>
      <c r="G100" s="206"/>
      <c r="H100" s="206"/>
      <c r="I100" s="207">
        <f t="shared" si="4"/>
        <v>0</v>
      </c>
    </row>
    <row r="101" spans="1:9" ht="22.5" x14ac:dyDescent="0.25">
      <c r="A101" s="203" t="s">
        <v>219</v>
      </c>
      <c r="B101" s="204" t="s">
        <v>638</v>
      </c>
      <c r="C101" s="205"/>
      <c r="D101" s="205"/>
      <c r="E101" s="206"/>
      <c r="F101" s="206"/>
      <c r="G101" s="206"/>
      <c r="H101" s="206"/>
      <c r="I101" s="207">
        <f t="shared" si="4"/>
        <v>0</v>
      </c>
    </row>
    <row r="102" spans="1:9" ht="15" customHeight="1" x14ac:dyDescent="0.25">
      <c r="A102" s="301" t="s">
        <v>660</v>
      </c>
      <c r="B102" s="301"/>
      <c r="C102" s="301"/>
      <c r="D102" s="301"/>
      <c r="E102" s="301"/>
      <c r="F102" s="301"/>
      <c r="G102" s="301"/>
      <c r="H102" s="301"/>
      <c r="I102" s="301"/>
    </row>
    <row r="103" spans="1:9" ht="34.5" x14ac:dyDescent="0.25">
      <c r="A103" s="203" t="s">
        <v>628</v>
      </c>
      <c r="B103" s="208" t="s">
        <v>639</v>
      </c>
      <c r="C103" s="205"/>
      <c r="D103" s="205"/>
      <c r="E103" s="209" t="s">
        <v>290</v>
      </c>
      <c r="F103" s="209" t="s">
        <v>290</v>
      </c>
      <c r="G103" s="209" t="s">
        <v>290</v>
      </c>
      <c r="H103" s="209" t="s">
        <v>290</v>
      </c>
      <c r="I103" s="209" t="s">
        <v>290</v>
      </c>
    </row>
    <row r="104" spans="1:9" ht="33.75" x14ac:dyDescent="0.25">
      <c r="A104" s="203" t="s">
        <v>202</v>
      </c>
      <c r="B104" s="204" t="s">
        <v>640</v>
      </c>
      <c r="C104" s="205"/>
      <c r="D104" s="205"/>
      <c r="E104" s="209" t="s">
        <v>290</v>
      </c>
      <c r="F104" s="209" t="s">
        <v>290</v>
      </c>
      <c r="G104" s="209" t="s">
        <v>290</v>
      </c>
      <c r="H104" s="209" t="s">
        <v>290</v>
      </c>
      <c r="I104" s="209" t="s">
        <v>290</v>
      </c>
    </row>
    <row r="105" spans="1:9" ht="45" x14ac:dyDescent="0.25">
      <c r="A105" s="203" t="s">
        <v>629</v>
      </c>
      <c r="B105" s="204" t="s">
        <v>641</v>
      </c>
      <c r="C105" s="205"/>
      <c r="D105" s="205"/>
      <c r="E105" s="209" t="s">
        <v>290</v>
      </c>
      <c r="F105" s="209" t="s">
        <v>290</v>
      </c>
      <c r="G105" s="209" t="s">
        <v>290</v>
      </c>
      <c r="H105" s="209" t="s">
        <v>290</v>
      </c>
      <c r="I105" s="209" t="s">
        <v>290</v>
      </c>
    </row>
    <row r="106" spans="1:9" ht="22.5" x14ac:dyDescent="0.25">
      <c r="A106" s="203" t="s">
        <v>630</v>
      </c>
      <c r="B106" s="204" t="s">
        <v>642</v>
      </c>
      <c r="C106" s="205"/>
      <c r="D106" s="205"/>
      <c r="E106" s="209" t="s">
        <v>290</v>
      </c>
      <c r="F106" s="209" t="s">
        <v>290</v>
      </c>
      <c r="G106" s="209" t="s">
        <v>290</v>
      </c>
      <c r="H106" s="209" t="s">
        <v>290</v>
      </c>
      <c r="I106" s="209" t="s">
        <v>290</v>
      </c>
    </row>
    <row r="107" spans="1:9" ht="22.5" x14ac:dyDescent="0.25">
      <c r="A107" s="203" t="s">
        <v>645</v>
      </c>
      <c r="B107" s="204" t="s">
        <v>643</v>
      </c>
      <c r="C107" s="205"/>
      <c r="D107" s="205"/>
      <c r="E107" s="209" t="s">
        <v>290</v>
      </c>
      <c r="F107" s="209" t="s">
        <v>290</v>
      </c>
      <c r="G107" s="209" t="s">
        <v>290</v>
      </c>
      <c r="H107" s="209" t="s">
        <v>290</v>
      </c>
      <c r="I107" s="209" t="s">
        <v>290</v>
      </c>
    </row>
    <row r="108" spans="1:9" ht="22.5" x14ac:dyDescent="0.25">
      <c r="A108" s="203" t="s">
        <v>222</v>
      </c>
      <c r="B108" s="204" t="s">
        <v>644</v>
      </c>
      <c r="C108" s="205"/>
      <c r="D108" s="205"/>
      <c r="E108" s="209" t="s">
        <v>290</v>
      </c>
      <c r="F108" s="209" t="s">
        <v>290</v>
      </c>
      <c r="G108" s="209" t="s">
        <v>290</v>
      </c>
      <c r="H108" s="209" t="s">
        <v>290</v>
      </c>
      <c r="I108" s="209" t="s">
        <v>290</v>
      </c>
    </row>
    <row r="109" spans="1:9" x14ac:dyDescent="0.25">
      <c r="A109" s="203" t="s">
        <v>221</v>
      </c>
      <c r="B109" s="204" t="s">
        <v>646</v>
      </c>
      <c r="C109" s="205"/>
      <c r="D109" s="205"/>
      <c r="E109" s="209" t="s">
        <v>290</v>
      </c>
      <c r="F109" s="209" t="s">
        <v>290</v>
      </c>
      <c r="G109" s="209" t="s">
        <v>290</v>
      </c>
      <c r="H109" s="209" t="s">
        <v>290</v>
      </c>
      <c r="I109" s="209" t="s">
        <v>290</v>
      </c>
    </row>
    <row r="110" spans="1:9" x14ac:dyDescent="0.25">
      <c r="A110" s="300" t="str">
        <f>'Service providers'!A118</f>
        <v>Enter name here</v>
      </c>
      <c r="B110" s="300"/>
      <c r="C110" s="300"/>
      <c r="D110" s="300"/>
      <c r="E110" s="300"/>
      <c r="F110" s="300"/>
      <c r="G110" s="300"/>
      <c r="H110" s="300"/>
      <c r="I110" s="300"/>
    </row>
    <row r="111" spans="1:9" ht="15" customHeight="1" x14ac:dyDescent="0.25">
      <c r="A111" s="301" t="s">
        <v>661</v>
      </c>
      <c r="B111" s="301"/>
      <c r="C111" s="301"/>
      <c r="D111" s="301"/>
      <c r="E111" s="301"/>
      <c r="F111" s="301"/>
      <c r="G111" s="301"/>
      <c r="H111" s="301"/>
      <c r="I111" s="301"/>
    </row>
    <row r="112" spans="1:9" ht="56.25" x14ac:dyDescent="0.25">
      <c r="A112" s="203" t="s">
        <v>621</v>
      </c>
      <c r="B112" s="204" t="s">
        <v>653</v>
      </c>
      <c r="C112" s="205"/>
      <c r="D112" s="205"/>
      <c r="E112" s="206"/>
      <c r="F112" s="206"/>
      <c r="G112" s="206"/>
      <c r="H112" s="206"/>
      <c r="I112" s="207">
        <f t="shared" ref="I112:I121" si="5">E112+F112+G112+H112</f>
        <v>0</v>
      </c>
    </row>
    <row r="113" spans="1:9" ht="78.75" x14ac:dyDescent="0.25">
      <c r="A113" s="203" t="s">
        <v>623</v>
      </c>
      <c r="B113" s="204" t="s">
        <v>631</v>
      </c>
      <c r="C113" s="205"/>
      <c r="D113" s="205"/>
      <c r="E113" s="206"/>
      <c r="F113" s="206"/>
      <c r="G113" s="206"/>
      <c r="H113" s="206"/>
      <c r="I113" s="207">
        <f t="shared" si="5"/>
        <v>0</v>
      </c>
    </row>
    <row r="114" spans="1:9" ht="101.25" x14ac:dyDescent="0.25">
      <c r="A114" s="203" t="s">
        <v>624</v>
      </c>
      <c r="B114" s="204" t="s">
        <v>632</v>
      </c>
      <c r="C114" s="205"/>
      <c r="D114" s="205"/>
      <c r="E114" s="206"/>
      <c r="F114" s="206"/>
      <c r="G114" s="206"/>
      <c r="H114" s="206"/>
      <c r="I114" s="207">
        <f t="shared" si="5"/>
        <v>0</v>
      </c>
    </row>
    <row r="115" spans="1:9" ht="33.75" x14ac:dyDescent="0.25">
      <c r="A115" s="203" t="s">
        <v>208</v>
      </c>
      <c r="B115" s="204" t="s">
        <v>633</v>
      </c>
      <c r="C115" s="205"/>
      <c r="D115" s="205"/>
      <c r="E115" s="206"/>
      <c r="F115" s="206"/>
      <c r="G115" s="206"/>
      <c r="H115" s="206"/>
      <c r="I115" s="207">
        <f t="shared" si="5"/>
        <v>0</v>
      </c>
    </row>
    <row r="116" spans="1:9" ht="22.5" x14ac:dyDescent="0.25">
      <c r="A116" s="203" t="s">
        <v>209</v>
      </c>
      <c r="B116" s="204" t="s">
        <v>634</v>
      </c>
      <c r="C116" s="205"/>
      <c r="D116" s="205"/>
      <c r="E116" s="206"/>
      <c r="F116" s="206"/>
      <c r="G116" s="206"/>
      <c r="H116" s="206"/>
      <c r="I116" s="207">
        <f t="shared" si="5"/>
        <v>0</v>
      </c>
    </row>
    <row r="117" spans="1:9" ht="45" x14ac:dyDescent="0.25">
      <c r="A117" s="203" t="s">
        <v>380</v>
      </c>
      <c r="B117" s="204" t="s">
        <v>679</v>
      </c>
      <c r="C117" s="205"/>
      <c r="D117" s="205"/>
      <c r="E117" s="206"/>
      <c r="F117" s="206"/>
      <c r="G117" s="206"/>
      <c r="H117" s="206"/>
      <c r="I117" s="207">
        <f t="shared" si="5"/>
        <v>0</v>
      </c>
    </row>
    <row r="118" spans="1:9" ht="33.75" x14ac:dyDescent="0.25">
      <c r="A118" s="203" t="s">
        <v>625</v>
      </c>
      <c r="B118" s="204" t="s">
        <v>635</v>
      </c>
      <c r="C118" s="205"/>
      <c r="D118" s="205"/>
      <c r="E118" s="206"/>
      <c r="F118" s="206"/>
      <c r="G118" s="206"/>
      <c r="H118" s="206"/>
      <c r="I118" s="207">
        <f t="shared" si="5"/>
        <v>0</v>
      </c>
    </row>
    <row r="119" spans="1:9" ht="22.5" customHeight="1" x14ac:dyDescent="0.25">
      <c r="A119" s="203" t="s">
        <v>626</v>
      </c>
      <c r="B119" s="204" t="s">
        <v>636</v>
      </c>
      <c r="C119" s="205"/>
      <c r="D119" s="205"/>
      <c r="E119" s="206"/>
      <c r="F119" s="206"/>
      <c r="G119" s="206"/>
      <c r="H119" s="206"/>
      <c r="I119" s="207">
        <f t="shared" si="5"/>
        <v>0</v>
      </c>
    </row>
    <row r="120" spans="1:9" ht="33.75" x14ac:dyDescent="0.25">
      <c r="A120" s="203" t="s">
        <v>627</v>
      </c>
      <c r="B120" s="204" t="s">
        <v>637</v>
      </c>
      <c r="C120" s="205"/>
      <c r="D120" s="205"/>
      <c r="E120" s="206"/>
      <c r="F120" s="206"/>
      <c r="G120" s="206"/>
      <c r="H120" s="206"/>
      <c r="I120" s="207">
        <f t="shared" si="5"/>
        <v>0</v>
      </c>
    </row>
    <row r="121" spans="1:9" ht="22.5" x14ac:dyDescent="0.25">
      <c r="A121" s="203" t="s">
        <v>219</v>
      </c>
      <c r="B121" s="204" t="s">
        <v>638</v>
      </c>
      <c r="C121" s="205"/>
      <c r="D121" s="205"/>
      <c r="E121" s="206"/>
      <c r="F121" s="206"/>
      <c r="G121" s="206"/>
      <c r="H121" s="206"/>
      <c r="I121" s="207">
        <f t="shared" si="5"/>
        <v>0</v>
      </c>
    </row>
    <row r="122" spans="1:9" ht="15" customHeight="1" x14ac:dyDescent="0.25">
      <c r="A122" s="301" t="s">
        <v>660</v>
      </c>
      <c r="B122" s="301"/>
      <c r="C122" s="301"/>
      <c r="D122" s="301"/>
      <c r="E122" s="301"/>
      <c r="F122" s="301"/>
      <c r="G122" s="301"/>
      <c r="H122" s="301"/>
      <c r="I122" s="301"/>
    </row>
    <row r="123" spans="1:9" ht="34.5" x14ac:dyDescent="0.25">
      <c r="A123" s="203" t="s">
        <v>628</v>
      </c>
      <c r="B123" s="208" t="s">
        <v>639</v>
      </c>
      <c r="C123" s="205"/>
      <c r="D123" s="205"/>
      <c r="E123" s="209" t="s">
        <v>290</v>
      </c>
      <c r="F123" s="209" t="s">
        <v>290</v>
      </c>
      <c r="G123" s="209" t="s">
        <v>290</v>
      </c>
      <c r="H123" s="209" t="s">
        <v>290</v>
      </c>
      <c r="I123" s="209" t="s">
        <v>290</v>
      </c>
    </row>
    <row r="124" spans="1:9" ht="33.75" x14ac:dyDescent="0.25">
      <c r="A124" s="203" t="s">
        <v>202</v>
      </c>
      <c r="B124" s="204" t="s">
        <v>640</v>
      </c>
      <c r="C124" s="205"/>
      <c r="D124" s="205"/>
      <c r="E124" s="209" t="s">
        <v>290</v>
      </c>
      <c r="F124" s="209" t="s">
        <v>290</v>
      </c>
      <c r="G124" s="209" t="s">
        <v>290</v>
      </c>
      <c r="H124" s="209" t="s">
        <v>290</v>
      </c>
      <c r="I124" s="209" t="s">
        <v>290</v>
      </c>
    </row>
    <row r="125" spans="1:9" ht="45" x14ac:dyDescent="0.25">
      <c r="A125" s="203" t="s">
        <v>629</v>
      </c>
      <c r="B125" s="204" t="s">
        <v>641</v>
      </c>
      <c r="C125" s="205"/>
      <c r="D125" s="205"/>
      <c r="E125" s="209" t="s">
        <v>290</v>
      </c>
      <c r="F125" s="209" t="s">
        <v>290</v>
      </c>
      <c r="G125" s="209" t="s">
        <v>290</v>
      </c>
      <c r="H125" s="209" t="s">
        <v>290</v>
      </c>
      <c r="I125" s="209" t="s">
        <v>290</v>
      </c>
    </row>
    <row r="126" spans="1:9" ht="22.5" x14ac:dyDescent="0.25">
      <c r="A126" s="203" t="s">
        <v>630</v>
      </c>
      <c r="B126" s="204" t="s">
        <v>642</v>
      </c>
      <c r="C126" s="205"/>
      <c r="D126" s="205"/>
      <c r="E126" s="209" t="s">
        <v>290</v>
      </c>
      <c r="F126" s="209" t="s">
        <v>290</v>
      </c>
      <c r="G126" s="209" t="s">
        <v>290</v>
      </c>
      <c r="H126" s="209" t="s">
        <v>290</v>
      </c>
      <c r="I126" s="209" t="s">
        <v>290</v>
      </c>
    </row>
    <row r="127" spans="1:9" ht="22.5" x14ac:dyDescent="0.25">
      <c r="A127" s="203" t="s">
        <v>645</v>
      </c>
      <c r="B127" s="204" t="s">
        <v>643</v>
      </c>
      <c r="C127" s="205"/>
      <c r="D127" s="205"/>
      <c r="E127" s="209" t="s">
        <v>290</v>
      </c>
      <c r="F127" s="209" t="s">
        <v>290</v>
      </c>
      <c r="G127" s="209" t="s">
        <v>290</v>
      </c>
      <c r="H127" s="209" t="s">
        <v>290</v>
      </c>
      <c r="I127" s="209" t="s">
        <v>290</v>
      </c>
    </row>
    <row r="128" spans="1:9" ht="22.5" x14ac:dyDescent="0.25">
      <c r="A128" s="203" t="s">
        <v>222</v>
      </c>
      <c r="B128" s="204" t="s">
        <v>644</v>
      </c>
      <c r="C128" s="205"/>
      <c r="D128" s="205"/>
      <c r="E128" s="209" t="s">
        <v>290</v>
      </c>
      <c r="F128" s="209" t="s">
        <v>290</v>
      </c>
      <c r="G128" s="209" t="s">
        <v>290</v>
      </c>
      <c r="H128" s="209" t="s">
        <v>290</v>
      </c>
      <c r="I128" s="209" t="s">
        <v>290</v>
      </c>
    </row>
    <row r="129" spans="1:9" x14ac:dyDescent="0.25">
      <c r="A129" s="203" t="s">
        <v>221</v>
      </c>
      <c r="B129" s="204" t="s">
        <v>646</v>
      </c>
      <c r="C129" s="205"/>
      <c r="D129" s="205"/>
      <c r="E129" s="209" t="s">
        <v>290</v>
      </c>
      <c r="F129" s="209" t="s">
        <v>290</v>
      </c>
      <c r="G129" s="209" t="s">
        <v>290</v>
      </c>
      <c r="H129" s="209" t="s">
        <v>290</v>
      </c>
      <c r="I129" s="209" t="s">
        <v>290</v>
      </c>
    </row>
    <row r="130" spans="1:9" x14ac:dyDescent="0.25">
      <c r="A130" s="300" t="str">
        <f>'Service providers'!A139</f>
        <v>Enter name here</v>
      </c>
      <c r="B130" s="300"/>
      <c r="C130" s="300"/>
      <c r="D130" s="300"/>
      <c r="E130" s="300"/>
      <c r="F130" s="300"/>
      <c r="G130" s="300"/>
      <c r="H130" s="300"/>
      <c r="I130" s="300"/>
    </row>
    <row r="131" spans="1:9" ht="15" customHeight="1" x14ac:dyDescent="0.25">
      <c r="A131" s="301" t="s">
        <v>661</v>
      </c>
      <c r="B131" s="301"/>
      <c r="C131" s="301"/>
      <c r="D131" s="301"/>
      <c r="E131" s="301"/>
      <c r="F131" s="301"/>
      <c r="G131" s="301"/>
      <c r="H131" s="301"/>
      <c r="I131" s="301"/>
    </row>
    <row r="132" spans="1:9" ht="56.25" x14ac:dyDescent="0.25">
      <c r="A132" s="203" t="s">
        <v>621</v>
      </c>
      <c r="B132" s="204" t="s">
        <v>653</v>
      </c>
      <c r="C132" s="205"/>
      <c r="D132" s="205"/>
      <c r="E132" s="206"/>
      <c r="F132" s="206"/>
      <c r="G132" s="206"/>
      <c r="H132" s="206"/>
      <c r="I132" s="207">
        <f t="shared" ref="I132:I141" si="6">E132+F132+G132+H132</f>
        <v>0</v>
      </c>
    </row>
    <row r="133" spans="1:9" ht="78.75" x14ac:dyDescent="0.25">
      <c r="A133" s="203" t="s">
        <v>623</v>
      </c>
      <c r="B133" s="204" t="s">
        <v>631</v>
      </c>
      <c r="C133" s="205"/>
      <c r="D133" s="205"/>
      <c r="E133" s="206"/>
      <c r="F133" s="206"/>
      <c r="G133" s="206"/>
      <c r="H133" s="206"/>
      <c r="I133" s="207">
        <f t="shared" si="6"/>
        <v>0</v>
      </c>
    </row>
    <row r="134" spans="1:9" ht="101.25" x14ac:dyDescent="0.25">
      <c r="A134" s="203" t="s">
        <v>624</v>
      </c>
      <c r="B134" s="204" t="s">
        <v>632</v>
      </c>
      <c r="C134" s="205"/>
      <c r="D134" s="205"/>
      <c r="E134" s="206"/>
      <c r="F134" s="206"/>
      <c r="G134" s="206"/>
      <c r="H134" s="206"/>
      <c r="I134" s="207">
        <f t="shared" si="6"/>
        <v>0</v>
      </c>
    </row>
    <row r="135" spans="1:9" ht="33.75" x14ac:dyDescent="0.25">
      <c r="A135" s="203" t="s">
        <v>208</v>
      </c>
      <c r="B135" s="204" t="s">
        <v>633</v>
      </c>
      <c r="C135" s="205"/>
      <c r="D135" s="205"/>
      <c r="E135" s="206"/>
      <c r="F135" s="206"/>
      <c r="G135" s="206"/>
      <c r="H135" s="206"/>
      <c r="I135" s="207">
        <f t="shared" si="6"/>
        <v>0</v>
      </c>
    </row>
    <row r="136" spans="1:9" ht="22.5" x14ac:dyDescent="0.25">
      <c r="A136" s="203" t="s">
        <v>209</v>
      </c>
      <c r="B136" s="204" t="s">
        <v>634</v>
      </c>
      <c r="C136" s="205"/>
      <c r="D136" s="205"/>
      <c r="E136" s="206"/>
      <c r="F136" s="206"/>
      <c r="G136" s="206"/>
      <c r="H136" s="206"/>
      <c r="I136" s="207">
        <f t="shared" si="6"/>
        <v>0</v>
      </c>
    </row>
    <row r="137" spans="1:9" ht="45" x14ac:dyDescent="0.25">
      <c r="A137" s="203" t="s">
        <v>380</v>
      </c>
      <c r="B137" s="204" t="s">
        <v>679</v>
      </c>
      <c r="C137" s="205"/>
      <c r="D137" s="205"/>
      <c r="E137" s="206"/>
      <c r="F137" s="206"/>
      <c r="G137" s="206"/>
      <c r="H137" s="206"/>
      <c r="I137" s="207">
        <f t="shared" si="6"/>
        <v>0</v>
      </c>
    </row>
    <row r="138" spans="1:9" ht="33.75" x14ac:dyDescent="0.25">
      <c r="A138" s="203" t="s">
        <v>625</v>
      </c>
      <c r="B138" s="204" t="s">
        <v>635</v>
      </c>
      <c r="C138" s="205"/>
      <c r="D138" s="205"/>
      <c r="E138" s="206"/>
      <c r="F138" s="206"/>
      <c r="G138" s="206"/>
      <c r="H138" s="206"/>
      <c r="I138" s="207">
        <f t="shared" si="6"/>
        <v>0</v>
      </c>
    </row>
    <row r="139" spans="1:9" x14ac:dyDescent="0.25">
      <c r="A139" s="203" t="s">
        <v>626</v>
      </c>
      <c r="B139" s="204" t="s">
        <v>636</v>
      </c>
      <c r="C139" s="205"/>
      <c r="D139" s="205"/>
      <c r="E139" s="206"/>
      <c r="F139" s="206"/>
      <c r="G139" s="206"/>
      <c r="H139" s="206"/>
      <c r="I139" s="207">
        <f t="shared" si="6"/>
        <v>0</v>
      </c>
    </row>
    <row r="140" spans="1:9" ht="33.75" x14ac:dyDescent="0.25">
      <c r="A140" s="203" t="s">
        <v>627</v>
      </c>
      <c r="B140" s="204" t="s">
        <v>637</v>
      </c>
      <c r="C140" s="205"/>
      <c r="D140" s="205"/>
      <c r="E140" s="206"/>
      <c r="F140" s="206"/>
      <c r="G140" s="206"/>
      <c r="H140" s="206"/>
      <c r="I140" s="207">
        <f t="shared" si="6"/>
        <v>0</v>
      </c>
    </row>
    <row r="141" spans="1:9" ht="22.5" x14ac:dyDescent="0.25">
      <c r="A141" s="203" t="s">
        <v>219</v>
      </c>
      <c r="B141" s="204" t="s">
        <v>638</v>
      </c>
      <c r="C141" s="205"/>
      <c r="D141" s="205"/>
      <c r="E141" s="206"/>
      <c r="F141" s="206"/>
      <c r="G141" s="206"/>
      <c r="H141" s="206"/>
      <c r="I141" s="207">
        <f t="shared" si="6"/>
        <v>0</v>
      </c>
    </row>
    <row r="142" spans="1:9" ht="15" customHeight="1" x14ac:dyDescent="0.25">
      <c r="A142" s="301" t="s">
        <v>660</v>
      </c>
      <c r="B142" s="301"/>
      <c r="C142" s="301"/>
      <c r="D142" s="301"/>
      <c r="E142" s="301"/>
      <c r="F142" s="301"/>
      <c r="G142" s="301"/>
      <c r="H142" s="301"/>
      <c r="I142" s="301"/>
    </row>
    <row r="143" spans="1:9" ht="34.5" x14ac:dyDescent="0.25">
      <c r="A143" s="203" t="s">
        <v>628</v>
      </c>
      <c r="B143" s="208" t="s">
        <v>639</v>
      </c>
      <c r="C143" s="205"/>
      <c r="D143" s="205"/>
      <c r="E143" s="209" t="s">
        <v>290</v>
      </c>
      <c r="F143" s="209" t="s">
        <v>290</v>
      </c>
      <c r="G143" s="209" t="s">
        <v>290</v>
      </c>
      <c r="H143" s="209" t="s">
        <v>290</v>
      </c>
      <c r="I143" s="209" t="s">
        <v>290</v>
      </c>
    </row>
    <row r="144" spans="1:9" ht="33.75" x14ac:dyDescent="0.25">
      <c r="A144" s="203" t="s">
        <v>202</v>
      </c>
      <c r="B144" s="204" t="s">
        <v>640</v>
      </c>
      <c r="C144" s="205"/>
      <c r="D144" s="205"/>
      <c r="E144" s="209" t="s">
        <v>290</v>
      </c>
      <c r="F144" s="209" t="s">
        <v>290</v>
      </c>
      <c r="G144" s="209" t="s">
        <v>290</v>
      </c>
      <c r="H144" s="209" t="s">
        <v>290</v>
      </c>
      <c r="I144" s="209" t="s">
        <v>290</v>
      </c>
    </row>
    <row r="145" spans="1:9" ht="45" x14ac:dyDescent="0.25">
      <c r="A145" s="203" t="s">
        <v>629</v>
      </c>
      <c r="B145" s="204" t="s">
        <v>641</v>
      </c>
      <c r="C145" s="205"/>
      <c r="D145" s="205"/>
      <c r="E145" s="209" t="s">
        <v>290</v>
      </c>
      <c r="F145" s="209" t="s">
        <v>290</v>
      </c>
      <c r="G145" s="209" t="s">
        <v>290</v>
      </c>
      <c r="H145" s="209" t="s">
        <v>290</v>
      </c>
      <c r="I145" s="209" t="s">
        <v>290</v>
      </c>
    </row>
    <row r="146" spans="1:9" ht="22.5" x14ac:dyDescent="0.25">
      <c r="A146" s="203" t="s">
        <v>630</v>
      </c>
      <c r="B146" s="204" t="s">
        <v>642</v>
      </c>
      <c r="C146" s="205"/>
      <c r="D146" s="205"/>
      <c r="E146" s="209" t="s">
        <v>290</v>
      </c>
      <c r="F146" s="209" t="s">
        <v>290</v>
      </c>
      <c r="G146" s="209" t="s">
        <v>290</v>
      </c>
      <c r="H146" s="209" t="s">
        <v>290</v>
      </c>
      <c r="I146" s="209" t="s">
        <v>290</v>
      </c>
    </row>
    <row r="147" spans="1:9" ht="22.5" x14ac:dyDescent="0.25">
      <c r="A147" s="203" t="s">
        <v>645</v>
      </c>
      <c r="B147" s="204" t="s">
        <v>643</v>
      </c>
      <c r="C147" s="205"/>
      <c r="D147" s="205"/>
      <c r="E147" s="209" t="s">
        <v>290</v>
      </c>
      <c r="F147" s="209" t="s">
        <v>290</v>
      </c>
      <c r="G147" s="209" t="s">
        <v>290</v>
      </c>
      <c r="H147" s="209" t="s">
        <v>290</v>
      </c>
      <c r="I147" s="209" t="s">
        <v>290</v>
      </c>
    </row>
    <row r="148" spans="1:9" ht="22.5" x14ac:dyDescent="0.25">
      <c r="A148" s="203" t="s">
        <v>222</v>
      </c>
      <c r="B148" s="204" t="s">
        <v>644</v>
      </c>
      <c r="C148" s="205"/>
      <c r="D148" s="205"/>
      <c r="E148" s="209" t="s">
        <v>290</v>
      </c>
      <c r="F148" s="209" t="s">
        <v>290</v>
      </c>
      <c r="G148" s="209" t="s">
        <v>290</v>
      </c>
      <c r="H148" s="209" t="s">
        <v>290</v>
      </c>
      <c r="I148" s="209" t="s">
        <v>290</v>
      </c>
    </row>
    <row r="149" spans="1:9" x14ac:dyDescent="0.25">
      <c r="A149" s="203" t="s">
        <v>221</v>
      </c>
      <c r="B149" s="204" t="s">
        <v>646</v>
      </c>
      <c r="C149" s="205"/>
      <c r="D149" s="205"/>
      <c r="E149" s="209" t="s">
        <v>290</v>
      </c>
      <c r="F149" s="209" t="s">
        <v>290</v>
      </c>
      <c r="G149" s="209" t="s">
        <v>290</v>
      </c>
      <c r="H149" s="209" t="s">
        <v>290</v>
      </c>
      <c r="I149" s="209" t="s">
        <v>290</v>
      </c>
    </row>
  </sheetData>
  <sheetProtection password="F400" sheet="1" objects="1" scenarios="1" selectLockedCells="1"/>
  <mergeCells count="29">
    <mergeCell ref="A30:I30"/>
    <mergeCell ref="A31:I31"/>
    <mergeCell ref="A42:I42"/>
    <mergeCell ref="A90:I90"/>
    <mergeCell ref="A91:I91"/>
    <mergeCell ref="A70:I70"/>
    <mergeCell ref="A71:I71"/>
    <mergeCell ref="A82:I82"/>
    <mergeCell ref="A50:I50"/>
    <mergeCell ref="A51:I51"/>
    <mergeCell ref="A62:I62"/>
    <mergeCell ref="A102:I102"/>
    <mergeCell ref="A131:I131"/>
    <mergeCell ref="A142:I142"/>
    <mergeCell ref="A130:I130"/>
    <mergeCell ref="A110:I110"/>
    <mergeCell ref="A111:I111"/>
    <mergeCell ref="A122:I122"/>
    <mergeCell ref="N8:O8"/>
    <mergeCell ref="A10:I10"/>
    <mergeCell ref="A11:I11"/>
    <mergeCell ref="A22:I22"/>
    <mergeCell ref="A3:H5"/>
    <mergeCell ref="A8:A9"/>
    <mergeCell ref="B8:B9"/>
    <mergeCell ref="C8:D8"/>
    <mergeCell ref="E8:I8"/>
    <mergeCell ref="L8:M8"/>
    <mergeCell ref="K8:K9"/>
  </mergeCells>
  <phoneticPr fontId="30" type="noConversion"/>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sheetPr>
  <dimension ref="A1:O121"/>
  <sheetViews>
    <sheetView showGridLines="0" zoomScale="90" zoomScaleNormal="90" workbookViewId="0"/>
  </sheetViews>
  <sheetFormatPr defaultColWidth="8.85546875" defaultRowHeight="15" x14ac:dyDescent="0.25"/>
  <cols>
    <col min="1" max="2" width="29.85546875" style="200" customWidth="1"/>
    <col min="3" max="3" width="24.28515625" style="200" customWidth="1"/>
    <col min="4" max="4" width="23.140625" style="200" customWidth="1"/>
    <col min="5" max="5" width="13.7109375" style="200" customWidth="1"/>
    <col min="6" max="6" width="13.140625" style="200" customWidth="1"/>
    <col min="7" max="7" width="13.42578125" style="200" customWidth="1"/>
    <col min="8" max="8" width="17.85546875" style="200" customWidth="1"/>
    <col min="9" max="9" width="15.85546875" style="200" customWidth="1"/>
    <col min="10" max="10" width="8.85546875" style="200"/>
    <col min="11" max="11" width="21.5703125" style="200" customWidth="1"/>
    <col min="12" max="12" width="18.140625" style="200" customWidth="1"/>
    <col min="13" max="13" width="19.28515625" style="200" customWidth="1"/>
    <col min="14" max="14" width="18.140625" style="200" customWidth="1"/>
    <col min="15" max="15" width="18.85546875" style="200" customWidth="1"/>
    <col min="16" max="16384" width="8.85546875" style="200"/>
  </cols>
  <sheetData>
    <row r="1" spans="1:15" s="199" customFormat="1" ht="20.25" x14ac:dyDescent="0.3">
      <c r="A1" s="213" t="s">
        <v>210</v>
      </c>
      <c r="B1" s="197"/>
    </row>
    <row r="2" spans="1:15" s="199" customFormat="1" ht="14.25" x14ac:dyDescent="0.2"/>
    <row r="3" spans="1:15" s="199" customFormat="1" ht="44.25" customHeight="1" x14ac:dyDescent="0.2">
      <c r="A3" s="302" t="s">
        <v>647</v>
      </c>
      <c r="B3" s="303"/>
      <c r="C3" s="303"/>
      <c r="D3" s="303"/>
      <c r="E3" s="303"/>
      <c r="F3" s="303"/>
      <c r="G3" s="303"/>
      <c r="H3" s="304"/>
    </row>
    <row r="4" spans="1:15" s="199" customFormat="1" ht="42.75" customHeight="1" x14ac:dyDescent="0.2">
      <c r="A4" s="305"/>
      <c r="B4" s="306"/>
      <c r="C4" s="306"/>
      <c r="D4" s="306"/>
      <c r="E4" s="306"/>
      <c r="F4" s="306"/>
      <c r="G4" s="306"/>
      <c r="H4" s="307"/>
    </row>
    <row r="5" spans="1:15" s="199" customFormat="1" ht="68.25" customHeight="1" x14ac:dyDescent="0.2">
      <c r="A5" s="308"/>
      <c r="B5" s="309"/>
      <c r="C5" s="309"/>
      <c r="D5" s="309"/>
      <c r="E5" s="309"/>
      <c r="F5" s="309"/>
      <c r="G5" s="309"/>
      <c r="H5" s="310"/>
    </row>
    <row r="8" spans="1:15" ht="40.5" customHeight="1" x14ac:dyDescent="0.3">
      <c r="A8" s="284" t="s">
        <v>188</v>
      </c>
      <c r="B8" s="284" t="s">
        <v>190</v>
      </c>
      <c r="C8" s="322" t="s">
        <v>495</v>
      </c>
      <c r="D8" s="323"/>
      <c r="E8" s="324" t="s">
        <v>381</v>
      </c>
      <c r="F8" s="324"/>
      <c r="G8" s="324"/>
      <c r="H8" s="324"/>
      <c r="I8" s="324"/>
      <c r="K8" s="284" t="s">
        <v>459</v>
      </c>
      <c r="L8" s="313" t="s">
        <v>664</v>
      </c>
      <c r="M8" s="313"/>
      <c r="N8" s="313" t="s">
        <v>665</v>
      </c>
      <c r="O8" s="313"/>
    </row>
    <row r="9" spans="1:15" ht="63" x14ac:dyDescent="0.25">
      <c r="A9" s="284"/>
      <c r="B9" s="284"/>
      <c r="C9" s="193">
        <f>YearOne</f>
        <v>2012</v>
      </c>
      <c r="D9" s="193">
        <f>YearTwo</f>
        <v>2013</v>
      </c>
      <c r="E9" s="193" t="s">
        <v>211</v>
      </c>
      <c r="F9" s="193" t="s">
        <v>0</v>
      </c>
      <c r="G9" s="193" t="s">
        <v>1</v>
      </c>
      <c r="H9" s="193" t="s">
        <v>2</v>
      </c>
      <c r="I9" s="202" t="s">
        <v>386</v>
      </c>
      <c r="K9" s="284"/>
      <c r="L9" s="193">
        <f>YearOne</f>
        <v>2012</v>
      </c>
      <c r="M9" s="193">
        <f>YearTwo</f>
        <v>2013</v>
      </c>
      <c r="N9" s="193">
        <f>YearOne</f>
        <v>2012</v>
      </c>
      <c r="O9" s="193">
        <f>YearTwo</f>
        <v>2013</v>
      </c>
    </row>
    <row r="10" spans="1:15" x14ac:dyDescent="0.25">
      <c r="A10" s="314" t="str">
        <f>'Service providers'!I13</f>
        <v>Enter name here</v>
      </c>
      <c r="B10" s="315"/>
      <c r="C10" s="316"/>
      <c r="D10" s="316"/>
      <c r="E10" s="315"/>
      <c r="F10" s="315"/>
      <c r="G10" s="315"/>
      <c r="H10" s="317"/>
      <c r="I10" s="211"/>
      <c r="K10" s="185" t="str">
        <f>'Service providers'!$I$13</f>
        <v>Enter name here</v>
      </c>
      <c r="L10" s="171"/>
      <c r="M10" s="171"/>
      <c r="N10" s="171"/>
      <c r="O10" s="171"/>
    </row>
    <row r="11" spans="1:15" ht="15" customHeight="1" x14ac:dyDescent="0.25">
      <c r="A11" s="318" t="s">
        <v>661</v>
      </c>
      <c r="B11" s="319"/>
      <c r="C11" s="320"/>
      <c r="D11" s="320"/>
      <c r="E11" s="319"/>
      <c r="F11" s="319"/>
      <c r="G11" s="319"/>
      <c r="H11" s="321"/>
      <c r="I11" s="211"/>
      <c r="K11" s="185" t="str">
        <f>'Service providers'!$I$34</f>
        <v>Enter name here</v>
      </c>
      <c r="L11" s="171"/>
      <c r="M11" s="171"/>
      <c r="N11" s="171"/>
      <c r="O11" s="171"/>
    </row>
    <row r="12" spans="1:15" ht="56.25" x14ac:dyDescent="0.25">
      <c r="A12" s="203" t="s">
        <v>648</v>
      </c>
      <c r="B12" s="204" t="s">
        <v>649</v>
      </c>
      <c r="C12" s="212"/>
      <c r="D12" s="212"/>
      <c r="E12" s="206"/>
      <c r="F12" s="206"/>
      <c r="G12" s="206"/>
      <c r="H12" s="206"/>
      <c r="I12" s="207">
        <f>E12+F12+G12+H12</f>
        <v>0</v>
      </c>
      <c r="K12" s="185" t="str">
        <f>'Service providers'!$I$55</f>
        <v>Enter name here</v>
      </c>
      <c r="L12" s="171"/>
      <c r="M12" s="171"/>
      <c r="N12" s="171"/>
      <c r="O12" s="171"/>
    </row>
    <row r="13" spans="1:15" ht="45" x14ac:dyDescent="0.25">
      <c r="A13" s="203" t="s">
        <v>214</v>
      </c>
      <c r="B13" s="204" t="s">
        <v>650</v>
      </c>
      <c r="C13" s="212"/>
      <c r="D13" s="212"/>
      <c r="E13" s="206"/>
      <c r="F13" s="206"/>
      <c r="G13" s="206"/>
      <c r="H13" s="206"/>
      <c r="I13" s="207">
        <f t="shared" ref="I13:I35" si="0">E13+F13+G13+H13</f>
        <v>0</v>
      </c>
      <c r="K13" s="185" t="str">
        <f>'Service providers'!$I$76</f>
        <v>Enter name here</v>
      </c>
      <c r="L13" s="171"/>
      <c r="M13" s="171"/>
      <c r="N13" s="171"/>
      <c r="O13" s="171"/>
    </row>
    <row r="14" spans="1:15" ht="45" x14ac:dyDescent="0.25">
      <c r="A14" s="203" t="s">
        <v>209</v>
      </c>
      <c r="B14" s="204" t="s">
        <v>651</v>
      </c>
      <c r="C14" s="212"/>
      <c r="D14" s="212"/>
      <c r="E14" s="206"/>
      <c r="F14" s="206"/>
      <c r="G14" s="206"/>
      <c r="H14" s="206"/>
      <c r="I14" s="207">
        <f t="shared" si="0"/>
        <v>0</v>
      </c>
      <c r="K14" s="185" t="str">
        <f>'Service providers'!$I$97</f>
        <v>Enter name here</v>
      </c>
      <c r="L14" s="171"/>
      <c r="M14" s="171"/>
      <c r="N14" s="171"/>
      <c r="O14" s="171"/>
    </row>
    <row r="15" spans="1:15" ht="101.25" x14ac:dyDescent="0.25">
      <c r="A15" s="203" t="s">
        <v>620</v>
      </c>
      <c r="B15" s="204" t="s">
        <v>652</v>
      </c>
      <c r="C15" s="212"/>
      <c r="D15" s="212"/>
      <c r="E15" s="206"/>
      <c r="F15" s="206"/>
      <c r="G15" s="206"/>
      <c r="H15" s="206"/>
      <c r="I15" s="207">
        <f t="shared" si="0"/>
        <v>0</v>
      </c>
      <c r="K15" s="185" t="str">
        <f>'Service providers'!$I$118</f>
        <v>Enter name here</v>
      </c>
      <c r="L15" s="171"/>
      <c r="M15" s="171"/>
      <c r="N15" s="171"/>
      <c r="O15" s="171"/>
    </row>
    <row r="16" spans="1:15" ht="45" x14ac:dyDescent="0.25">
      <c r="A16" s="203" t="s">
        <v>622</v>
      </c>
      <c r="B16" s="204" t="s">
        <v>654</v>
      </c>
      <c r="C16" s="212"/>
      <c r="D16" s="212"/>
      <c r="E16" s="206"/>
      <c r="F16" s="206"/>
      <c r="G16" s="206"/>
      <c r="H16" s="206"/>
      <c r="I16" s="207">
        <f t="shared" si="0"/>
        <v>0</v>
      </c>
      <c r="K16" s="185" t="str">
        <f>'Service providers'!$I$139</f>
        <v>Enter name here</v>
      </c>
      <c r="L16" s="171"/>
      <c r="M16" s="171"/>
      <c r="N16" s="171"/>
      <c r="O16" s="171"/>
    </row>
    <row r="17" spans="1:15" ht="67.5" x14ac:dyDescent="0.25">
      <c r="A17" s="203" t="s">
        <v>208</v>
      </c>
      <c r="B17" s="204" t="s">
        <v>655</v>
      </c>
      <c r="C17" s="212"/>
      <c r="D17" s="212"/>
      <c r="E17" s="206"/>
      <c r="F17" s="206"/>
      <c r="G17" s="206"/>
      <c r="H17" s="206"/>
      <c r="I17" s="207">
        <f t="shared" si="0"/>
        <v>0</v>
      </c>
      <c r="K17" s="177" t="s">
        <v>124</v>
      </c>
      <c r="L17" s="177">
        <f>SUM(L10:L16)</f>
        <v>0</v>
      </c>
      <c r="M17" s="177">
        <f>SUM(M10:M16)</f>
        <v>0</v>
      </c>
      <c r="N17" s="177">
        <f>SUM(N10:N16)</f>
        <v>0</v>
      </c>
      <c r="O17" s="177">
        <f>SUM(O10:O16)</f>
        <v>0</v>
      </c>
    </row>
    <row r="18" spans="1:15" ht="22.5" x14ac:dyDescent="0.25">
      <c r="A18" s="203" t="s">
        <v>220</v>
      </c>
      <c r="B18" s="204" t="s">
        <v>382</v>
      </c>
      <c r="C18" s="212"/>
      <c r="D18" s="212"/>
      <c r="E18" s="206"/>
      <c r="F18" s="206"/>
      <c r="G18" s="206"/>
      <c r="H18" s="206"/>
      <c r="I18" s="207">
        <f t="shared" si="0"/>
        <v>0</v>
      </c>
    </row>
    <row r="19" spans="1:15" x14ac:dyDescent="0.25">
      <c r="A19" s="320" t="s">
        <v>660</v>
      </c>
      <c r="B19" s="320"/>
      <c r="C19" s="320"/>
      <c r="D19" s="320"/>
      <c r="E19" s="320"/>
      <c r="F19" s="320"/>
      <c r="G19" s="320"/>
      <c r="H19" s="320"/>
      <c r="I19" s="207">
        <f t="shared" si="0"/>
        <v>0</v>
      </c>
    </row>
    <row r="20" spans="1:15" ht="36.75" customHeight="1" x14ac:dyDescent="0.25">
      <c r="A20" s="203" t="s">
        <v>212</v>
      </c>
      <c r="B20" s="208" t="s">
        <v>656</v>
      </c>
      <c r="C20" s="212"/>
      <c r="D20" s="212"/>
      <c r="E20" s="209" t="s">
        <v>290</v>
      </c>
      <c r="F20" s="209" t="s">
        <v>290</v>
      </c>
      <c r="G20" s="209" t="s">
        <v>290</v>
      </c>
      <c r="H20" s="209" t="s">
        <v>290</v>
      </c>
      <c r="I20" s="209" t="s">
        <v>290</v>
      </c>
    </row>
    <row r="21" spans="1:15" ht="22.5" x14ac:dyDescent="0.25">
      <c r="A21" s="203" t="s">
        <v>594</v>
      </c>
      <c r="B21" s="204" t="s">
        <v>540</v>
      </c>
      <c r="C21" s="212"/>
      <c r="D21" s="212"/>
      <c r="E21" s="209" t="s">
        <v>290</v>
      </c>
      <c r="F21" s="209" t="s">
        <v>290</v>
      </c>
      <c r="G21" s="209" t="s">
        <v>290</v>
      </c>
      <c r="H21" s="209" t="s">
        <v>290</v>
      </c>
      <c r="I21" s="209" t="s">
        <v>290</v>
      </c>
    </row>
    <row r="22" spans="1:15" ht="34.5" customHeight="1" x14ac:dyDescent="0.25">
      <c r="A22" s="203" t="s">
        <v>645</v>
      </c>
      <c r="B22" s="204" t="s">
        <v>657</v>
      </c>
      <c r="C22" s="212"/>
      <c r="D22" s="212"/>
      <c r="E22" s="209" t="s">
        <v>290</v>
      </c>
      <c r="F22" s="209" t="s">
        <v>290</v>
      </c>
      <c r="G22" s="209" t="s">
        <v>290</v>
      </c>
      <c r="H22" s="209" t="s">
        <v>290</v>
      </c>
      <c r="I22" s="209" t="s">
        <v>290</v>
      </c>
    </row>
    <row r="23" spans="1:15" x14ac:dyDescent="0.25">
      <c r="A23" s="203" t="s">
        <v>213</v>
      </c>
      <c r="B23" s="204" t="s">
        <v>658</v>
      </c>
      <c r="C23" s="212"/>
      <c r="D23" s="212"/>
      <c r="E23" s="209" t="s">
        <v>290</v>
      </c>
      <c r="F23" s="209" t="s">
        <v>290</v>
      </c>
      <c r="G23" s="209" t="s">
        <v>290</v>
      </c>
      <c r="H23" s="209" t="s">
        <v>290</v>
      </c>
      <c r="I23" s="209" t="s">
        <v>290</v>
      </c>
    </row>
    <row r="24" spans="1:15" ht="22.5" x14ac:dyDescent="0.25">
      <c r="A24" s="203" t="s">
        <v>222</v>
      </c>
      <c r="B24" s="204" t="s">
        <v>644</v>
      </c>
      <c r="C24" s="212"/>
      <c r="D24" s="212"/>
      <c r="E24" s="209" t="s">
        <v>290</v>
      </c>
      <c r="F24" s="209" t="s">
        <v>290</v>
      </c>
      <c r="G24" s="209" t="s">
        <v>290</v>
      </c>
      <c r="H24" s="209" t="s">
        <v>290</v>
      </c>
      <c r="I24" s="209" t="s">
        <v>290</v>
      </c>
    </row>
    <row r="25" spans="1:15" x14ac:dyDescent="0.25">
      <c r="A25" s="203" t="s">
        <v>221</v>
      </c>
      <c r="B25" s="204" t="s">
        <v>659</v>
      </c>
      <c r="C25" s="212"/>
      <c r="D25" s="212"/>
      <c r="E25" s="209" t="s">
        <v>290</v>
      </c>
      <c r="F25" s="209" t="s">
        <v>290</v>
      </c>
      <c r="G25" s="209" t="s">
        <v>290</v>
      </c>
      <c r="H25" s="209" t="s">
        <v>290</v>
      </c>
      <c r="I25" s="209" t="s">
        <v>290</v>
      </c>
    </row>
    <row r="26" spans="1:15" x14ac:dyDescent="0.25">
      <c r="A26" s="314" t="str">
        <f>'Service providers'!I34</f>
        <v>Enter name here</v>
      </c>
      <c r="B26" s="315"/>
      <c r="C26" s="316"/>
      <c r="D26" s="316"/>
      <c r="E26" s="315"/>
      <c r="F26" s="315"/>
      <c r="G26" s="315"/>
      <c r="H26" s="317"/>
      <c r="I26" s="207">
        <f t="shared" si="0"/>
        <v>0</v>
      </c>
    </row>
    <row r="27" spans="1:15" ht="15" customHeight="1" x14ac:dyDescent="0.25">
      <c r="A27" s="318" t="s">
        <v>661</v>
      </c>
      <c r="B27" s="319"/>
      <c r="C27" s="320"/>
      <c r="D27" s="320"/>
      <c r="E27" s="319"/>
      <c r="F27" s="319"/>
      <c r="G27" s="319"/>
      <c r="H27" s="321"/>
      <c r="I27" s="207">
        <f t="shared" si="0"/>
        <v>0</v>
      </c>
    </row>
    <row r="28" spans="1:15" ht="56.25" x14ac:dyDescent="0.25">
      <c r="A28" s="203" t="s">
        <v>648</v>
      </c>
      <c r="B28" s="204" t="s">
        <v>649</v>
      </c>
      <c r="C28" s="212"/>
      <c r="D28" s="212"/>
      <c r="E28" s="206"/>
      <c r="F28" s="206"/>
      <c r="G28" s="206"/>
      <c r="H28" s="206"/>
      <c r="I28" s="207">
        <f t="shared" si="0"/>
        <v>0</v>
      </c>
    </row>
    <row r="29" spans="1:15" ht="45" x14ac:dyDescent="0.25">
      <c r="A29" s="203" t="s">
        <v>214</v>
      </c>
      <c r="B29" s="204" t="s">
        <v>650</v>
      </c>
      <c r="C29" s="212"/>
      <c r="D29" s="212"/>
      <c r="E29" s="206"/>
      <c r="F29" s="206"/>
      <c r="G29" s="206"/>
      <c r="H29" s="206"/>
      <c r="I29" s="207">
        <f t="shared" si="0"/>
        <v>0</v>
      </c>
    </row>
    <row r="30" spans="1:15" ht="45" x14ac:dyDescent="0.25">
      <c r="A30" s="203" t="s">
        <v>209</v>
      </c>
      <c r="B30" s="204" t="s">
        <v>651</v>
      </c>
      <c r="C30" s="212"/>
      <c r="D30" s="212"/>
      <c r="E30" s="206"/>
      <c r="F30" s="206"/>
      <c r="G30" s="206"/>
      <c r="H30" s="206"/>
      <c r="I30" s="207">
        <f t="shared" si="0"/>
        <v>0</v>
      </c>
    </row>
    <row r="31" spans="1:15" ht="101.25" x14ac:dyDescent="0.25">
      <c r="A31" s="203" t="s">
        <v>620</v>
      </c>
      <c r="B31" s="204" t="s">
        <v>652</v>
      </c>
      <c r="C31" s="212"/>
      <c r="D31" s="212"/>
      <c r="E31" s="206"/>
      <c r="F31" s="206"/>
      <c r="G31" s="206"/>
      <c r="H31" s="206"/>
      <c r="I31" s="207">
        <f t="shared" si="0"/>
        <v>0</v>
      </c>
    </row>
    <row r="32" spans="1:15" ht="45" x14ac:dyDescent="0.25">
      <c r="A32" s="203" t="s">
        <v>622</v>
      </c>
      <c r="B32" s="204" t="s">
        <v>654</v>
      </c>
      <c r="C32" s="212"/>
      <c r="D32" s="212"/>
      <c r="E32" s="206"/>
      <c r="F32" s="206"/>
      <c r="G32" s="206"/>
      <c r="H32" s="206"/>
      <c r="I32" s="207">
        <f t="shared" si="0"/>
        <v>0</v>
      </c>
    </row>
    <row r="33" spans="1:9" ht="67.5" x14ac:dyDescent="0.25">
      <c r="A33" s="203" t="s">
        <v>208</v>
      </c>
      <c r="B33" s="204" t="s">
        <v>655</v>
      </c>
      <c r="C33" s="212"/>
      <c r="D33" s="212"/>
      <c r="E33" s="206"/>
      <c r="F33" s="206"/>
      <c r="G33" s="206"/>
      <c r="H33" s="206"/>
      <c r="I33" s="207">
        <f t="shared" si="0"/>
        <v>0</v>
      </c>
    </row>
    <row r="34" spans="1:9" ht="22.5" x14ac:dyDescent="0.25">
      <c r="A34" s="203" t="s">
        <v>220</v>
      </c>
      <c r="B34" s="204" t="s">
        <v>382</v>
      </c>
      <c r="C34" s="212"/>
      <c r="D34" s="212"/>
      <c r="E34" s="206"/>
      <c r="F34" s="206"/>
      <c r="G34" s="206"/>
      <c r="H34" s="206"/>
      <c r="I34" s="207">
        <f t="shared" si="0"/>
        <v>0</v>
      </c>
    </row>
    <row r="35" spans="1:9" ht="15" customHeight="1" x14ac:dyDescent="0.25">
      <c r="A35" s="320" t="s">
        <v>660</v>
      </c>
      <c r="B35" s="320"/>
      <c r="C35" s="320"/>
      <c r="D35" s="320"/>
      <c r="E35" s="320"/>
      <c r="F35" s="320"/>
      <c r="G35" s="320"/>
      <c r="H35" s="320"/>
      <c r="I35" s="207">
        <f t="shared" si="0"/>
        <v>0</v>
      </c>
    </row>
    <row r="36" spans="1:9" ht="23.25" x14ac:dyDescent="0.25">
      <c r="A36" s="203" t="s">
        <v>212</v>
      </c>
      <c r="B36" s="208" t="s">
        <v>656</v>
      </c>
      <c r="C36" s="212"/>
      <c r="D36" s="212"/>
      <c r="E36" s="209" t="s">
        <v>290</v>
      </c>
      <c r="F36" s="209" t="s">
        <v>290</v>
      </c>
      <c r="G36" s="209" t="s">
        <v>290</v>
      </c>
      <c r="H36" s="209" t="s">
        <v>290</v>
      </c>
      <c r="I36" s="209" t="s">
        <v>290</v>
      </c>
    </row>
    <row r="37" spans="1:9" ht="22.5" x14ac:dyDescent="0.25">
      <c r="A37" s="203" t="s">
        <v>594</v>
      </c>
      <c r="B37" s="204" t="s">
        <v>540</v>
      </c>
      <c r="C37" s="212"/>
      <c r="D37" s="212"/>
      <c r="E37" s="209" t="s">
        <v>290</v>
      </c>
      <c r="F37" s="209" t="s">
        <v>290</v>
      </c>
      <c r="G37" s="209" t="s">
        <v>290</v>
      </c>
      <c r="H37" s="209" t="s">
        <v>290</v>
      </c>
      <c r="I37" s="209" t="s">
        <v>290</v>
      </c>
    </row>
    <row r="38" spans="1:9" ht="22.5" x14ac:dyDescent="0.25">
      <c r="A38" s="203" t="s">
        <v>645</v>
      </c>
      <c r="B38" s="204" t="s">
        <v>657</v>
      </c>
      <c r="C38" s="212"/>
      <c r="D38" s="212"/>
      <c r="E38" s="209" t="s">
        <v>290</v>
      </c>
      <c r="F38" s="209" t="s">
        <v>290</v>
      </c>
      <c r="G38" s="209" t="s">
        <v>290</v>
      </c>
      <c r="H38" s="209" t="s">
        <v>290</v>
      </c>
      <c r="I38" s="209" t="s">
        <v>290</v>
      </c>
    </row>
    <row r="39" spans="1:9" x14ac:dyDescent="0.25">
      <c r="A39" s="203" t="s">
        <v>213</v>
      </c>
      <c r="B39" s="204" t="s">
        <v>658</v>
      </c>
      <c r="C39" s="212"/>
      <c r="D39" s="212"/>
      <c r="E39" s="209" t="s">
        <v>290</v>
      </c>
      <c r="F39" s="209" t="s">
        <v>290</v>
      </c>
      <c r="G39" s="209" t="s">
        <v>290</v>
      </c>
      <c r="H39" s="209" t="s">
        <v>290</v>
      </c>
      <c r="I39" s="209" t="s">
        <v>290</v>
      </c>
    </row>
    <row r="40" spans="1:9" ht="22.5" x14ac:dyDescent="0.25">
      <c r="A40" s="203" t="s">
        <v>222</v>
      </c>
      <c r="B40" s="204" t="s">
        <v>644</v>
      </c>
      <c r="C40" s="212"/>
      <c r="D40" s="212"/>
      <c r="E40" s="209" t="s">
        <v>290</v>
      </c>
      <c r="F40" s="209" t="s">
        <v>290</v>
      </c>
      <c r="G40" s="209" t="s">
        <v>290</v>
      </c>
      <c r="H40" s="209" t="s">
        <v>290</v>
      </c>
      <c r="I40" s="209" t="s">
        <v>290</v>
      </c>
    </row>
    <row r="41" spans="1:9" x14ac:dyDescent="0.25">
      <c r="A41" s="203" t="s">
        <v>221</v>
      </c>
      <c r="B41" s="204" t="s">
        <v>659</v>
      </c>
      <c r="C41" s="212"/>
      <c r="D41" s="212"/>
      <c r="E41" s="209" t="s">
        <v>290</v>
      </c>
      <c r="F41" s="209" t="s">
        <v>290</v>
      </c>
      <c r="G41" s="209" t="s">
        <v>290</v>
      </c>
      <c r="H41" s="209" t="s">
        <v>290</v>
      </c>
      <c r="I41" s="209" t="s">
        <v>290</v>
      </c>
    </row>
    <row r="42" spans="1:9" x14ac:dyDescent="0.25">
      <c r="A42" s="314" t="str">
        <f>'Service providers'!I55</f>
        <v>Enter name here</v>
      </c>
      <c r="B42" s="315"/>
      <c r="C42" s="316"/>
      <c r="D42" s="316"/>
      <c r="E42" s="315"/>
      <c r="F42" s="315"/>
      <c r="G42" s="315"/>
      <c r="H42" s="317"/>
      <c r="I42" s="207">
        <f t="shared" ref="I42:I51" si="1">E42+F42+G42+H42</f>
        <v>0</v>
      </c>
    </row>
    <row r="43" spans="1:9" ht="15" customHeight="1" x14ac:dyDescent="0.25">
      <c r="A43" s="318" t="s">
        <v>661</v>
      </c>
      <c r="B43" s="319"/>
      <c r="C43" s="320"/>
      <c r="D43" s="320"/>
      <c r="E43" s="319"/>
      <c r="F43" s="319"/>
      <c r="G43" s="319"/>
      <c r="H43" s="321"/>
      <c r="I43" s="207">
        <f t="shared" si="1"/>
        <v>0</v>
      </c>
    </row>
    <row r="44" spans="1:9" ht="56.25" x14ac:dyDescent="0.25">
      <c r="A44" s="203" t="s">
        <v>648</v>
      </c>
      <c r="B44" s="204" t="s">
        <v>649</v>
      </c>
      <c r="C44" s="212"/>
      <c r="D44" s="212"/>
      <c r="E44" s="206"/>
      <c r="F44" s="206"/>
      <c r="G44" s="206"/>
      <c r="H44" s="206"/>
      <c r="I44" s="207">
        <f t="shared" si="1"/>
        <v>0</v>
      </c>
    </row>
    <row r="45" spans="1:9" ht="45" x14ac:dyDescent="0.25">
      <c r="A45" s="203" t="s">
        <v>214</v>
      </c>
      <c r="B45" s="204" t="s">
        <v>650</v>
      </c>
      <c r="C45" s="212"/>
      <c r="D45" s="212"/>
      <c r="E45" s="206"/>
      <c r="F45" s="206"/>
      <c r="G45" s="206"/>
      <c r="H45" s="206"/>
      <c r="I45" s="207">
        <f t="shared" si="1"/>
        <v>0</v>
      </c>
    </row>
    <row r="46" spans="1:9" ht="45" x14ac:dyDescent="0.25">
      <c r="A46" s="203" t="s">
        <v>209</v>
      </c>
      <c r="B46" s="204" t="s">
        <v>651</v>
      </c>
      <c r="C46" s="212"/>
      <c r="D46" s="212"/>
      <c r="E46" s="206"/>
      <c r="F46" s="206"/>
      <c r="G46" s="206"/>
      <c r="H46" s="206"/>
      <c r="I46" s="207">
        <f t="shared" si="1"/>
        <v>0</v>
      </c>
    </row>
    <row r="47" spans="1:9" ht="101.25" x14ac:dyDescent="0.25">
      <c r="A47" s="203" t="s">
        <v>620</v>
      </c>
      <c r="B47" s="204" t="s">
        <v>652</v>
      </c>
      <c r="C47" s="212"/>
      <c r="D47" s="212"/>
      <c r="E47" s="206"/>
      <c r="F47" s="206"/>
      <c r="G47" s="206"/>
      <c r="H47" s="206"/>
      <c r="I47" s="207">
        <f t="shared" si="1"/>
        <v>0</v>
      </c>
    </row>
    <row r="48" spans="1:9" ht="45" x14ac:dyDescent="0.25">
      <c r="A48" s="203" t="s">
        <v>622</v>
      </c>
      <c r="B48" s="204" t="s">
        <v>654</v>
      </c>
      <c r="C48" s="212"/>
      <c r="D48" s="212"/>
      <c r="E48" s="206"/>
      <c r="F48" s="206"/>
      <c r="G48" s="206"/>
      <c r="H48" s="206"/>
      <c r="I48" s="207">
        <f t="shared" si="1"/>
        <v>0</v>
      </c>
    </row>
    <row r="49" spans="1:9" ht="67.5" x14ac:dyDescent="0.25">
      <c r="A49" s="203" t="s">
        <v>208</v>
      </c>
      <c r="B49" s="204" t="s">
        <v>655</v>
      </c>
      <c r="C49" s="212"/>
      <c r="D49" s="212"/>
      <c r="E49" s="206"/>
      <c r="F49" s="206"/>
      <c r="G49" s="206"/>
      <c r="H49" s="206"/>
      <c r="I49" s="207">
        <f t="shared" si="1"/>
        <v>0</v>
      </c>
    </row>
    <row r="50" spans="1:9" ht="22.5" x14ac:dyDescent="0.25">
      <c r="A50" s="203" t="s">
        <v>220</v>
      </c>
      <c r="B50" s="204" t="s">
        <v>382</v>
      </c>
      <c r="C50" s="212"/>
      <c r="D50" s="212"/>
      <c r="E50" s="206"/>
      <c r="F50" s="206"/>
      <c r="G50" s="206"/>
      <c r="H50" s="206"/>
      <c r="I50" s="207">
        <f t="shared" si="1"/>
        <v>0</v>
      </c>
    </row>
    <row r="51" spans="1:9" ht="15" customHeight="1" x14ac:dyDescent="0.25">
      <c r="A51" s="320" t="s">
        <v>660</v>
      </c>
      <c r="B51" s="320"/>
      <c r="C51" s="320"/>
      <c r="D51" s="320"/>
      <c r="E51" s="320"/>
      <c r="F51" s="320"/>
      <c r="G51" s="320"/>
      <c r="H51" s="320"/>
      <c r="I51" s="207">
        <f t="shared" si="1"/>
        <v>0</v>
      </c>
    </row>
    <row r="52" spans="1:9" ht="23.25" x14ac:dyDescent="0.25">
      <c r="A52" s="203" t="s">
        <v>212</v>
      </c>
      <c r="B52" s="208" t="s">
        <v>656</v>
      </c>
      <c r="C52" s="212"/>
      <c r="D52" s="212"/>
      <c r="E52" s="209" t="s">
        <v>290</v>
      </c>
      <c r="F52" s="209" t="s">
        <v>290</v>
      </c>
      <c r="G52" s="209" t="s">
        <v>290</v>
      </c>
      <c r="H52" s="209" t="s">
        <v>290</v>
      </c>
      <c r="I52" s="209" t="s">
        <v>290</v>
      </c>
    </row>
    <row r="53" spans="1:9" ht="22.5" x14ac:dyDescent="0.25">
      <c r="A53" s="203" t="s">
        <v>594</v>
      </c>
      <c r="B53" s="204" t="s">
        <v>540</v>
      </c>
      <c r="C53" s="212"/>
      <c r="D53" s="212"/>
      <c r="E53" s="209" t="s">
        <v>290</v>
      </c>
      <c r="F53" s="209" t="s">
        <v>290</v>
      </c>
      <c r="G53" s="209" t="s">
        <v>290</v>
      </c>
      <c r="H53" s="209" t="s">
        <v>290</v>
      </c>
      <c r="I53" s="209" t="s">
        <v>290</v>
      </c>
    </row>
    <row r="54" spans="1:9" ht="22.5" x14ac:dyDescent="0.25">
      <c r="A54" s="203" t="s">
        <v>645</v>
      </c>
      <c r="B54" s="204" t="s">
        <v>657</v>
      </c>
      <c r="C54" s="212"/>
      <c r="D54" s="212"/>
      <c r="E54" s="209" t="s">
        <v>290</v>
      </c>
      <c r="F54" s="209" t="s">
        <v>290</v>
      </c>
      <c r="G54" s="209" t="s">
        <v>290</v>
      </c>
      <c r="H54" s="209" t="s">
        <v>290</v>
      </c>
      <c r="I54" s="209" t="s">
        <v>290</v>
      </c>
    </row>
    <row r="55" spans="1:9" x14ac:dyDescent="0.25">
      <c r="A55" s="203" t="s">
        <v>213</v>
      </c>
      <c r="B55" s="204" t="s">
        <v>658</v>
      </c>
      <c r="C55" s="212"/>
      <c r="D55" s="212"/>
      <c r="E55" s="209" t="s">
        <v>290</v>
      </c>
      <c r="F55" s="209" t="s">
        <v>290</v>
      </c>
      <c r="G55" s="209" t="s">
        <v>290</v>
      </c>
      <c r="H55" s="209" t="s">
        <v>290</v>
      </c>
      <c r="I55" s="209" t="s">
        <v>290</v>
      </c>
    </row>
    <row r="56" spans="1:9" ht="22.5" x14ac:dyDescent="0.25">
      <c r="A56" s="203" t="s">
        <v>222</v>
      </c>
      <c r="B56" s="204" t="s">
        <v>644</v>
      </c>
      <c r="C56" s="212"/>
      <c r="D56" s="212"/>
      <c r="E56" s="209" t="s">
        <v>290</v>
      </c>
      <c r="F56" s="209" t="s">
        <v>290</v>
      </c>
      <c r="G56" s="209" t="s">
        <v>290</v>
      </c>
      <c r="H56" s="209" t="s">
        <v>290</v>
      </c>
      <c r="I56" s="209" t="s">
        <v>290</v>
      </c>
    </row>
    <row r="57" spans="1:9" x14ac:dyDescent="0.25">
      <c r="A57" s="203" t="s">
        <v>221</v>
      </c>
      <c r="B57" s="204" t="s">
        <v>659</v>
      </c>
      <c r="C57" s="212"/>
      <c r="D57" s="212"/>
      <c r="E57" s="209" t="s">
        <v>290</v>
      </c>
      <c r="F57" s="209" t="s">
        <v>290</v>
      </c>
      <c r="G57" s="209" t="s">
        <v>290</v>
      </c>
      <c r="H57" s="209" t="s">
        <v>290</v>
      </c>
      <c r="I57" s="209" t="s">
        <v>290</v>
      </c>
    </row>
    <row r="58" spans="1:9" x14ac:dyDescent="0.25">
      <c r="A58" s="314" t="str">
        <f>'Service providers'!I76</f>
        <v>Enter name here</v>
      </c>
      <c r="B58" s="315"/>
      <c r="C58" s="316"/>
      <c r="D58" s="316"/>
      <c r="E58" s="315"/>
      <c r="F58" s="315"/>
      <c r="G58" s="315"/>
      <c r="H58" s="317"/>
      <c r="I58" s="207">
        <f t="shared" ref="I58:I67" si="2">E58+F58+G58+H58</f>
        <v>0</v>
      </c>
    </row>
    <row r="59" spans="1:9" ht="15" customHeight="1" x14ac:dyDescent="0.25">
      <c r="A59" s="318" t="s">
        <v>661</v>
      </c>
      <c r="B59" s="319"/>
      <c r="C59" s="320"/>
      <c r="D59" s="320"/>
      <c r="E59" s="319"/>
      <c r="F59" s="319"/>
      <c r="G59" s="319"/>
      <c r="H59" s="321"/>
      <c r="I59" s="207">
        <f t="shared" si="2"/>
        <v>0</v>
      </c>
    </row>
    <row r="60" spans="1:9" ht="56.25" x14ac:dyDescent="0.25">
      <c r="A60" s="203" t="s">
        <v>648</v>
      </c>
      <c r="B60" s="204" t="s">
        <v>649</v>
      </c>
      <c r="C60" s="212"/>
      <c r="D60" s="212"/>
      <c r="E60" s="206"/>
      <c r="F60" s="206"/>
      <c r="G60" s="206"/>
      <c r="H60" s="206"/>
      <c r="I60" s="207">
        <f t="shared" si="2"/>
        <v>0</v>
      </c>
    </row>
    <row r="61" spans="1:9" ht="45" x14ac:dyDescent="0.25">
      <c r="A61" s="203" t="s">
        <v>214</v>
      </c>
      <c r="B61" s="204" t="s">
        <v>650</v>
      </c>
      <c r="C61" s="212"/>
      <c r="D61" s="212"/>
      <c r="E61" s="206"/>
      <c r="F61" s="206"/>
      <c r="G61" s="206"/>
      <c r="H61" s="206"/>
      <c r="I61" s="207">
        <f t="shared" si="2"/>
        <v>0</v>
      </c>
    </row>
    <row r="62" spans="1:9" ht="45" x14ac:dyDescent="0.25">
      <c r="A62" s="203" t="s">
        <v>209</v>
      </c>
      <c r="B62" s="204" t="s">
        <v>651</v>
      </c>
      <c r="C62" s="212"/>
      <c r="D62" s="212"/>
      <c r="E62" s="206"/>
      <c r="F62" s="206"/>
      <c r="G62" s="206"/>
      <c r="H62" s="206"/>
      <c r="I62" s="207">
        <f t="shared" si="2"/>
        <v>0</v>
      </c>
    </row>
    <row r="63" spans="1:9" ht="101.25" x14ac:dyDescent="0.25">
      <c r="A63" s="203" t="s">
        <v>620</v>
      </c>
      <c r="B63" s="204" t="s">
        <v>652</v>
      </c>
      <c r="C63" s="212"/>
      <c r="D63" s="212"/>
      <c r="E63" s="206"/>
      <c r="F63" s="206"/>
      <c r="G63" s="206"/>
      <c r="H63" s="206"/>
      <c r="I63" s="207">
        <f t="shared" si="2"/>
        <v>0</v>
      </c>
    </row>
    <row r="64" spans="1:9" ht="45" x14ac:dyDescent="0.25">
      <c r="A64" s="203" t="s">
        <v>622</v>
      </c>
      <c r="B64" s="204" t="s">
        <v>654</v>
      </c>
      <c r="C64" s="212"/>
      <c r="D64" s="212"/>
      <c r="E64" s="206"/>
      <c r="F64" s="206"/>
      <c r="G64" s="206"/>
      <c r="H64" s="206"/>
      <c r="I64" s="207">
        <f t="shared" si="2"/>
        <v>0</v>
      </c>
    </row>
    <row r="65" spans="1:9" ht="67.5" x14ac:dyDescent="0.25">
      <c r="A65" s="203" t="s">
        <v>208</v>
      </c>
      <c r="B65" s="204" t="s">
        <v>655</v>
      </c>
      <c r="C65" s="212"/>
      <c r="D65" s="212"/>
      <c r="E65" s="206"/>
      <c r="F65" s="206"/>
      <c r="G65" s="206"/>
      <c r="H65" s="206"/>
      <c r="I65" s="207">
        <f t="shared" si="2"/>
        <v>0</v>
      </c>
    </row>
    <row r="66" spans="1:9" ht="22.5" x14ac:dyDescent="0.25">
      <c r="A66" s="203" t="s">
        <v>220</v>
      </c>
      <c r="B66" s="204" t="s">
        <v>382</v>
      </c>
      <c r="C66" s="212"/>
      <c r="D66" s="212"/>
      <c r="E66" s="206"/>
      <c r="F66" s="206"/>
      <c r="G66" s="206"/>
      <c r="H66" s="206"/>
      <c r="I66" s="207">
        <f t="shared" si="2"/>
        <v>0</v>
      </c>
    </row>
    <row r="67" spans="1:9" ht="15" customHeight="1" x14ac:dyDescent="0.25">
      <c r="A67" s="320" t="s">
        <v>660</v>
      </c>
      <c r="B67" s="320"/>
      <c r="C67" s="320"/>
      <c r="D67" s="320"/>
      <c r="E67" s="320"/>
      <c r="F67" s="320"/>
      <c r="G67" s="320"/>
      <c r="H67" s="320"/>
      <c r="I67" s="207">
        <f t="shared" si="2"/>
        <v>0</v>
      </c>
    </row>
    <row r="68" spans="1:9" ht="23.25" x14ac:dyDescent="0.25">
      <c r="A68" s="203" t="s">
        <v>212</v>
      </c>
      <c r="B68" s="208" t="s">
        <v>656</v>
      </c>
      <c r="C68" s="212"/>
      <c r="D68" s="212"/>
      <c r="E68" s="209" t="s">
        <v>290</v>
      </c>
      <c r="F68" s="209" t="s">
        <v>290</v>
      </c>
      <c r="G68" s="209" t="s">
        <v>290</v>
      </c>
      <c r="H68" s="209" t="s">
        <v>290</v>
      </c>
      <c r="I68" s="209" t="s">
        <v>290</v>
      </c>
    </row>
    <row r="69" spans="1:9" ht="22.5" x14ac:dyDescent="0.25">
      <c r="A69" s="203" t="s">
        <v>594</v>
      </c>
      <c r="B69" s="204" t="s">
        <v>540</v>
      </c>
      <c r="C69" s="212"/>
      <c r="D69" s="212"/>
      <c r="E69" s="209" t="s">
        <v>290</v>
      </c>
      <c r="F69" s="209" t="s">
        <v>290</v>
      </c>
      <c r="G69" s="209" t="s">
        <v>290</v>
      </c>
      <c r="H69" s="209" t="s">
        <v>290</v>
      </c>
      <c r="I69" s="209" t="s">
        <v>290</v>
      </c>
    </row>
    <row r="70" spans="1:9" ht="22.5" x14ac:dyDescent="0.25">
      <c r="A70" s="203" t="s">
        <v>645</v>
      </c>
      <c r="B70" s="204" t="s">
        <v>657</v>
      </c>
      <c r="C70" s="212"/>
      <c r="D70" s="212"/>
      <c r="E70" s="209" t="s">
        <v>290</v>
      </c>
      <c r="F70" s="209" t="s">
        <v>290</v>
      </c>
      <c r="G70" s="209" t="s">
        <v>290</v>
      </c>
      <c r="H70" s="209" t="s">
        <v>290</v>
      </c>
      <c r="I70" s="209" t="s">
        <v>290</v>
      </c>
    </row>
    <row r="71" spans="1:9" x14ac:dyDescent="0.25">
      <c r="A71" s="203" t="s">
        <v>213</v>
      </c>
      <c r="B71" s="204" t="s">
        <v>658</v>
      </c>
      <c r="C71" s="212"/>
      <c r="D71" s="212"/>
      <c r="E71" s="209" t="s">
        <v>290</v>
      </c>
      <c r="F71" s="209" t="s">
        <v>290</v>
      </c>
      <c r="G71" s="209" t="s">
        <v>290</v>
      </c>
      <c r="H71" s="209" t="s">
        <v>290</v>
      </c>
      <c r="I71" s="209" t="s">
        <v>290</v>
      </c>
    </row>
    <row r="72" spans="1:9" ht="22.5" x14ac:dyDescent="0.25">
      <c r="A72" s="203" t="s">
        <v>222</v>
      </c>
      <c r="B72" s="204" t="s">
        <v>644</v>
      </c>
      <c r="C72" s="212"/>
      <c r="D72" s="212"/>
      <c r="E72" s="209" t="s">
        <v>290</v>
      </c>
      <c r="F72" s="209" t="s">
        <v>290</v>
      </c>
      <c r="G72" s="209" t="s">
        <v>290</v>
      </c>
      <c r="H72" s="209" t="s">
        <v>290</v>
      </c>
      <c r="I72" s="209" t="s">
        <v>290</v>
      </c>
    </row>
    <row r="73" spans="1:9" x14ac:dyDescent="0.25">
      <c r="A73" s="203" t="s">
        <v>221</v>
      </c>
      <c r="B73" s="204" t="s">
        <v>659</v>
      </c>
      <c r="C73" s="212"/>
      <c r="D73" s="212"/>
      <c r="E73" s="209" t="s">
        <v>290</v>
      </c>
      <c r="F73" s="209" t="s">
        <v>290</v>
      </c>
      <c r="G73" s="209" t="s">
        <v>290</v>
      </c>
      <c r="H73" s="209" t="s">
        <v>290</v>
      </c>
      <c r="I73" s="209" t="s">
        <v>290</v>
      </c>
    </row>
    <row r="74" spans="1:9" x14ac:dyDescent="0.25">
      <c r="A74" s="314" t="str">
        <f>'Service providers'!I97</f>
        <v>Enter name here</v>
      </c>
      <c r="B74" s="315"/>
      <c r="C74" s="316"/>
      <c r="D74" s="316"/>
      <c r="E74" s="315"/>
      <c r="F74" s="315"/>
      <c r="G74" s="315"/>
      <c r="H74" s="317"/>
      <c r="I74" s="207">
        <f t="shared" ref="I74:I99" si="3">E74+F74+G74+H74</f>
        <v>0</v>
      </c>
    </row>
    <row r="75" spans="1:9" ht="15" customHeight="1" x14ac:dyDescent="0.25">
      <c r="A75" s="318" t="s">
        <v>661</v>
      </c>
      <c r="B75" s="319"/>
      <c r="C75" s="320"/>
      <c r="D75" s="320"/>
      <c r="E75" s="319"/>
      <c r="F75" s="319"/>
      <c r="G75" s="319"/>
      <c r="H75" s="321"/>
      <c r="I75" s="207">
        <f t="shared" si="3"/>
        <v>0</v>
      </c>
    </row>
    <row r="76" spans="1:9" ht="56.25" x14ac:dyDescent="0.25">
      <c r="A76" s="203" t="s">
        <v>648</v>
      </c>
      <c r="B76" s="204" t="s">
        <v>649</v>
      </c>
      <c r="C76" s="212"/>
      <c r="D76" s="212"/>
      <c r="E76" s="206"/>
      <c r="F76" s="206"/>
      <c r="G76" s="206"/>
      <c r="H76" s="206"/>
      <c r="I76" s="207">
        <f t="shared" si="3"/>
        <v>0</v>
      </c>
    </row>
    <row r="77" spans="1:9" ht="45" x14ac:dyDescent="0.25">
      <c r="A77" s="203" t="s">
        <v>214</v>
      </c>
      <c r="B77" s="204" t="s">
        <v>650</v>
      </c>
      <c r="C77" s="212"/>
      <c r="D77" s="212"/>
      <c r="E77" s="206"/>
      <c r="F77" s="206"/>
      <c r="G77" s="206"/>
      <c r="H77" s="206"/>
      <c r="I77" s="207">
        <f t="shared" si="3"/>
        <v>0</v>
      </c>
    </row>
    <row r="78" spans="1:9" ht="45" x14ac:dyDescent="0.25">
      <c r="A78" s="203" t="s">
        <v>209</v>
      </c>
      <c r="B78" s="204" t="s">
        <v>651</v>
      </c>
      <c r="C78" s="212"/>
      <c r="D78" s="212"/>
      <c r="E78" s="206"/>
      <c r="F78" s="206"/>
      <c r="G78" s="206"/>
      <c r="H78" s="206"/>
      <c r="I78" s="207">
        <f t="shared" si="3"/>
        <v>0</v>
      </c>
    </row>
    <row r="79" spans="1:9" ht="101.25" x14ac:dyDescent="0.25">
      <c r="A79" s="203" t="s">
        <v>620</v>
      </c>
      <c r="B79" s="204" t="s">
        <v>652</v>
      </c>
      <c r="C79" s="212"/>
      <c r="D79" s="212"/>
      <c r="E79" s="206"/>
      <c r="F79" s="206"/>
      <c r="G79" s="206"/>
      <c r="H79" s="206"/>
      <c r="I79" s="207">
        <f t="shared" si="3"/>
        <v>0</v>
      </c>
    </row>
    <row r="80" spans="1:9" ht="45" x14ac:dyDescent="0.25">
      <c r="A80" s="203" t="s">
        <v>622</v>
      </c>
      <c r="B80" s="204" t="s">
        <v>654</v>
      </c>
      <c r="C80" s="212"/>
      <c r="D80" s="212"/>
      <c r="E80" s="206"/>
      <c r="F80" s="206"/>
      <c r="G80" s="206"/>
      <c r="H80" s="206"/>
      <c r="I80" s="207">
        <f t="shared" si="3"/>
        <v>0</v>
      </c>
    </row>
    <row r="81" spans="1:9" ht="67.5" x14ac:dyDescent="0.25">
      <c r="A81" s="203" t="s">
        <v>208</v>
      </c>
      <c r="B81" s="204" t="s">
        <v>655</v>
      </c>
      <c r="C81" s="212"/>
      <c r="D81" s="212"/>
      <c r="E81" s="206"/>
      <c r="F81" s="206"/>
      <c r="G81" s="206"/>
      <c r="H81" s="206"/>
      <c r="I81" s="207">
        <f t="shared" si="3"/>
        <v>0</v>
      </c>
    </row>
    <row r="82" spans="1:9" ht="22.5" x14ac:dyDescent="0.25">
      <c r="A82" s="203" t="s">
        <v>220</v>
      </c>
      <c r="B82" s="204" t="s">
        <v>382</v>
      </c>
      <c r="C82" s="212"/>
      <c r="D82" s="212"/>
      <c r="E82" s="206"/>
      <c r="F82" s="206"/>
      <c r="G82" s="206"/>
      <c r="H82" s="206"/>
      <c r="I82" s="207">
        <f t="shared" si="3"/>
        <v>0</v>
      </c>
    </row>
    <row r="83" spans="1:9" ht="15" customHeight="1" x14ac:dyDescent="0.25">
      <c r="A83" s="320" t="s">
        <v>660</v>
      </c>
      <c r="B83" s="320"/>
      <c r="C83" s="320"/>
      <c r="D83" s="320"/>
      <c r="E83" s="320"/>
      <c r="F83" s="320"/>
      <c r="G83" s="320"/>
      <c r="H83" s="320"/>
      <c r="I83" s="207">
        <f t="shared" si="3"/>
        <v>0</v>
      </c>
    </row>
    <row r="84" spans="1:9" ht="23.25" x14ac:dyDescent="0.25">
      <c r="A84" s="203" t="s">
        <v>212</v>
      </c>
      <c r="B84" s="208" t="s">
        <v>656</v>
      </c>
      <c r="C84" s="212"/>
      <c r="D84" s="212"/>
      <c r="E84" s="209" t="s">
        <v>290</v>
      </c>
      <c r="F84" s="209" t="s">
        <v>290</v>
      </c>
      <c r="G84" s="209" t="s">
        <v>290</v>
      </c>
      <c r="H84" s="209" t="s">
        <v>290</v>
      </c>
      <c r="I84" s="209" t="s">
        <v>290</v>
      </c>
    </row>
    <row r="85" spans="1:9" ht="22.5" x14ac:dyDescent="0.25">
      <c r="A85" s="203" t="s">
        <v>594</v>
      </c>
      <c r="B85" s="204" t="s">
        <v>540</v>
      </c>
      <c r="C85" s="212"/>
      <c r="D85" s="212"/>
      <c r="E85" s="209" t="s">
        <v>290</v>
      </c>
      <c r="F85" s="209" t="s">
        <v>290</v>
      </c>
      <c r="G85" s="209" t="s">
        <v>290</v>
      </c>
      <c r="H85" s="209" t="s">
        <v>290</v>
      </c>
      <c r="I85" s="209" t="s">
        <v>290</v>
      </c>
    </row>
    <row r="86" spans="1:9" ht="22.5" x14ac:dyDescent="0.25">
      <c r="A86" s="203" t="s">
        <v>645</v>
      </c>
      <c r="B86" s="204" t="s">
        <v>657</v>
      </c>
      <c r="C86" s="212"/>
      <c r="D86" s="212"/>
      <c r="E86" s="209" t="s">
        <v>290</v>
      </c>
      <c r="F86" s="209" t="s">
        <v>290</v>
      </c>
      <c r="G86" s="209" t="s">
        <v>290</v>
      </c>
      <c r="H86" s="209" t="s">
        <v>290</v>
      </c>
      <c r="I86" s="209" t="s">
        <v>290</v>
      </c>
    </row>
    <row r="87" spans="1:9" x14ac:dyDescent="0.25">
      <c r="A87" s="203" t="s">
        <v>213</v>
      </c>
      <c r="B87" s="204" t="s">
        <v>658</v>
      </c>
      <c r="C87" s="212"/>
      <c r="D87" s="212"/>
      <c r="E87" s="209" t="s">
        <v>290</v>
      </c>
      <c r="F87" s="209" t="s">
        <v>290</v>
      </c>
      <c r="G87" s="209" t="s">
        <v>290</v>
      </c>
      <c r="H87" s="209" t="s">
        <v>290</v>
      </c>
      <c r="I87" s="209" t="s">
        <v>290</v>
      </c>
    </row>
    <row r="88" spans="1:9" ht="22.5" x14ac:dyDescent="0.25">
      <c r="A88" s="203" t="s">
        <v>222</v>
      </c>
      <c r="B88" s="204" t="s">
        <v>644</v>
      </c>
      <c r="C88" s="212"/>
      <c r="D88" s="212"/>
      <c r="E88" s="209" t="s">
        <v>290</v>
      </c>
      <c r="F88" s="209" t="s">
        <v>290</v>
      </c>
      <c r="G88" s="209" t="s">
        <v>290</v>
      </c>
      <c r="H88" s="209" t="s">
        <v>290</v>
      </c>
      <c r="I88" s="209" t="s">
        <v>290</v>
      </c>
    </row>
    <row r="89" spans="1:9" x14ac:dyDescent="0.25">
      <c r="A89" s="203" t="s">
        <v>221</v>
      </c>
      <c r="B89" s="204" t="s">
        <v>659</v>
      </c>
      <c r="C89" s="212"/>
      <c r="D89" s="212"/>
      <c r="E89" s="209" t="s">
        <v>290</v>
      </c>
      <c r="F89" s="209" t="s">
        <v>290</v>
      </c>
      <c r="G89" s="209" t="s">
        <v>290</v>
      </c>
      <c r="H89" s="209" t="s">
        <v>290</v>
      </c>
      <c r="I89" s="209" t="s">
        <v>290</v>
      </c>
    </row>
    <row r="90" spans="1:9" x14ac:dyDescent="0.25">
      <c r="A90" s="314" t="str">
        <f>'Service providers'!I118</f>
        <v>Enter name here</v>
      </c>
      <c r="B90" s="315"/>
      <c r="C90" s="316"/>
      <c r="D90" s="316"/>
      <c r="E90" s="315"/>
      <c r="F90" s="315"/>
      <c r="G90" s="315"/>
      <c r="H90" s="317"/>
      <c r="I90" s="207">
        <f t="shared" si="3"/>
        <v>0</v>
      </c>
    </row>
    <row r="91" spans="1:9" ht="15" customHeight="1" x14ac:dyDescent="0.25">
      <c r="A91" s="318" t="s">
        <v>661</v>
      </c>
      <c r="B91" s="319"/>
      <c r="C91" s="320"/>
      <c r="D91" s="320"/>
      <c r="E91" s="319"/>
      <c r="F91" s="319"/>
      <c r="G91" s="319"/>
      <c r="H91" s="321"/>
      <c r="I91" s="207">
        <f t="shared" si="3"/>
        <v>0</v>
      </c>
    </row>
    <row r="92" spans="1:9" ht="56.25" x14ac:dyDescent="0.25">
      <c r="A92" s="203" t="s">
        <v>648</v>
      </c>
      <c r="B92" s="204" t="s">
        <v>649</v>
      </c>
      <c r="C92" s="212"/>
      <c r="D92" s="212"/>
      <c r="E92" s="206"/>
      <c r="F92" s="206"/>
      <c r="G92" s="206"/>
      <c r="H92" s="206"/>
      <c r="I92" s="207">
        <f t="shared" si="3"/>
        <v>0</v>
      </c>
    </row>
    <row r="93" spans="1:9" ht="45" x14ac:dyDescent="0.25">
      <c r="A93" s="203" t="s">
        <v>214</v>
      </c>
      <c r="B93" s="204" t="s">
        <v>650</v>
      </c>
      <c r="C93" s="212"/>
      <c r="D93" s="212"/>
      <c r="E93" s="206"/>
      <c r="F93" s="206"/>
      <c r="G93" s="206"/>
      <c r="H93" s="206"/>
      <c r="I93" s="207">
        <f t="shared" si="3"/>
        <v>0</v>
      </c>
    </row>
    <row r="94" spans="1:9" ht="45" x14ac:dyDescent="0.25">
      <c r="A94" s="203" t="s">
        <v>209</v>
      </c>
      <c r="B94" s="204" t="s">
        <v>651</v>
      </c>
      <c r="C94" s="212"/>
      <c r="D94" s="212"/>
      <c r="E94" s="206"/>
      <c r="F94" s="206"/>
      <c r="G94" s="206"/>
      <c r="H94" s="206"/>
      <c r="I94" s="207">
        <f t="shared" si="3"/>
        <v>0</v>
      </c>
    </row>
    <row r="95" spans="1:9" ht="101.25" x14ac:dyDescent="0.25">
      <c r="A95" s="203" t="s">
        <v>620</v>
      </c>
      <c r="B95" s="204" t="s">
        <v>652</v>
      </c>
      <c r="C95" s="212"/>
      <c r="D95" s="212"/>
      <c r="E95" s="206"/>
      <c r="F95" s="206"/>
      <c r="G95" s="206"/>
      <c r="H95" s="206"/>
      <c r="I95" s="207">
        <f t="shared" si="3"/>
        <v>0</v>
      </c>
    </row>
    <row r="96" spans="1:9" ht="45" x14ac:dyDescent="0.25">
      <c r="A96" s="203" t="s">
        <v>622</v>
      </c>
      <c r="B96" s="204" t="s">
        <v>654</v>
      </c>
      <c r="C96" s="212"/>
      <c r="D96" s="212"/>
      <c r="E96" s="206"/>
      <c r="F96" s="206"/>
      <c r="G96" s="206"/>
      <c r="H96" s="206"/>
      <c r="I96" s="207">
        <f t="shared" si="3"/>
        <v>0</v>
      </c>
    </row>
    <row r="97" spans="1:9" ht="67.5" x14ac:dyDescent="0.25">
      <c r="A97" s="203" t="s">
        <v>208</v>
      </c>
      <c r="B97" s="204" t="s">
        <v>655</v>
      </c>
      <c r="C97" s="212"/>
      <c r="D97" s="212"/>
      <c r="E97" s="206"/>
      <c r="F97" s="206"/>
      <c r="G97" s="206"/>
      <c r="H97" s="206"/>
      <c r="I97" s="207">
        <f t="shared" si="3"/>
        <v>0</v>
      </c>
    </row>
    <row r="98" spans="1:9" ht="22.5" x14ac:dyDescent="0.25">
      <c r="A98" s="203" t="s">
        <v>220</v>
      </c>
      <c r="B98" s="204" t="s">
        <v>382</v>
      </c>
      <c r="C98" s="212"/>
      <c r="D98" s="212"/>
      <c r="E98" s="206"/>
      <c r="F98" s="206"/>
      <c r="G98" s="206"/>
      <c r="H98" s="206"/>
      <c r="I98" s="207">
        <f t="shared" si="3"/>
        <v>0</v>
      </c>
    </row>
    <row r="99" spans="1:9" ht="15" customHeight="1" x14ac:dyDescent="0.25">
      <c r="A99" s="320" t="s">
        <v>660</v>
      </c>
      <c r="B99" s="320"/>
      <c r="C99" s="320"/>
      <c r="D99" s="320"/>
      <c r="E99" s="320"/>
      <c r="F99" s="320"/>
      <c r="G99" s="320"/>
      <c r="H99" s="320"/>
      <c r="I99" s="207">
        <f t="shared" si="3"/>
        <v>0</v>
      </c>
    </row>
    <row r="100" spans="1:9" ht="23.25" x14ac:dyDescent="0.25">
      <c r="A100" s="203" t="s">
        <v>212</v>
      </c>
      <c r="B100" s="208" t="s">
        <v>656</v>
      </c>
      <c r="C100" s="212"/>
      <c r="D100" s="212"/>
      <c r="E100" s="209" t="s">
        <v>290</v>
      </c>
      <c r="F100" s="209" t="s">
        <v>290</v>
      </c>
      <c r="G100" s="209" t="s">
        <v>290</v>
      </c>
      <c r="H100" s="209" t="s">
        <v>290</v>
      </c>
      <c r="I100" s="209" t="s">
        <v>290</v>
      </c>
    </row>
    <row r="101" spans="1:9" ht="22.5" x14ac:dyDescent="0.25">
      <c r="A101" s="203" t="s">
        <v>594</v>
      </c>
      <c r="B101" s="204" t="s">
        <v>540</v>
      </c>
      <c r="C101" s="212"/>
      <c r="D101" s="212"/>
      <c r="E101" s="209" t="s">
        <v>290</v>
      </c>
      <c r="F101" s="209" t="s">
        <v>290</v>
      </c>
      <c r="G101" s="209" t="s">
        <v>290</v>
      </c>
      <c r="H101" s="209" t="s">
        <v>290</v>
      </c>
      <c r="I101" s="209" t="s">
        <v>290</v>
      </c>
    </row>
    <row r="102" spans="1:9" ht="22.5" x14ac:dyDescent="0.25">
      <c r="A102" s="203" t="s">
        <v>645</v>
      </c>
      <c r="B102" s="204" t="s">
        <v>657</v>
      </c>
      <c r="C102" s="212"/>
      <c r="D102" s="212"/>
      <c r="E102" s="209" t="s">
        <v>290</v>
      </c>
      <c r="F102" s="209" t="s">
        <v>290</v>
      </c>
      <c r="G102" s="209" t="s">
        <v>290</v>
      </c>
      <c r="H102" s="209" t="s">
        <v>290</v>
      </c>
      <c r="I102" s="209" t="s">
        <v>290</v>
      </c>
    </row>
    <row r="103" spans="1:9" x14ac:dyDescent="0.25">
      <c r="A103" s="203" t="s">
        <v>213</v>
      </c>
      <c r="B103" s="204" t="s">
        <v>658</v>
      </c>
      <c r="C103" s="212"/>
      <c r="D103" s="212"/>
      <c r="E103" s="209" t="s">
        <v>290</v>
      </c>
      <c r="F103" s="209" t="s">
        <v>290</v>
      </c>
      <c r="G103" s="209" t="s">
        <v>290</v>
      </c>
      <c r="H103" s="209" t="s">
        <v>290</v>
      </c>
      <c r="I103" s="209" t="s">
        <v>290</v>
      </c>
    </row>
    <row r="104" spans="1:9" ht="22.5" x14ac:dyDescent="0.25">
      <c r="A104" s="203" t="s">
        <v>222</v>
      </c>
      <c r="B104" s="204" t="s">
        <v>644</v>
      </c>
      <c r="C104" s="212"/>
      <c r="D104" s="212"/>
      <c r="E104" s="209" t="s">
        <v>290</v>
      </c>
      <c r="F104" s="209" t="s">
        <v>290</v>
      </c>
      <c r="G104" s="209" t="s">
        <v>290</v>
      </c>
      <c r="H104" s="209" t="s">
        <v>290</v>
      </c>
      <c r="I104" s="209" t="s">
        <v>290</v>
      </c>
    </row>
    <row r="105" spans="1:9" x14ac:dyDescent="0.25">
      <c r="A105" s="203" t="s">
        <v>221</v>
      </c>
      <c r="B105" s="204" t="s">
        <v>659</v>
      </c>
      <c r="C105" s="212"/>
      <c r="D105" s="212"/>
      <c r="E105" s="209" t="s">
        <v>290</v>
      </c>
      <c r="F105" s="209" t="s">
        <v>290</v>
      </c>
      <c r="G105" s="209" t="s">
        <v>290</v>
      </c>
      <c r="H105" s="209" t="s">
        <v>290</v>
      </c>
      <c r="I105" s="209" t="s">
        <v>290</v>
      </c>
    </row>
    <row r="106" spans="1:9" x14ac:dyDescent="0.25">
      <c r="A106" s="314" t="str">
        <f>'Service providers'!I139</f>
        <v>Enter name here</v>
      </c>
      <c r="B106" s="315"/>
      <c r="C106" s="316"/>
      <c r="D106" s="316"/>
      <c r="E106" s="315"/>
      <c r="F106" s="315"/>
      <c r="G106" s="315"/>
      <c r="H106" s="317"/>
      <c r="I106" s="207">
        <f t="shared" ref="I106:I115" si="4">E106+F106+G106+H106</f>
        <v>0</v>
      </c>
    </row>
    <row r="107" spans="1:9" ht="15" customHeight="1" x14ac:dyDescent="0.25">
      <c r="A107" s="318" t="s">
        <v>661</v>
      </c>
      <c r="B107" s="319"/>
      <c r="C107" s="320"/>
      <c r="D107" s="320"/>
      <c r="E107" s="319"/>
      <c r="F107" s="319"/>
      <c r="G107" s="319"/>
      <c r="H107" s="321"/>
      <c r="I107" s="207">
        <f t="shared" si="4"/>
        <v>0</v>
      </c>
    </row>
    <row r="108" spans="1:9" ht="56.25" x14ac:dyDescent="0.25">
      <c r="A108" s="203" t="s">
        <v>648</v>
      </c>
      <c r="B108" s="204" t="s">
        <v>649</v>
      </c>
      <c r="C108" s="212"/>
      <c r="D108" s="212"/>
      <c r="E108" s="206"/>
      <c r="F108" s="206"/>
      <c r="G108" s="206"/>
      <c r="H108" s="206"/>
      <c r="I108" s="207">
        <f t="shared" si="4"/>
        <v>0</v>
      </c>
    </row>
    <row r="109" spans="1:9" ht="45" x14ac:dyDescent="0.25">
      <c r="A109" s="203" t="s">
        <v>214</v>
      </c>
      <c r="B109" s="204" t="s">
        <v>650</v>
      </c>
      <c r="C109" s="212"/>
      <c r="D109" s="212"/>
      <c r="E109" s="206"/>
      <c r="F109" s="206"/>
      <c r="G109" s="206"/>
      <c r="H109" s="206"/>
      <c r="I109" s="207">
        <f t="shared" si="4"/>
        <v>0</v>
      </c>
    </row>
    <row r="110" spans="1:9" ht="45" x14ac:dyDescent="0.25">
      <c r="A110" s="203" t="s">
        <v>209</v>
      </c>
      <c r="B110" s="204" t="s">
        <v>651</v>
      </c>
      <c r="C110" s="212"/>
      <c r="D110" s="212"/>
      <c r="E110" s="206"/>
      <c r="F110" s="206"/>
      <c r="G110" s="206"/>
      <c r="H110" s="206"/>
      <c r="I110" s="207">
        <f t="shared" si="4"/>
        <v>0</v>
      </c>
    </row>
    <row r="111" spans="1:9" ht="101.25" x14ac:dyDescent="0.25">
      <c r="A111" s="203" t="s">
        <v>620</v>
      </c>
      <c r="B111" s="204" t="s">
        <v>652</v>
      </c>
      <c r="C111" s="212"/>
      <c r="D111" s="212"/>
      <c r="E111" s="206"/>
      <c r="F111" s="206"/>
      <c r="G111" s="206"/>
      <c r="H111" s="206"/>
      <c r="I111" s="207">
        <f t="shared" si="4"/>
        <v>0</v>
      </c>
    </row>
    <row r="112" spans="1:9" ht="45" x14ac:dyDescent="0.25">
      <c r="A112" s="203" t="s">
        <v>622</v>
      </c>
      <c r="B112" s="204" t="s">
        <v>654</v>
      </c>
      <c r="C112" s="212"/>
      <c r="D112" s="212"/>
      <c r="E112" s="206"/>
      <c r="F112" s="206"/>
      <c r="G112" s="206"/>
      <c r="H112" s="206"/>
      <c r="I112" s="207">
        <f t="shared" si="4"/>
        <v>0</v>
      </c>
    </row>
    <row r="113" spans="1:9" ht="67.5" x14ac:dyDescent="0.25">
      <c r="A113" s="203" t="s">
        <v>208</v>
      </c>
      <c r="B113" s="204" t="s">
        <v>655</v>
      </c>
      <c r="C113" s="212"/>
      <c r="D113" s="212"/>
      <c r="E113" s="206"/>
      <c r="F113" s="206"/>
      <c r="G113" s="206"/>
      <c r="H113" s="206"/>
      <c r="I113" s="207">
        <f t="shared" si="4"/>
        <v>0</v>
      </c>
    </row>
    <row r="114" spans="1:9" ht="22.5" x14ac:dyDescent="0.25">
      <c r="A114" s="203" t="s">
        <v>220</v>
      </c>
      <c r="B114" s="204" t="s">
        <v>382</v>
      </c>
      <c r="C114" s="212"/>
      <c r="D114" s="212"/>
      <c r="E114" s="206"/>
      <c r="F114" s="206"/>
      <c r="G114" s="206"/>
      <c r="H114" s="206"/>
      <c r="I114" s="207">
        <f t="shared" si="4"/>
        <v>0</v>
      </c>
    </row>
    <row r="115" spans="1:9" ht="15" customHeight="1" x14ac:dyDescent="0.25">
      <c r="A115" s="320" t="s">
        <v>660</v>
      </c>
      <c r="B115" s="320"/>
      <c r="C115" s="320"/>
      <c r="D115" s="320"/>
      <c r="E115" s="320"/>
      <c r="F115" s="320"/>
      <c r="G115" s="320"/>
      <c r="H115" s="320"/>
      <c r="I115" s="207">
        <f t="shared" si="4"/>
        <v>0</v>
      </c>
    </row>
    <row r="116" spans="1:9" ht="23.25" x14ac:dyDescent="0.25">
      <c r="A116" s="203" t="s">
        <v>212</v>
      </c>
      <c r="B116" s="208" t="s">
        <v>656</v>
      </c>
      <c r="C116" s="212"/>
      <c r="D116" s="212"/>
      <c r="E116" s="209" t="s">
        <v>290</v>
      </c>
      <c r="F116" s="209" t="s">
        <v>290</v>
      </c>
      <c r="G116" s="209" t="s">
        <v>290</v>
      </c>
      <c r="H116" s="209" t="s">
        <v>290</v>
      </c>
      <c r="I116" s="209" t="s">
        <v>290</v>
      </c>
    </row>
    <row r="117" spans="1:9" ht="22.5" x14ac:dyDescent="0.25">
      <c r="A117" s="203" t="s">
        <v>594</v>
      </c>
      <c r="B117" s="204" t="s">
        <v>540</v>
      </c>
      <c r="C117" s="212"/>
      <c r="D117" s="212"/>
      <c r="E117" s="209" t="s">
        <v>290</v>
      </c>
      <c r="F117" s="209" t="s">
        <v>290</v>
      </c>
      <c r="G117" s="209" t="s">
        <v>290</v>
      </c>
      <c r="H117" s="209" t="s">
        <v>290</v>
      </c>
      <c r="I117" s="209" t="s">
        <v>290</v>
      </c>
    </row>
    <row r="118" spans="1:9" ht="22.5" x14ac:dyDescent="0.25">
      <c r="A118" s="203" t="s">
        <v>645</v>
      </c>
      <c r="B118" s="204" t="s">
        <v>657</v>
      </c>
      <c r="C118" s="212"/>
      <c r="D118" s="212"/>
      <c r="E118" s="209" t="s">
        <v>290</v>
      </c>
      <c r="F118" s="209" t="s">
        <v>290</v>
      </c>
      <c r="G118" s="209" t="s">
        <v>290</v>
      </c>
      <c r="H118" s="209" t="s">
        <v>290</v>
      </c>
      <c r="I118" s="209" t="s">
        <v>290</v>
      </c>
    </row>
    <row r="119" spans="1:9" x14ac:dyDescent="0.25">
      <c r="A119" s="203" t="s">
        <v>213</v>
      </c>
      <c r="B119" s="204" t="s">
        <v>658</v>
      </c>
      <c r="C119" s="212"/>
      <c r="D119" s="212"/>
      <c r="E119" s="209" t="s">
        <v>290</v>
      </c>
      <c r="F119" s="209" t="s">
        <v>290</v>
      </c>
      <c r="G119" s="209" t="s">
        <v>290</v>
      </c>
      <c r="H119" s="209" t="s">
        <v>290</v>
      </c>
      <c r="I119" s="209" t="s">
        <v>290</v>
      </c>
    </row>
    <row r="120" spans="1:9" ht="22.5" x14ac:dyDescent="0.25">
      <c r="A120" s="203" t="s">
        <v>222</v>
      </c>
      <c r="B120" s="204" t="s">
        <v>644</v>
      </c>
      <c r="C120" s="212"/>
      <c r="D120" s="212"/>
      <c r="E120" s="209" t="s">
        <v>290</v>
      </c>
      <c r="F120" s="209" t="s">
        <v>290</v>
      </c>
      <c r="G120" s="209" t="s">
        <v>290</v>
      </c>
      <c r="H120" s="209" t="s">
        <v>290</v>
      </c>
      <c r="I120" s="209" t="s">
        <v>290</v>
      </c>
    </row>
    <row r="121" spans="1:9" x14ac:dyDescent="0.25">
      <c r="A121" s="203" t="s">
        <v>221</v>
      </c>
      <c r="B121" s="204" t="s">
        <v>659</v>
      </c>
      <c r="C121" s="212"/>
      <c r="D121" s="212"/>
      <c r="E121" s="209" t="s">
        <v>290</v>
      </c>
      <c r="F121" s="209" t="s">
        <v>290</v>
      </c>
      <c r="G121" s="209" t="s">
        <v>290</v>
      </c>
      <c r="H121" s="209" t="s">
        <v>290</v>
      </c>
      <c r="I121" s="209" t="s">
        <v>290</v>
      </c>
    </row>
  </sheetData>
  <sheetProtection password="F400" sheet="1" objects="1" scenarios="1" selectLockedCells="1"/>
  <mergeCells count="29">
    <mergeCell ref="A3:H5"/>
    <mergeCell ref="A107:H107"/>
    <mergeCell ref="A115:H115"/>
    <mergeCell ref="A10:H10"/>
    <mergeCell ref="A8:A9"/>
    <mergeCell ref="B8:B9"/>
    <mergeCell ref="C8:D8"/>
    <mergeCell ref="E8:I8"/>
    <mergeCell ref="A74:H74"/>
    <mergeCell ref="A11:H11"/>
    <mergeCell ref="A19:H19"/>
    <mergeCell ref="A58:H58"/>
    <mergeCell ref="A59:H59"/>
    <mergeCell ref="A67:H67"/>
    <mergeCell ref="A42:H42"/>
    <mergeCell ref="A43:H43"/>
    <mergeCell ref="N8:O8"/>
    <mergeCell ref="A106:H106"/>
    <mergeCell ref="A75:H75"/>
    <mergeCell ref="A83:H83"/>
    <mergeCell ref="A90:H90"/>
    <mergeCell ref="A91:H91"/>
    <mergeCell ref="A99:H99"/>
    <mergeCell ref="A26:H26"/>
    <mergeCell ref="A27:H27"/>
    <mergeCell ref="A35:H35"/>
    <mergeCell ref="L8:M8"/>
    <mergeCell ref="K8:K9"/>
    <mergeCell ref="A51:H51"/>
  </mergeCells>
  <phoneticPr fontId="30" type="noConversion"/>
  <pageMargins left="0.7" right="0.7" top="0.75" bottom="0.75" header="0.3" footer="0.3"/>
  <pageSetup orientation="portrait" r:id="rId1"/>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29</vt:i4>
      </vt:variant>
    </vt:vector>
  </HeadingPairs>
  <TitlesOfParts>
    <vt:vector size="54" baseType="lpstr">
      <vt:lpstr>Menu</vt:lpstr>
      <vt:lpstr>Activity Definitions</vt:lpstr>
      <vt:lpstr>Activity Classification</vt:lpstr>
      <vt:lpstr>Service providers</vt:lpstr>
      <vt:lpstr>Indirect vs Direct</vt:lpstr>
      <vt:lpstr>Central expenditures-NSP</vt:lpstr>
      <vt:lpstr>Central expenditures-OST</vt:lpstr>
      <vt:lpstr>Site staff-NSP</vt:lpstr>
      <vt:lpstr>Site staff-OST</vt:lpstr>
      <vt:lpstr>Commodities-NSP</vt:lpstr>
      <vt:lpstr>Commodities-OST</vt:lpstr>
      <vt:lpstr>Other direct-NSP&amp;OST</vt:lpstr>
      <vt:lpstr>Medical equipment-NSP</vt:lpstr>
      <vt:lpstr>Medical equipment-OST</vt:lpstr>
      <vt:lpstr>Med equip-NSP-HIDE</vt:lpstr>
      <vt:lpstr>Med equip-OST-HIDE</vt:lpstr>
      <vt:lpstr>Non-medical equipment-NSP</vt:lpstr>
      <vt:lpstr>Non-medical equipment-OST</vt:lpstr>
      <vt:lpstr>Site overhead- NSP &amp; OST</vt:lpstr>
      <vt:lpstr>TOTAL EXPENDITURE</vt:lpstr>
      <vt:lpstr>Central + Staff calc- HIDE</vt:lpstr>
      <vt:lpstr>NM equip and OH calc-HIDE</vt:lpstr>
      <vt:lpstr>Dropdown sheet-HIDE</vt:lpstr>
      <vt:lpstr>Dropdown 2-HIDE</vt:lpstr>
      <vt:lpstr>Funding source calc-HIDE</vt:lpstr>
      <vt:lpstr>Funding_source</vt:lpstr>
      <vt:lpstr>fundsource</vt:lpstr>
      <vt:lpstr>NSP_High_Priority</vt:lpstr>
      <vt:lpstr>NSP_Low_Priority</vt:lpstr>
      <vt:lpstr>NSP_Medium_Priority</vt:lpstr>
      <vt:lpstr>NSPcomm</vt:lpstr>
      <vt:lpstr>NSPfull</vt:lpstr>
      <vt:lpstr>NSPlist</vt:lpstr>
      <vt:lpstr>NSPmedequip</vt:lpstr>
      <vt:lpstr>NSPnonmedequip</vt:lpstr>
      <vt:lpstr>NSPonly</vt:lpstr>
      <vt:lpstr>NSPotherdirect</vt:lpstr>
      <vt:lpstr>NSPshort</vt:lpstr>
      <vt:lpstr>NSPsitelist</vt:lpstr>
      <vt:lpstr>OST_High_Priority</vt:lpstr>
      <vt:lpstr>OST_Low_Priority</vt:lpstr>
      <vt:lpstr>OST_Medium_Priority</vt:lpstr>
      <vt:lpstr>OSTcomm</vt:lpstr>
      <vt:lpstr>OSTfull</vt:lpstr>
      <vt:lpstr>OSTlist</vt:lpstr>
      <vt:lpstr>OSTmedequip</vt:lpstr>
      <vt:lpstr>OSTnonmedequip</vt:lpstr>
      <vt:lpstr>OSTonly</vt:lpstr>
      <vt:lpstr>OSTotherdirect</vt:lpstr>
      <vt:lpstr>OSTshort</vt:lpstr>
      <vt:lpstr>OSTsitelist</vt:lpstr>
      <vt:lpstr>YearOne</vt:lpstr>
      <vt:lpstr>YearTwo</vt:lpstr>
      <vt:lpstr>Yes</vt:lpstr>
    </vt:vector>
  </TitlesOfParts>
  <Company>Futures 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FGUser</dc:creator>
  <cp:lastModifiedBy>Cathy Barker</cp:lastModifiedBy>
  <cp:lastPrinted>2014-10-20T22:37:10Z</cp:lastPrinted>
  <dcterms:created xsi:type="dcterms:W3CDTF">2014-04-23T13:09:17Z</dcterms:created>
  <dcterms:modified xsi:type="dcterms:W3CDTF">2015-05-14T19:56:45Z</dcterms:modified>
</cp:coreProperties>
</file>